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lutterApps\dasho2\public\"/>
    </mc:Choice>
  </mc:AlternateContent>
  <xr:revisionPtr revIDLastSave="0" documentId="13_ncr:1_{770A07BB-1604-4018-9D5C-CEE554672A34}" xr6:coauthVersionLast="47" xr6:coauthVersionMax="47" xr10:uidLastSave="{00000000-0000-0000-0000-000000000000}"/>
  <bookViews>
    <workbookView xWindow="-120" yWindow="-120" windowWidth="29040" windowHeight="15720" tabRatio="826" firstSheet="1" activeTab="1" xr2:uid="{659C689A-1CB2-447E-9636-51EC9D269BAA}"/>
  </bookViews>
  <sheets>
    <sheet name="Hoja1" sheetId="18" r:id="rId1"/>
    <sheet name="Presupuesto_General" sheetId="1" r:id="rId2"/>
    <sheet name="PorcentajeMO" sheetId="10" r:id="rId3"/>
    <sheet name="PorcentajeMAT" sheetId="12" r:id="rId4"/>
    <sheet name="Asignación_Materiales" sheetId="6" r:id="rId5"/>
    <sheet name="Asignación_ManoObra" sheetId="7" r:id="rId6"/>
    <sheet name="Catálogo_Materiales" sheetId="17" r:id="rId7"/>
    <sheet name="Catálogo_ManoObra" sheetId="14" r:id="rId8"/>
    <sheet name="Resumen MATMO" sheetId="16" r:id="rId9"/>
    <sheet name="APUresumen" sheetId="9" r:id="rId10"/>
    <sheet name="APU" sheetId="8" r:id="rId11"/>
  </sheets>
  <definedNames>
    <definedName name="_xlnm._FilterDatabase" localSheetId="9" hidden="1">APUresumen!$A$1:$M$407</definedName>
    <definedName name="_xlnm._FilterDatabase" localSheetId="4" hidden="1">Asignación_Materiales!$B$1:$F$264</definedName>
    <definedName name="_xlnm._FilterDatabase" localSheetId="8" hidden="1">'Resumen MATMO'!$A$1:$J$407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03" i="9" l="1"/>
  <c r="N402" i="9"/>
  <c r="N401" i="9"/>
  <c r="N400" i="9"/>
  <c r="N399" i="9"/>
  <c r="N398" i="9"/>
  <c r="N397" i="9"/>
  <c r="N396" i="9"/>
  <c r="N392" i="9"/>
  <c r="N391" i="9"/>
  <c r="N390" i="9"/>
  <c r="N389" i="9"/>
  <c r="N388" i="9"/>
  <c r="N385" i="9"/>
  <c r="N384" i="9"/>
  <c r="N382" i="9"/>
  <c r="N381" i="9"/>
  <c r="N378" i="9"/>
  <c r="N376" i="9"/>
  <c r="N373" i="9"/>
  <c r="N372" i="9"/>
  <c r="N371" i="9"/>
  <c r="N370" i="9"/>
  <c r="N369" i="9"/>
  <c r="N366" i="9"/>
  <c r="N365" i="9"/>
  <c r="N364" i="9"/>
  <c r="N363" i="9"/>
  <c r="N362" i="9"/>
  <c r="N359" i="9"/>
  <c r="N358" i="9"/>
  <c r="N357" i="9"/>
  <c r="N356" i="9"/>
  <c r="N355" i="9"/>
  <c r="N352" i="9"/>
  <c r="N349" i="9"/>
  <c r="N348" i="9"/>
  <c r="N347" i="9"/>
  <c r="N346" i="9"/>
  <c r="N343" i="9"/>
  <c r="N342" i="9"/>
  <c r="N341" i="9"/>
  <c r="N338" i="9"/>
  <c r="N337" i="9"/>
  <c r="N336" i="9"/>
  <c r="N335" i="9"/>
  <c r="N331" i="9"/>
  <c r="N330" i="9"/>
  <c r="N329" i="9"/>
  <c r="N328" i="9"/>
  <c r="N325" i="9"/>
  <c r="N324" i="9"/>
  <c r="N323" i="9"/>
  <c r="N322" i="9"/>
  <c r="N321" i="9"/>
  <c r="N320" i="9"/>
  <c r="N319" i="9"/>
  <c r="N316" i="9"/>
  <c r="N315" i="9"/>
  <c r="N314" i="9"/>
  <c r="N313" i="9"/>
  <c r="N312" i="9"/>
  <c r="N310" i="9"/>
  <c r="N307" i="9"/>
  <c r="N306" i="9"/>
  <c r="N305" i="9"/>
  <c r="N302" i="9"/>
  <c r="N301" i="9"/>
  <c r="N300" i="9"/>
  <c r="N299" i="9"/>
  <c r="N296" i="9"/>
  <c r="N295" i="9"/>
  <c r="N294" i="9"/>
  <c r="N291" i="9"/>
  <c r="N290" i="9"/>
  <c r="N289" i="9"/>
  <c r="N286" i="9"/>
  <c r="N285" i="9"/>
  <c r="N284" i="9"/>
  <c r="N283" i="9"/>
  <c r="N282" i="9"/>
  <c r="N281" i="9"/>
  <c r="N280" i="9"/>
  <c r="N279" i="9"/>
  <c r="N278" i="9"/>
  <c r="N275" i="9"/>
  <c r="N274" i="9"/>
  <c r="N273" i="9"/>
  <c r="N272" i="9"/>
  <c r="N271" i="9"/>
  <c r="N270" i="9"/>
  <c r="N269" i="9"/>
  <c r="N268" i="9"/>
  <c r="N267" i="9"/>
  <c r="N266" i="9"/>
  <c r="N265" i="9"/>
  <c r="N264" i="9"/>
  <c r="N263" i="9"/>
  <c r="N262" i="9"/>
  <c r="N261" i="9"/>
  <c r="N258" i="9"/>
  <c r="N257" i="9"/>
  <c r="N256" i="9"/>
  <c r="N255" i="9"/>
  <c r="N254" i="9"/>
  <c r="N253" i="9"/>
  <c r="N252" i="9"/>
  <c r="N249" i="9"/>
  <c r="N248" i="9"/>
  <c r="N247" i="9"/>
  <c r="N246" i="9"/>
  <c r="N245" i="9"/>
  <c r="N244" i="9"/>
  <c r="N243" i="9"/>
  <c r="N242" i="9"/>
  <c r="N241" i="9"/>
  <c r="N240" i="9"/>
  <c r="N239" i="9"/>
  <c r="N236" i="9"/>
  <c r="N235" i="9"/>
  <c r="N234" i="9"/>
  <c r="N233" i="9"/>
  <c r="N232" i="9"/>
  <c r="N231" i="9"/>
  <c r="N230" i="9"/>
  <c r="N227" i="9"/>
  <c r="N226" i="9"/>
  <c r="N225" i="9"/>
  <c r="N224" i="9"/>
  <c r="N223" i="9"/>
  <c r="N222" i="9"/>
  <c r="N221" i="9"/>
  <c r="N220" i="9"/>
  <c r="N217" i="9"/>
  <c r="N216" i="9"/>
  <c r="N215" i="9"/>
  <c r="N214" i="9"/>
  <c r="N213" i="9"/>
  <c r="N212" i="9"/>
  <c r="N211" i="9"/>
  <c r="N210" i="9"/>
  <c r="N209" i="9"/>
  <c r="N206" i="9"/>
  <c r="N205" i="9"/>
  <c r="N204" i="9"/>
  <c r="N203" i="9"/>
  <c r="N202" i="9"/>
  <c r="N201" i="9"/>
  <c r="N198" i="9"/>
  <c r="N195" i="9"/>
  <c r="N194" i="9"/>
  <c r="N193" i="9"/>
  <c r="N192" i="9"/>
  <c r="N191" i="9"/>
  <c r="N190" i="9"/>
  <c r="N189" i="9"/>
  <c r="N188" i="9"/>
  <c r="N187" i="9"/>
  <c r="N186" i="9"/>
  <c r="N185" i="9"/>
  <c r="N181" i="9"/>
  <c r="N180" i="9"/>
  <c r="N179" i="9"/>
  <c r="N174" i="9"/>
  <c r="N173" i="9"/>
  <c r="N172" i="9"/>
  <c r="N171" i="9"/>
  <c r="N170" i="9"/>
  <c r="N169" i="9"/>
  <c r="N168" i="9"/>
  <c r="N165" i="9"/>
  <c r="N164" i="9"/>
  <c r="N163" i="9"/>
  <c r="N160" i="9"/>
  <c r="N159" i="9"/>
  <c r="N156" i="9"/>
  <c r="N155" i="9"/>
  <c r="N154" i="9"/>
  <c r="N153" i="9"/>
  <c r="N152" i="9"/>
  <c r="N151" i="9"/>
  <c r="N148" i="9"/>
  <c r="N147" i="9"/>
  <c r="N146" i="9"/>
  <c r="N145" i="9"/>
  <c r="N142" i="9"/>
  <c r="N141" i="9"/>
  <c r="N138" i="9"/>
  <c r="N135" i="9"/>
  <c r="N132" i="9"/>
  <c r="N131" i="9"/>
  <c r="N130" i="9"/>
  <c r="N129" i="9"/>
  <c r="N128" i="9"/>
  <c r="N125" i="9"/>
  <c r="N124" i="9"/>
  <c r="N123" i="9"/>
  <c r="N120" i="9"/>
  <c r="N113" i="9"/>
  <c r="N112" i="9"/>
  <c r="N111" i="9"/>
  <c r="N110" i="9"/>
  <c r="N109" i="9"/>
  <c r="N108" i="9"/>
  <c r="N107" i="9"/>
  <c r="N104" i="9"/>
  <c r="N103" i="9"/>
  <c r="N102" i="9"/>
  <c r="N101" i="9"/>
  <c r="N100" i="9"/>
  <c r="N93" i="9"/>
  <c r="N92" i="9"/>
  <c r="N91" i="9"/>
  <c r="N90" i="9"/>
  <c r="N89" i="9"/>
  <c r="N88" i="9"/>
  <c r="N87" i="9"/>
  <c r="N86" i="9"/>
  <c r="N83" i="9"/>
  <c r="N82" i="9"/>
  <c r="N81" i="9"/>
  <c r="N78" i="9"/>
  <c r="N77" i="9"/>
  <c r="N73" i="9"/>
  <c r="N72" i="9"/>
  <c r="N71" i="9"/>
  <c r="N70" i="9"/>
  <c r="N69" i="9"/>
  <c r="N68" i="9"/>
  <c r="N67" i="9"/>
  <c r="N63" i="9"/>
  <c r="N62" i="9"/>
  <c r="N61" i="9"/>
  <c r="N60" i="9"/>
  <c r="N53" i="9"/>
  <c r="N52" i="9"/>
  <c r="N51" i="9"/>
  <c r="N50" i="9"/>
  <c r="N49" i="9"/>
  <c r="N48" i="9"/>
  <c r="N47" i="9"/>
  <c r="N46" i="9"/>
  <c r="N37" i="9"/>
  <c r="N407" i="9"/>
  <c r="N406" i="9"/>
  <c r="N405" i="9"/>
  <c r="N404" i="9"/>
  <c r="N395" i="9"/>
  <c r="N394" i="9"/>
  <c r="N393" i="9"/>
  <c r="N387" i="9"/>
  <c r="N386" i="9"/>
  <c r="N383" i="9"/>
  <c r="N380" i="9"/>
  <c r="N379" i="9"/>
  <c r="N377" i="9"/>
  <c r="N375" i="9"/>
  <c r="N374" i="9"/>
  <c r="N368" i="9"/>
  <c r="N367" i="9"/>
  <c r="N361" i="9"/>
  <c r="N360" i="9"/>
  <c r="N354" i="9"/>
  <c r="N353" i="9"/>
  <c r="N351" i="9"/>
  <c r="N350" i="9"/>
  <c r="N345" i="9"/>
  <c r="N344" i="9"/>
  <c r="N340" i="9"/>
  <c r="N339" i="9"/>
  <c r="N334" i="9"/>
  <c r="N333" i="9"/>
  <c r="N332" i="9"/>
  <c r="N327" i="9"/>
  <c r="N326" i="9"/>
  <c r="N318" i="9"/>
  <c r="N317" i="9"/>
  <c r="N311" i="9"/>
  <c r="N309" i="9"/>
  <c r="N308" i="9"/>
  <c r="N304" i="9"/>
  <c r="N303" i="9"/>
  <c r="N298" i="9"/>
  <c r="N297" i="9"/>
  <c r="N293" i="9"/>
  <c r="N292" i="9"/>
  <c r="N288" i="9"/>
  <c r="N287" i="9"/>
  <c r="N277" i="9"/>
  <c r="N276" i="9"/>
  <c r="N260" i="9"/>
  <c r="N259" i="9"/>
  <c r="N251" i="9"/>
  <c r="N250" i="9"/>
  <c r="N238" i="9"/>
  <c r="N237" i="9"/>
  <c r="N229" i="9"/>
  <c r="N228" i="9"/>
  <c r="N219" i="9"/>
  <c r="N218" i="9"/>
  <c r="N208" i="9"/>
  <c r="N207" i="9"/>
  <c r="N200" i="9"/>
  <c r="N199" i="9"/>
  <c r="N197" i="9"/>
  <c r="N196" i="9"/>
  <c r="N184" i="9"/>
  <c r="N183" i="9"/>
  <c r="N182" i="9"/>
  <c r="N176" i="9"/>
  <c r="N175" i="9"/>
  <c r="N167" i="9"/>
  <c r="N166" i="9"/>
  <c r="N162" i="9"/>
  <c r="N161" i="9"/>
  <c r="N158" i="9"/>
  <c r="N157" i="9"/>
  <c r="N150" i="9"/>
  <c r="N149" i="9"/>
  <c r="N144" i="9"/>
  <c r="N143" i="9"/>
  <c r="N140" i="9"/>
  <c r="N139" i="9"/>
  <c r="N137" i="9"/>
  <c r="N136" i="9"/>
  <c r="N134" i="9"/>
  <c r="N133" i="9"/>
  <c r="N127" i="9"/>
  <c r="N126" i="9"/>
  <c r="N122" i="9"/>
  <c r="N121" i="9"/>
  <c r="N117" i="9"/>
  <c r="N116" i="9"/>
  <c r="N115" i="9"/>
  <c r="N114" i="9"/>
  <c r="N106" i="9"/>
  <c r="N105" i="9"/>
  <c r="N97" i="9"/>
  <c r="N96" i="9"/>
  <c r="N95" i="9"/>
  <c r="N94" i="9"/>
  <c r="N85" i="9"/>
  <c r="N84" i="9"/>
  <c r="N80" i="9"/>
  <c r="N79" i="9"/>
  <c r="N75" i="9"/>
  <c r="N74" i="9"/>
  <c r="N65" i="9"/>
  <c r="N64" i="9"/>
  <c r="N57" i="9"/>
  <c r="N56" i="9"/>
  <c r="N55" i="9"/>
  <c r="N54" i="9"/>
  <c r="N44" i="9"/>
  <c r="N41" i="9"/>
  <c r="N40" i="9"/>
  <c r="N39" i="9"/>
  <c r="N38" i="9"/>
  <c r="N30" i="9"/>
  <c r="N29" i="9"/>
  <c r="N25" i="9"/>
  <c r="N24" i="9"/>
  <c r="N23" i="9"/>
  <c r="N18" i="9"/>
  <c r="N17" i="9"/>
  <c r="N3" i="9" l="1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9" i="9"/>
  <c r="N20" i="9"/>
  <c r="N21" i="9"/>
  <c r="N22" i="9"/>
  <c r="N26" i="9"/>
  <c r="N27" i="9"/>
  <c r="N28" i="9"/>
  <c r="N31" i="9"/>
  <c r="N32" i="9"/>
  <c r="N33" i="9"/>
  <c r="N34" i="9"/>
  <c r="N35" i="9"/>
  <c r="N36" i="9"/>
  <c r="N2" i="9"/>
  <c r="Q3" i="9"/>
  <c r="R3" i="9" s="1"/>
  <c r="Q4" i="9"/>
  <c r="R4" i="9" s="1"/>
  <c r="Q5" i="9"/>
  <c r="R5" i="9" s="1"/>
  <c r="Q6" i="9"/>
  <c r="R6" i="9" s="1"/>
  <c r="Q7" i="9"/>
  <c r="R7" i="9" s="1"/>
  <c r="Q8" i="9"/>
  <c r="R8" i="9" s="1"/>
  <c r="Q9" i="9"/>
  <c r="R9" i="9" s="1"/>
  <c r="Q10" i="9"/>
  <c r="R10" i="9" s="1"/>
  <c r="Q11" i="9"/>
  <c r="R11" i="9" s="1"/>
  <c r="Q12" i="9"/>
  <c r="R12" i="9" s="1"/>
  <c r="Q13" i="9"/>
  <c r="R13" i="9" s="1"/>
  <c r="Q14" i="9"/>
  <c r="R14" i="9" s="1"/>
  <c r="Q15" i="9"/>
  <c r="R15" i="9" s="1"/>
  <c r="Q16" i="9"/>
  <c r="R16" i="9" s="1"/>
  <c r="Q17" i="9"/>
  <c r="R17" i="9" s="1"/>
  <c r="Q18" i="9"/>
  <c r="R18" i="9" s="1"/>
  <c r="Q19" i="9"/>
  <c r="R19" i="9" s="1"/>
  <c r="Q20" i="9"/>
  <c r="R20" i="9" s="1"/>
  <c r="Q21" i="9"/>
  <c r="R21" i="9" s="1"/>
  <c r="Q22" i="9"/>
  <c r="R22" i="9" s="1"/>
  <c r="Q23" i="9"/>
  <c r="R23" i="9" s="1"/>
  <c r="Q24" i="9"/>
  <c r="R24" i="9" s="1"/>
  <c r="Q25" i="9"/>
  <c r="R25" i="9" s="1"/>
  <c r="Q26" i="9"/>
  <c r="R26" i="9" s="1"/>
  <c r="Q27" i="9"/>
  <c r="R27" i="9" s="1"/>
  <c r="Q28" i="9"/>
  <c r="R28" i="9" s="1"/>
  <c r="Q29" i="9"/>
  <c r="R29" i="9" s="1"/>
  <c r="Q30" i="9"/>
  <c r="R30" i="9" s="1"/>
  <c r="Q31" i="9"/>
  <c r="R31" i="9" s="1"/>
  <c r="Q32" i="9"/>
  <c r="R32" i="9" s="1"/>
  <c r="Q33" i="9"/>
  <c r="R33" i="9" s="1"/>
  <c r="Q34" i="9"/>
  <c r="R34" i="9" s="1"/>
  <c r="Q35" i="9"/>
  <c r="R35" i="9" s="1"/>
  <c r="Q36" i="9"/>
  <c r="R36" i="9" s="1"/>
  <c r="Q37" i="9"/>
  <c r="R37" i="9" s="1"/>
  <c r="Q38" i="9"/>
  <c r="R38" i="9" s="1"/>
  <c r="Q39" i="9"/>
  <c r="R39" i="9" s="1"/>
  <c r="Q40" i="9"/>
  <c r="R40" i="9" s="1"/>
  <c r="Q41" i="9"/>
  <c r="R41" i="9" s="1"/>
  <c r="Q42" i="9"/>
  <c r="R42" i="9" s="1"/>
  <c r="Q43" i="9"/>
  <c r="R43" i="9" s="1"/>
  <c r="Q44" i="9"/>
  <c r="R44" i="9" s="1"/>
  <c r="Q45" i="9"/>
  <c r="R45" i="9" s="1"/>
  <c r="Q46" i="9"/>
  <c r="R46" i="9" s="1"/>
  <c r="Q47" i="9"/>
  <c r="R47" i="9" s="1"/>
  <c r="Q48" i="9"/>
  <c r="R48" i="9" s="1"/>
  <c r="Q49" i="9"/>
  <c r="R49" i="9" s="1"/>
  <c r="Q50" i="9"/>
  <c r="R50" i="9" s="1"/>
  <c r="Q51" i="9"/>
  <c r="R51" i="9" s="1"/>
  <c r="Q52" i="9"/>
  <c r="R52" i="9" s="1"/>
  <c r="Q53" i="9"/>
  <c r="R53" i="9" s="1"/>
  <c r="Q54" i="9"/>
  <c r="R54" i="9" s="1"/>
  <c r="Q55" i="9"/>
  <c r="R55" i="9" s="1"/>
  <c r="Q56" i="9"/>
  <c r="R56" i="9" s="1"/>
  <c r="Q57" i="9"/>
  <c r="R57" i="9" s="1"/>
  <c r="Q58" i="9"/>
  <c r="R58" i="9" s="1"/>
  <c r="Q59" i="9"/>
  <c r="R59" i="9" s="1"/>
  <c r="Q60" i="9"/>
  <c r="R60" i="9" s="1"/>
  <c r="Q61" i="9"/>
  <c r="R61" i="9" s="1"/>
  <c r="Q62" i="9"/>
  <c r="R62" i="9" s="1"/>
  <c r="Q63" i="9"/>
  <c r="R63" i="9" s="1"/>
  <c r="Q64" i="9"/>
  <c r="R64" i="9" s="1"/>
  <c r="Q65" i="9"/>
  <c r="R65" i="9" s="1"/>
  <c r="Q66" i="9"/>
  <c r="R66" i="9" s="1"/>
  <c r="Q67" i="9"/>
  <c r="R67" i="9" s="1"/>
  <c r="Q68" i="9"/>
  <c r="R68" i="9" s="1"/>
  <c r="Q69" i="9"/>
  <c r="R69" i="9" s="1"/>
  <c r="Q70" i="9"/>
  <c r="R70" i="9" s="1"/>
  <c r="Q71" i="9"/>
  <c r="R71" i="9" s="1"/>
  <c r="Q72" i="9"/>
  <c r="R72" i="9" s="1"/>
  <c r="Q73" i="9"/>
  <c r="R73" i="9" s="1"/>
  <c r="Q74" i="9"/>
  <c r="R74" i="9" s="1"/>
  <c r="Q75" i="9"/>
  <c r="R75" i="9" s="1"/>
  <c r="Q76" i="9"/>
  <c r="R76" i="9" s="1"/>
  <c r="Q77" i="9"/>
  <c r="R77" i="9" s="1"/>
  <c r="Q78" i="9"/>
  <c r="R78" i="9" s="1"/>
  <c r="Q79" i="9"/>
  <c r="R79" i="9" s="1"/>
  <c r="Q80" i="9"/>
  <c r="R80" i="9" s="1"/>
  <c r="Q81" i="9"/>
  <c r="R81" i="9" s="1"/>
  <c r="Q82" i="9"/>
  <c r="R82" i="9" s="1"/>
  <c r="Q83" i="9"/>
  <c r="R83" i="9" s="1"/>
  <c r="Q84" i="9"/>
  <c r="R84" i="9" s="1"/>
  <c r="Q85" i="9"/>
  <c r="R85" i="9" s="1"/>
  <c r="Q86" i="9"/>
  <c r="R86" i="9" s="1"/>
  <c r="Q87" i="9"/>
  <c r="R87" i="9" s="1"/>
  <c r="Q88" i="9"/>
  <c r="R88" i="9" s="1"/>
  <c r="Q89" i="9"/>
  <c r="R89" i="9" s="1"/>
  <c r="Q90" i="9"/>
  <c r="R90" i="9" s="1"/>
  <c r="Q91" i="9"/>
  <c r="R91" i="9" s="1"/>
  <c r="Q92" i="9"/>
  <c r="R92" i="9" s="1"/>
  <c r="Q93" i="9"/>
  <c r="R93" i="9" s="1"/>
  <c r="Q94" i="9"/>
  <c r="R94" i="9" s="1"/>
  <c r="Q95" i="9"/>
  <c r="R95" i="9" s="1"/>
  <c r="Q96" i="9"/>
  <c r="R96" i="9" s="1"/>
  <c r="Q97" i="9"/>
  <c r="R97" i="9" s="1"/>
  <c r="Q98" i="9"/>
  <c r="R98" i="9" s="1"/>
  <c r="Q99" i="9"/>
  <c r="R99" i="9" s="1"/>
  <c r="Q100" i="9"/>
  <c r="R100" i="9" s="1"/>
  <c r="Q101" i="9"/>
  <c r="R101" i="9" s="1"/>
  <c r="Q102" i="9"/>
  <c r="R102" i="9" s="1"/>
  <c r="Q103" i="9"/>
  <c r="R103" i="9" s="1"/>
  <c r="Q104" i="9"/>
  <c r="R104" i="9" s="1"/>
  <c r="Q105" i="9"/>
  <c r="R105" i="9" s="1"/>
  <c r="Q106" i="9"/>
  <c r="R106" i="9" s="1"/>
  <c r="Q107" i="9"/>
  <c r="R107" i="9" s="1"/>
  <c r="Q108" i="9"/>
  <c r="R108" i="9" s="1"/>
  <c r="Q109" i="9"/>
  <c r="R109" i="9" s="1"/>
  <c r="Q110" i="9"/>
  <c r="R110" i="9" s="1"/>
  <c r="Q111" i="9"/>
  <c r="R111" i="9" s="1"/>
  <c r="Q112" i="9"/>
  <c r="R112" i="9" s="1"/>
  <c r="Q113" i="9"/>
  <c r="R113" i="9" s="1"/>
  <c r="Q114" i="9"/>
  <c r="R114" i="9" s="1"/>
  <c r="Q115" i="9"/>
  <c r="R115" i="9" s="1"/>
  <c r="Q116" i="9"/>
  <c r="R116" i="9" s="1"/>
  <c r="Q117" i="9"/>
  <c r="R117" i="9" s="1"/>
  <c r="Q118" i="9"/>
  <c r="R118" i="9" s="1"/>
  <c r="Q119" i="9"/>
  <c r="R119" i="9" s="1"/>
  <c r="Q120" i="9"/>
  <c r="R120" i="9" s="1"/>
  <c r="Q121" i="9"/>
  <c r="R121" i="9" s="1"/>
  <c r="Q122" i="9"/>
  <c r="R122" i="9" s="1"/>
  <c r="Q123" i="9"/>
  <c r="R123" i="9" s="1"/>
  <c r="Q124" i="9"/>
  <c r="R124" i="9" s="1"/>
  <c r="Q125" i="9"/>
  <c r="R125" i="9" s="1"/>
  <c r="Q126" i="9"/>
  <c r="R126" i="9" s="1"/>
  <c r="Q127" i="9"/>
  <c r="R127" i="9" s="1"/>
  <c r="Q128" i="9"/>
  <c r="R128" i="9" s="1"/>
  <c r="Q129" i="9"/>
  <c r="R129" i="9" s="1"/>
  <c r="Q130" i="9"/>
  <c r="R130" i="9" s="1"/>
  <c r="Q131" i="9"/>
  <c r="R131" i="9" s="1"/>
  <c r="Q132" i="9"/>
  <c r="R132" i="9" s="1"/>
  <c r="Q133" i="9"/>
  <c r="R133" i="9" s="1"/>
  <c r="Q134" i="9"/>
  <c r="R134" i="9" s="1"/>
  <c r="Q135" i="9"/>
  <c r="R135" i="9" s="1"/>
  <c r="Q136" i="9"/>
  <c r="R136" i="9" s="1"/>
  <c r="Q137" i="9"/>
  <c r="R137" i="9" s="1"/>
  <c r="Q138" i="9"/>
  <c r="R138" i="9" s="1"/>
  <c r="Q139" i="9"/>
  <c r="R139" i="9" s="1"/>
  <c r="Q140" i="9"/>
  <c r="R140" i="9" s="1"/>
  <c r="Q141" i="9"/>
  <c r="R141" i="9" s="1"/>
  <c r="Q142" i="9"/>
  <c r="R142" i="9" s="1"/>
  <c r="Q143" i="9"/>
  <c r="R143" i="9" s="1"/>
  <c r="Q144" i="9"/>
  <c r="R144" i="9" s="1"/>
  <c r="Q145" i="9"/>
  <c r="R145" i="9" s="1"/>
  <c r="Q146" i="9"/>
  <c r="R146" i="9" s="1"/>
  <c r="Q147" i="9"/>
  <c r="R147" i="9" s="1"/>
  <c r="Q148" i="9"/>
  <c r="R148" i="9" s="1"/>
  <c r="Q149" i="9"/>
  <c r="R149" i="9" s="1"/>
  <c r="Q150" i="9"/>
  <c r="R150" i="9" s="1"/>
  <c r="Q151" i="9"/>
  <c r="R151" i="9" s="1"/>
  <c r="Q152" i="9"/>
  <c r="R152" i="9" s="1"/>
  <c r="Q153" i="9"/>
  <c r="R153" i="9" s="1"/>
  <c r="Q154" i="9"/>
  <c r="R154" i="9" s="1"/>
  <c r="Q155" i="9"/>
  <c r="R155" i="9" s="1"/>
  <c r="Q156" i="9"/>
  <c r="R156" i="9" s="1"/>
  <c r="Q157" i="9"/>
  <c r="R157" i="9" s="1"/>
  <c r="Q158" i="9"/>
  <c r="R158" i="9" s="1"/>
  <c r="Q159" i="9"/>
  <c r="R159" i="9" s="1"/>
  <c r="Q160" i="9"/>
  <c r="R160" i="9" s="1"/>
  <c r="Q161" i="9"/>
  <c r="R161" i="9" s="1"/>
  <c r="Q162" i="9"/>
  <c r="R162" i="9" s="1"/>
  <c r="Q163" i="9"/>
  <c r="R163" i="9" s="1"/>
  <c r="Q164" i="9"/>
  <c r="R164" i="9" s="1"/>
  <c r="Q165" i="9"/>
  <c r="R165" i="9" s="1"/>
  <c r="Q166" i="9"/>
  <c r="R166" i="9" s="1"/>
  <c r="Q167" i="9"/>
  <c r="R167" i="9" s="1"/>
  <c r="Q168" i="9"/>
  <c r="R168" i="9" s="1"/>
  <c r="Q169" i="9"/>
  <c r="R169" i="9" s="1"/>
  <c r="Q170" i="9"/>
  <c r="R170" i="9" s="1"/>
  <c r="Q171" i="9"/>
  <c r="R171" i="9" s="1"/>
  <c r="Q172" i="9"/>
  <c r="R172" i="9" s="1"/>
  <c r="Q173" i="9"/>
  <c r="R173" i="9" s="1"/>
  <c r="Q174" i="9"/>
  <c r="R174" i="9" s="1"/>
  <c r="Q175" i="9"/>
  <c r="R175" i="9" s="1"/>
  <c r="Q176" i="9"/>
  <c r="R176" i="9" s="1"/>
  <c r="Q177" i="9"/>
  <c r="R177" i="9" s="1"/>
  <c r="Q178" i="9"/>
  <c r="R178" i="9" s="1"/>
  <c r="Q179" i="9"/>
  <c r="R179" i="9" s="1"/>
  <c r="Q180" i="9"/>
  <c r="R180" i="9" s="1"/>
  <c r="Q181" i="9"/>
  <c r="R181" i="9" s="1"/>
  <c r="Q182" i="9"/>
  <c r="R182" i="9" s="1"/>
  <c r="Q183" i="9"/>
  <c r="R183" i="9" s="1"/>
  <c r="Q184" i="9"/>
  <c r="R184" i="9" s="1"/>
  <c r="Q185" i="9"/>
  <c r="R185" i="9" s="1"/>
  <c r="Q186" i="9"/>
  <c r="R186" i="9" s="1"/>
  <c r="Q187" i="9"/>
  <c r="R187" i="9" s="1"/>
  <c r="Q188" i="9"/>
  <c r="R188" i="9" s="1"/>
  <c r="Q189" i="9"/>
  <c r="R189" i="9" s="1"/>
  <c r="Q190" i="9"/>
  <c r="R190" i="9" s="1"/>
  <c r="Q191" i="9"/>
  <c r="R191" i="9" s="1"/>
  <c r="Q192" i="9"/>
  <c r="R192" i="9" s="1"/>
  <c r="Q193" i="9"/>
  <c r="R193" i="9" s="1"/>
  <c r="Q194" i="9"/>
  <c r="R194" i="9" s="1"/>
  <c r="Q195" i="9"/>
  <c r="R195" i="9" s="1"/>
  <c r="Q196" i="9"/>
  <c r="R196" i="9" s="1"/>
  <c r="Q197" i="9"/>
  <c r="R197" i="9" s="1"/>
  <c r="Q198" i="9"/>
  <c r="R198" i="9" s="1"/>
  <c r="Q199" i="9"/>
  <c r="R199" i="9" s="1"/>
  <c r="Q200" i="9"/>
  <c r="R200" i="9" s="1"/>
  <c r="Q201" i="9"/>
  <c r="R201" i="9" s="1"/>
  <c r="Q202" i="9"/>
  <c r="R202" i="9" s="1"/>
  <c r="Q203" i="9"/>
  <c r="R203" i="9" s="1"/>
  <c r="Q204" i="9"/>
  <c r="R204" i="9" s="1"/>
  <c r="Q205" i="9"/>
  <c r="R205" i="9" s="1"/>
  <c r="Q206" i="9"/>
  <c r="R206" i="9" s="1"/>
  <c r="Q207" i="9"/>
  <c r="R207" i="9" s="1"/>
  <c r="Q208" i="9"/>
  <c r="R208" i="9" s="1"/>
  <c r="Q209" i="9"/>
  <c r="R209" i="9" s="1"/>
  <c r="Q210" i="9"/>
  <c r="R210" i="9" s="1"/>
  <c r="Q211" i="9"/>
  <c r="R211" i="9" s="1"/>
  <c r="Q212" i="9"/>
  <c r="R212" i="9" s="1"/>
  <c r="Q213" i="9"/>
  <c r="R213" i="9" s="1"/>
  <c r="Q214" i="9"/>
  <c r="R214" i="9" s="1"/>
  <c r="Q215" i="9"/>
  <c r="R215" i="9" s="1"/>
  <c r="Q216" i="9"/>
  <c r="R216" i="9" s="1"/>
  <c r="Q217" i="9"/>
  <c r="R217" i="9" s="1"/>
  <c r="Q218" i="9"/>
  <c r="R218" i="9" s="1"/>
  <c r="Q219" i="9"/>
  <c r="R219" i="9" s="1"/>
  <c r="Q220" i="9"/>
  <c r="R220" i="9" s="1"/>
  <c r="Q221" i="9"/>
  <c r="R221" i="9" s="1"/>
  <c r="Q222" i="9"/>
  <c r="R222" i="9" s="1"/>
  <c r="Q223" i="9"/>
  <c r="R223" i="9" s="1"/>
  <c r="Q224" i="9"/>
  <c r="R224" i="9" s="1"/>
  <c r="Q225" i="9"/>
  <c r="R225" i="9" s="1"/>
  <c r="Q226" i="9"/>
  <c r="R226" i="9" s="1"/>
  <c r="Q227" i="9"/>
  <c r="R227" i="9" s="1"/>
  <c r="Q228" i="9"/>
  <c r="R228" i="9" s="1"/>
  <c r="Q229" i="9"/>
  <c r="R229" i="9" s="1"/>
  <c r="Q230" i="9"/>
  <c r="R230" i="9" s="1"/>
  <c r="Q231" i="9"/>
  <c r="R231" i="9" s="1"/>
  <c r="Q232" i="9"/>
  <c r="R232" i="9" s="1"/>
  <c r="Q233" i="9"/>
  <c r="R233" i="9" s="1"/>
  <c r="Q234" i="9"/>
  <c r="R234" i="9" s="1"/>
  <c r="Q235" i="9"/>
  <c r="R235" i="9" s="1"/>
  <c r="Q236" i="9"/>
  <c r="R236" i="9" s="1"/>
  <c r="Q237" i="9"/>
  <c r="R237" i="9" s="1"/>
  <c r="Q238" i="9"/>
  <c r="R238" i="9" s="1"/>
  <c r="Q239" i="9"/>
  <c r="R239" i="9" s="1"/>
  <c r="Q240" i="9"/>
  <c r="R240" i="9" s="1"/>
  <c r="Q241" i="9"/>
  <c r="R241" i="9" s="1"/>
  <c r="Q242" i="9"/>
  <c r="R242" i="9" s="1"/>
  <c r="Q243" i="9"/>
  <c r="R243" i="9" s="1"/>
  <c r="Q244" i="9"/>
  <c r="R244" i="9" s="1"/>
  <c r="Q245" i="9"/>
  <c r="R245" i="9" s="1"/>
  <c r="Q246" i="9"/>
  <c r="R246" i="9" s="1"/>
  <c r="Q247" i="9"/>
  <c r="R247" i="9" s="1"/>
  <c r="Q248" i="9"/>
  <c r="R248" i="9" s="1"/>
  <c r="Q249" i="9"/>
  <c r="R249" i="9" s="1"/>
  <c r="Q250" i="9"/>
  <c r="R250" i="9" s="1"/>
  <c r="Q251" i="9"/>
  <c r="R251" i="9" s="1"/>
  <c r="Q252" i="9"/>
  <c r="R252" i="9" s="1"/>
  <c r="Q253" i="9"/>
  <c r="R253" i="9" s="1"/>
  <c r="Q254" i="9"/>
  <c r="R254" i="9" s="1"/>
  <c r="Q255" i="9"/>
  <c r="R255" i="9" s="1"/>
  <c r="Q256" i="9"/>
  <c r="R256" i="9" s="1"/>
  <c r="Q257" i="9"/>
  <c r="R257" i="9" s="1"/>
  <c r="Q258" i="9"/>
  <c r="R258" i="9" s="1"/>
  <c r="Q259" i="9"/>
  <c r="R259" i="9" s="1"/>
  <c r="Q260" i="9"/>
  <c r="R260" i="9" s="1"/>
  <c r="Q261" i="9"/>
  <c r="R261" i="9" s="1"/>
  <c r="Q262" i="9"/>
  <c r="R262" i="9" s="1"/>
  <c r="Q263" i="9"/>
  <c r="R263" i="9" s="1"/>
  <c r="Q264" i="9"/>
  <c r="R264" i="9" s="1"/>
  <c r="Q265" i="9"/>
  <c r="R265" i="9" s="1"/>
  <c r="Q266" i="9"/>
  <c r="R266" i="9" s="1"/>
  <c r="Q267" i="9"/>
  <c r="R267" i="9" s="1"/>
  <c r="Q268" i="9"/>
  <c r="R268" i="9" s="1"/>
  <c r="Q269" i="9"/>
  <c r="R269" i="9" s="1"/>
  <c r="Q270" i="9"/>
  <c r="R270" i="9" s="1"/>
  <c r="Q271" i="9"/>
  <c r="R271" i="9" s="1"/>
  <c r="Q272" i="9"/>
  <c r="R272" i="9" s="1"/>
  <c r="Q273" i="9"/>
  <c r="R273" i="9" s="1"/>
  <c r="Q274" i="9"/>
  <c r="R274" i="9" s="1"/>
  <c r="Q275" i="9"/>
  <c r="R275" i="9" s="1"/>
  <c r="Q276" i="9"/>
  <c r="R276" i="9" s="1"/>
  <c r="Q277" i="9"/>
  <c r="R277" i="9" s="1"/>
  <c r="Q278" i="9"/>
  <c r="R278" i="9" s="1"/>
  <c r="Q279" i="9"/>
  <c r="R279" i="9" s="1"/>
  <c r="Q280" i="9"/>
  <c r="R280" i="9" s="1"/>
  <c r="Q281" i="9"/>
  <c r="R281" i="9" s="1"/>
  <c r="Q282" i="9"/>
  <c r="R282" i="9" s="1"/>
  <c r="Q283" i="9"/>
  <c r="R283" i="9" s="1"/>
  <c r="Q284" i="9"/>
  <c r="R284" i="9" s="1"/>
  <c r="Q285" i="9"/>
  <c r="R285" i="9" s="1"/>
  <c r="Q286" i="9"/>
  <c r="R286" i="9" s="1"/>
  <c r="Q287" i="9"/>
  <c r="R287" i="9" s="1"/>
  <c r="Q288" i="9"/>
  <c r="R288" i="9" s="1"/>
  <c r="Q289" i="9"/>
  <c r="R289" i="9" s="1"/>
  <c r="Q290" i="9"/>
  <c r="R290" i="9" s="1"/>
  <c r="Q291" i="9"/>
  <c r="R291" i="9" s="1"/>
  <c r="Q292" i="9"/>
  <c r="R292" i="9" s="1"/>
  <c r="Q293" i="9"/>
  <c r="R293" i="9" s="1"/>
  <c r="Q294" i="9"/>
  <c r="R294" i="9" s="1"/>
  <c r="Q295" i="9"/>
  <c r="R295" i="9" s="1"/>
  <c r="Q296" i="9"/>
  <c r="R296" i="9" s="1"/>
  <c r="Q297" i="9"/>
  <c r="R297" i="9" s="1"/>
  <c r="Q298" i="9"/>
  <c r="R298" i="9" s="1"/>
  <c r="Q299" i="9"/>
  <c r="R299" i="9" s="1"/>
  <c r="Q300" i="9"/>
  <c r="R300" i="9" s="1"/>
  <c r="Q301" i="9"/>
  <c r="R301" i="9" s="1"/>
  <c r="Q302" i="9"/>
  <c r="R302" i="9" s="1"/>
  <c r="Q303" i="9"/>
  <c r="R303" i="9" s="1"/>
  <c r="Q304" i="9"/>
  <c r="R304" i="9" s="1"/>
  <c r="Q305" i="9"/>
  <c r="R305" i="9" s="1"/>
  <c r="Q306" i="9"/>
  <c r="R306" i="9" s="1"/>
  <c r="Q307" i="9"/>
  <c r="R307" i="9" s="1"/>
  <c r="Q308" i="9"/>
  <c r="R308" i="9" s="1"/>
  <c r="Q309" i="9"/>
  <c r="R309" i="9" s="1"/>
  <c r="Q310" i="9"/>
  <c r="R310" i="9" s="1"/>
  <c r="Q311" i="9"/>
  <c r="R311" i="9" s="1"/>
  <c r="Q312" i="9"/>
  <c r="R312" i="9" s="1"/>
  <c r="Q313" i="9"/>
  <c r="R313" i="9" s="1"/>
  <c r="Q314" i="9"/>
  <c r="R314" i="9" s="1"/>
  <c r="Q315" i="9"/>
  <c r="R315" i="9" s="1"/>
  <c r="Q316" i="9"/>
  <c r="R316" i="9" s="1"/>
  <c r="Q317" i="9"/>
  <c r="R317" i="9" s="1"/>
  <c r="Q318" i="9"/>
  <c r="R318" i="9" s="1"/>
  <c r="Q319" i="9"/>
  <c r="R319" i="9" s="1"/>
  <c r="Q320" i="9"/>
  <c r="R320" i="9" s="1"/>
  <c r="Q321" i="9"/>
  <c r="R321" i="9" s="1"/>
  <c r="Q322" i="9"/>
  <c r="R322" i="9" s="1"/>
  <c r="Q323" i="9"/>
  <c r="R323" i="9" s="1"/>
  <c r="Q324" i="9"/>
  <c r="R324" i="9" s="1"/>
  <c r="Q325" i="9"/>
  <c r="R325" i="9" s="1"/>
  <c r="Q326" i="9"/>
  <c r="R326" i="9" s="1"/>
  <c r="Q327" i="9"/>
  <c r="R327" i="9" s="1"/>
  <c r="Q328" i="9"/>
  <c r="R328" i="9" s="1"/>
  <c r="Q329" i="9"/>
  <c r="R329" i="9" s="1"/>
  <c r="Q330" i="9"/>
  <c r="R330" i="9" s="1"/>
  <c r="Q331" i="9"/>
  <c r="R331" i="9" s="1"/>
  <c r="Q332" i="9"/>
  <c r="R332" i="9" s="1"/>
  <c r="Q333" i="9"/>
  <c r="R333" i="9" s="1"/>
  <c r="Q334" i="9"/>
  <c r="R334" i="9" s="1"/>
  <c r="Q335" i="9"/>
  <c r="R335" i="9" s="1"/>
  <c r="Q336" i="9"/>
  <c r="R336" i="9" s="1"/>
  <c r="Q337" i="9"/>
  <c r="R337" i="9" s="1"/>
  <c r="Q338" i="9"/>
  <c r="R338" i="9" s="1"/>
  <c r="Q339" i="9"/>
  <c r="R339" i="9" s="1"/>
  <c r="Q340" i="9"/>
  <c r="R340" i="9" s="1"/>
  <c r="Q341" i="9"/>
  <c r="R341" i="9" s="1"/>
  <c r="Q342" i="9"/>
  <c r="R342" i="9" s="1"/>
  <c r="Q343" i="9"/>
  <c r="R343" i="9" s="1"/>
  <c r="Q344" i="9"/>
  <c r="R344" i="9" s="1"/>
  <c r="Q345" i="9"/>
  <c r="R345" i="9" s="1"/>
  <c r="Q346" i="9"/>
  <c r="R346" i="9" s="1"/>
  <c r="Q347" i="9"/>
  <c r="R347" i="9" s="1"/>
  <c r="Q348" i="9"/>
  <c r="R348" i="9" s="1"/>
  <c r="Q349" i="9"/>
  <c r="R349" i="9" s="1"/>
  <c r="Q350" i="9"/>
  <c r="R350" i="9" s="1"/>
  <c r="Q351" i="9"/>
  <c r="R351" i="9" s="1"/>
  <c r="Q352" i="9"/>
  <c r="R352" i="9" s="1"/>
  <c r="Q353" i="9"/>
  <c r="R353" i="9" s="1"/>
  <c r="Q354" i="9"/>
  <c r="R354" i="9" s="1"/>
  <c r="Q355" i="9"/>
  <c r="R355" i="9" s="1"/>
  <c r="Q356" i="9"/>
  <c r="R356" i="9" s="1"/>
  <c r="Q357" i="9"/>
  <c r="R357" i="9" s="1"/>
  <c r="Q358" i="9"/>
  <c r="R358" i="9" s="1"/>
  <c r="Q359" i="9"/>
  <c r="R359" i="9" s="1"/>
  <c r="Q360" i="9"/>
  <c r="R360" i="9" s="1"/>
  <c r="Q361" i="9"/>
  <c r="R361" i="9" s="1"/>
  <c r="Q362" i="9"/>
  <c r="R362" i="9" s="1"/>
  <c r="Q363" i="9"/>
  <c r="R363" i="9" s="1"/>
  <c r="Q364" i="9"/>
  <c r="R364" i="9" s="1"/>
  <c r="Q365" i="9"/>
  <c r="R365" i="9" s="1"/>
  <c r="Q366" i="9"/>
  <c r="R366" i="9" s="1"/>
  <c r="Q367" i="9"/>
  <c r="R367" i="9" s="1"/>
  <c r="Q368" i="9"/>
  <c r="R368" i="9" s="1"/>
  <c r="Q369" i="9"/>
  <c r="R369" i="9" s="1"/>
  <c r="Q370" i="9"/>
  <c r="R370" i="9" s="1"/>
  <c r="Q371" i="9"/>
  <c r="R371" i="9" s="1"/>
  <c r="Q372" i="9"/>
  <c r="R372" i="9" s="1"/>
  <c r="Q373" i="9"/>
  <c r="R373" i="9" s="1"/>
  <c r="Q374" i="9"/>
  <c r="R374" i="9" s="1"/>
  <c r="Q375" i="9"/>
  <c r="R375" i="9" s="1"/>
  <c r="Q376" i="9"/>
  <c r="R376" i="9" s="1"/>
  <c r="Q377" i="9"/>
  <c r="R377" i="9" s="1"/>
  <c r="Q378" i="9"/>
  <c r="R378" i="9" s="1"/>
  <c r="Q379" i="9"/>
  <c r="R379" i="9" s="1"/>
  <c r="Q380" i="9"/>
  <c r="R380" i="9" s="1"/>
  <c r="Q381" i="9"/>
  <c r="R381" i="9" s="1"/>
  <c r="Q382" i="9"/>
  <c r="R382" i="9" s="1"/>
  <c r="Q383" i="9"/>
  <c r="R383" i="9" s="1"/>
  <c r="Q384" i="9"/>
  <c r="R384" i="9" s="1"/>
  <c r="Q385" i="9"/>
  <c r="R385" i="9" s="1"/>
  <c r="Q386" i="9"/>
  <c r="R386" i="9" s="1"/>
  <c r="Q387" i="9"/>
  <c r="R387" i="9" s="1"/>
  <c r="Q388" i="9"/>
  <c r="R388" i="9" s="1"/>
  <c r="Q389" i="9"/>
  <c r="R389" i="9" s="1"/>
  <c r="Q390" i="9"/>
  <c r="R390" i="9" s="1"/>
  <c r="Q391" i="9"/>
  <c r="R391" i="9" s="1"/>
  <c r="Q392" i="9"/>
  <c r="R392" i="9" s="1"/>
  <c r="Q393" i="9"/>
  <c r="R393" i="9" s="1"/>
  <c r="Q394" i="9"/>
  <c r="R394" i="9" s="1"/>
  <c r="Q395" i="9"/>
  <c r="R395" i="9" s="1"/>
  <c r="Q396" i="9"/>
  <c r="R396" i="9" s="1"/>
  <c r="Q397" i="9"/>
  <c r="R397" i="9" s="1"/>
  <c r="Q398" i="9"/>
  <c r="R398" i="9" s="1"/>
  <c r="Q399" i="9"/>
  <c r="R399" i="9" s="1"/>
  <c r="Q400" i="9"/>
  <c r="R400" i="9" s="1"/>
  <c r="Q401" i="9"/>
  <c r="R401" i="9" s="1"/>
  <c r="Q402" i="9"/>
  <c r="R402" i="9" s="1"/>
  <c r="Q403" i="9"/>
  <c r="R403" i="9" s="1"/>
  <c r="Q404" i="9"/>
  <c r="R404" i="9" s="1"/>
  <c r="Q405" i="9"/>
  <c r="R405" i="9" s="1"/>
  <c r="Q406" i="9"/>
  <c r="R406" i="9" s="1"/>
  <c r="Q407" i="9"/>
  <c r="R407" i="9" s="1"/>
  <c r="Q2" i="9"/>
  <c r="R2" i="9" s="1"/>
  <c r="A11" i="17"/>
  <c r="A12" i="17"/>
  <c r="A13" i="17"/>
  <c r="A14" i="17"/>
  <c r="A15" i="17"/>
  <c r="A16" i="17"/>
  <c r="A17" i="17"/>
  <c r="A18" i="17"/>
  <c r="A19" i="17"/>
  <c r="A20" i="17"/>
  <c r="A21" i="17"/>
  <c r="A22" i="17"/>
  <c r="A23" i="17"/>
  <c r="A24" i="17"/>
  <c r="A25" i="17"/>
  <c r="A26" i="17"/>
  <c r="A27" i="17"/>
  <c r="A28" i="17"/>
  <c r="A29" i="17"/>
  <c r="A30" i="17"/>
  <c r="A31" i="17"/>
  <c r="A32" i="17"/>
  <c r="A33" i="17"/>
  <c r="A34" i="17"/>
  <c r="A35" i="17"/>
  <c r="A36" i="17"/>
  <c r="A37" i="17"/>
  <c r="A38" i="17"/>
  <c r="A39" i="17"/>
  <c r="A40" i="17"/>
  <c r="A41" i="17"/>
  <c r="A42" i="17"/>
  <c r="A43" i="17"/>
  <c r="A44" i="17"/>
  <c r="A45" i="17"/>
  <c r="A46" i="17"/>
  <c r="A47" i="17"/>
  <c r="A48" i="17"/>
  <c r="A49" i="17"/>
  <c r="A50" i="17"/>
  <c r="A51" i="17"/>
  <c r="A52" i="17"/>
  <c r="A53" i="17"/>
  <c r="A54" i="17"/>
  <c r="A55" i="17"/>
  <c r="A56" i="17"/>
  <c r="A57" i="17"/>
  <c r="A58" i="17"/>
  <c r="A59" i="17"/>
  <c r="A60" i="17"/>
  <c r="A61" i="17"/>
  <c r="A62" i="17"/>
  <c r="A63" i="17"/>
  <c r="A64" i="17"/>
  <c r="A65" i="17"/>
  <c r="A66" i="17"/>
  <c r="A67" i="17"/>
  <c r="A68" i="17"/>
  <c r="A69" i="17"/>
  <c r="A70" i="17"/>
  <c r="A71" i="17"/>
  <c r="A72" i="17"/>
  <c r="A73" i="17"/>
  <c r="A74" i="17"/>
  <c r="A75" i="17"/>
  <c r="A76" i="17"/>
  <c r="A77" i="17"/>
  <c r="A78" i="17"/>
  <c r="A79" i="17"/>
  <c r="A80" i="17"/>
  <c r="A81" i="17"/>
  <c r="A82" i="17"/>
  <c r="A83" i="17"/>
  <c r="A84" i="17"/>
  <c r="A85" i="17"/>
  <c r="A86" i="17"/>
  <c r="A87" i="17"/>
  <c r="A88" i="17"/>
  <c r="A89" i="17"/>
  <c r="A90" i="17"/>
  <c r="A91" i="17"/>
  <c r="A92" i="17"/>
  <c r="A93" i="17"/>
  <c r="A94" i="17"/>
  <c r="A95" i="17"/>
  <c r="A96" i="17"/>
  <c r="A97" i="17"/>
  <c r="A98" i="17"/>
  <c r="A99" i="17"/>
  <c r="A100" i="17"/>
  <c r="A101" i="17"/>
  <c r="A102" i="17"/>
  <c r="A103" i="17"/>
  <c r="A104" i="17"/>
  <c r="A105" i="17"/>
  <c r="A106" i="17"/>
  <c r="A107" i="17"/>
  <c r="A108" i="17"/>
  <c r="A109" i="17"/>
  <c r="A110" i="17"/>
  <c r="A111" i="17"/>
  <c r="A112" i="17"/>
  <c r="A113" i="17"/>
  <c r="A114" i="17"/>
  <c r="A115" i="17"/>
  <c r="A3" i="17"/>
  <c r="A4" i="17"/>
  <c r="A5" i="17"/>
  <c r="A6" i="17"/>
  <c r="A7" i="17"/>
  <c r="A8" i="17"/>
  <c r="A9" i="17"/>
  <c r="A10" i="17"/>
  <c r="A2" i="17"/>
  <c r="A10" i="14"/>
  <c r="A3" i="14"/>
  <c r="A4" i="14"/>
  <c r="A5" i="14"/>
  <c r="A6" i="14"/>
  <c r="A7" i="14"/>
  <c r="A8" i="14"/>
  <c r="A9" i="14"/>
  <c r="A2" i="14"/>
  <c r="B2" i="12" l="1" a="1"/>
  <c r="B2" i="12" s="1"/>
  <c r="B2" i="10" a="1"/>
  <c r="B2" i="10" s="1"/>
  <c r="A60" i="1" l="1"/>
  <c r="H2899" i="8" a="1"/>
  <c r="H2899" i="8" s="1"/>
  <c r="I2899" i="8"/>
  <c r="L2899" i="8"/>
  <c r="M2899" i="8"/>
  <c r="N2899" i="8" s="1"/>
  <c r="H2900" i="8" a="1"/>
  <c r="H2900" i="8" s="1"/>
  <c r="I2900" i="8"/>
  <c r="L2900" i="8"/>
  <c r="M2900" i="8"/>
  <c r="N2900" i="8" s="1"/>
  <c r="H2901" i="8" a="1"/>
  <c r="H2901" i="8" s="1"/>
  <c r="I2901" i="8"/>
  <c r="L2901" i="8"/>
  <c r="M2901" i="8"/>
  <c r="N2901" i="8" s="1"/>
  <c r="H2902" i="8" a="1"/>
  <c r="H2902" i="8" s="1"/>
  <c r="I2902" i="8"/>
  <c r="L2902" i="8"/>
  <c r="M2902" i="8"/>
  <c r="N2902" i="8" s="1"/>
  <c r="H2903" i="8" a="1"/>
  <c r="H2903" i="8" s="1"/>
  <c r="I2903" i="8"/>
  <c r="L2903" i="8"/>
  <c r="M2903" i="8"/>
  <c r="N2903" i="8" s="1"/>
  <c r="H2904" i="8" a="1"/>
  <c r="H2904" i="8" s="1"/>
  <c r="I2904" i="8"/>
  <c r="L2904" i="8"/>
  <c r="M2904" i="8"/>
  <c r="N2904" i="8" s="1"/>
  <c r="H2905" i="8" a="1"/>
  <c r="H2905" i="8" s="1"/>
  <c r="I2905" i="8"/>
  <c r="L2905" i="8"/>
  <c r="M2905" i="8"/>
  <c r="N2905" i="8" s="1"/>
  <c r="H2906" i="8" a="1"/>
  <c r="H2906" i="8" s="1"/>
  <c r="I2906" i="8"/>
  <c r="L2906" i="8"/>
  <c r="M2906" i="8"/>
  <c r="N2906" i="8" s="1"/>
  <c r="H2907" i="8" a="1"/>
  <c r="H2907" i="8" s="1"/>
  <c r="I2907" i="8"/>
  <c r="L2907" i="8"/>
  <c r="M2907" i="8"/>
  <c r="N2907" i="8" s="1"/>
  <c r="H2908" i="8" a="1"/>
  <c r="H2908" i="8" s="1"/>
  <c r="I2908" i="8"/>
  <c r="J2908" i="8" s="1"/>
  <c r="K2908" i="8" s="1"/>
  <c r="L2908" i="8"/>
  <c r="M2908" i="8"/>
  <c r="N2908" i="8" s="1"/>
  <c r="H2909" i="8" a="1"/>
  <c r="H2909" i="8" s="1"/>
  <c r="I2909" i="8"/>
  <c r="L2909" i="8"/>
  <c r="M2909" i="8"/>
  <c r="N2909" i="8" s="1"/>
  <c r="H2910" i="8" a="1"/>
  <c r="H2910" i="8" s="1"/>
  <c r="I2910" i="8"/>
  <c r="L2910" i="8"/>
  <c r="M2910" i="8"/>
  <c r="N2910" i="8" s="1"/>
  <c r="H2911" i="8" a="1"/>
  <c r="H2911" i="8" s="1"/>
  <c r="I2911" i="8"/>
  <c r="L2911" i="8"/>
  <c r="M2911" i="8"/>
  <c r="N2911" i="8" s="1"/>
  <c r="H2912" i="8" a="1"/>
  <c r="H2912" i="8" s="1"/>
  <c r="I2912" i="8"/>
  <c r="L2912" i="8"/>
  <c r="M2912" i="8"/>
  <c r="N2912" i="8" s="1"/>
  <c r="H2913" i="8" a="1"/>
  <c r="H2913" i="8" s="1"/>
  <c r="I2913" i="8"/>
  <c r="L2913" i="8"/>
  <c r="M2913" i="8"/>
  <c r="N2913" i="8" s="1"/>
  <c r="H2914" i="8" a="1"/>
  <c r="H2914" i="8" s="1"/>
  <c r="I2914" i="8"/>
  <c r="L2914" i="8"/>
  <c r="M2914" i="8"/>
  <c r="N2914" i="8" s="1"/>
  <c r="H2915" i="8" a="1"/>
  <c r="H2915" i="8" s="1"/>
  <c r="I2915" i="8"/>
  <c r="L2915" i="8"/>
  <c r="M2915" i="8"/>
  <c r="N2915" i="8" s="1"/>
  <c r="H2916" i="8" a="1"/>
  <c r="H2916" i="8" s="1"/>
  <c r="I2916" i="8"/>
  <c r="L2916" i="8"/>
  <c r="M2916" i="8"/>
  <c r="N2916" i="8" s="1"/>
  <c r="H2917" i="8" a="1"/>
  <c r="H2917" i="8" s="1"/>
  <c r="I2917" i="8"/>
  <c r="L2917" i="8"/>
  <c r="M2917" i="8"/>
  <c r="N2917" i="8" s="1"/>
  <c r="H2918" i="8" a="1"/>
  <c r="H2918" i="8" s="1"/>
  <c r="I2918" i="8"/>
  <c r="L2918" i="8"/>
  <c r="M2918" i="8"/>
  <c r="N2918" i="8" s="1"/>
  <c r="H2919" i="8" a="1"/>
  <c r="H2919" i="8" s="1"/>
  <c r="I2919" i="8"/>
  <c r="L2919" i="8"/>
  <c r="M2919" i="8"/>
  <c r="N2919" i="8" s="1"/>
  <c r="H2920" i="8" a="1"/>
  <c r="H2920" i="8" s="1"/>
  <c r="I2920" i="8"/>
  <c r="L2920" i="8"/>
  <c r="M2920" i="8"/>
  <c r="N2920" i="8" s="1"/>
  <c r="H2921" i="8" a="1"/>
  <c r="H2921" i="8" s="1"/>
  <c r="I2921" i="8"/>
  <c r="L2921" i="8"/>
  <c r="M2921" i="8"/>
  <c r="N2921" i="8" s="1"/>
  <c r="H2922" i="8" a="1"/>
  <c r="H2922" i="8" s="1"/>
  <c r="I2922" i="8"/>
  <c r="L2922" i="8"/>
  <c r="M2922" i="8"/>
  <c r="N2922" i="8" s="1"/>
  <c r="H2923" i="8" a="1"/>
  <c r="H2923" i="8" s="1"/>
  <c r="I2923" i="8"/>
  <c r="L2923" i="8"/>
  <c r="M2923" i="8"/>
  <c r="N2923" i="8" s="1"/>
  <c r="H2924" i="8" a="1"/>
  <c r="H2924" i="8" s="1"/>
  <c r="I2924" i="8"/>
  <c r="J2924" i="8" s="1"/>
  <c r="K2924" i="8" s="1"/>
  <c r="L2924" i="8"/>
  <c r="M2924" i="8"/>
  <c r="N2924" i="8" s="1"/>
  <c r="H2925" i="8" a="1"/>
  <c r="H2925" i="8" s="1"/>
  <c r="I2925" i="8"/>
  <c r="J2925" i="8" s="1"/>
  <c r="K2925" i="8" s="1"/>
  <c r="L2925" i="8"/>
  <c r="M2925" i="8"/>
  <c r="N2925" i="8" s="1"/>
  <c r="H2926" i="8" a="1"/>
  <c r="H2926" i="8" s="1"/>
  <c r="I2926" i="8"/>
  <c r="L2926" i="8"/>
  <c r="M2926" i="8"/>
  <c r="N2926" i="8" s="1"/>
  <c r="H2927" i="8" a="1"/>
  <c r="H2927" i="8" s="1"/>
  <c r="I2927" i="8"/>
  <c r="L2927" i="8"/>
  <c r="M2927" i="8"/>
  <c r="N2927" i="8" s="1"/>
  <c r="H2928" i="8" a="1"/>
  <c r="H2928" i="8" s="1"/>
  <c r="I2928" i="8"/>
  <c r="L2928" i="8"/>
  <c r="M2928" i="8"/>
  <c r="N2928" i="8" s="1"/>
  <c r="H2929" i="8" a="1"/>
  <c r="H2929" i="8" s="1"/>
  <c r="I2929" i="8"/>
  <c r="L2929" i="8"/>
  <c r="M2929" i="8"/>
  <c r="N2929" i="8" s="1"/>
  <c r="H2930" i="8" a="1"/>
  <c r="H2930" i="8" s="1"/>
  <c r="I2930" i="8"/>
  <c r="L2930" i="8"/>
  <c r="M2930" i="8"/>
  <c r="N2930" i="8" s="1"/>
  <c r="H2931" i="8" a="1"/>
  <c r="H2931" i="8" s="1"/>
  <c r="I2931" i="8"/>
  <c r="J2931" i="8" s="1"/>
  <c r="K2931" i="8" s="1"/>
  <c r="L2931" i="8"/>
  <c r="M2931" i="8"/>
  <c r="N2931" i="8" s="1"/>
  <c r="H2932" i="8" a="1"/>
  <c r="H2932" i="8" s="1"/>
  <c r="I2932" i="8"/>
  <c r="L2932" i="8"/>
  <c r="M2932" i="8"/>
  <c r="N2932" i="8" s="1"/>
  <c r="H2933" i="8" a="1"/>
  <c r="H2933" i="8" s="1"/>
  <c r="I2933" i="8"/>
  <c r="L2933" i="8"/>
  <c r="M2933" i="8"/>
  <c r="N2933" i="8" s="1"/>
  <c r="H2934" i="8" a="1"/>
  <c r="H2934" i="8" s="1"/>
  <c r="I2934" i="8"/>
  <c r="J2934" i="8" s="1"/>
  <c r="K2934" i="8" s="1"/>
  <c r="L2934" i="8"/>
  <c r="M2934" i="8"/>
  <c r="N2934" i="8" s="1"/>
  <c r="H2935" i="8" a="1"/>
  <c r="H2935" i="8" s="1"/>
  <c r="I2935" i="8"/>
  <c r="J2935" i="8" s="1"/>
  <c r="K2935" i="8" s="1"/>
  <c r="L2935" i="8"/>
  <c r="M2935" i="8"/>
  <c r="N2935" i="8" s="1"/>
  <c r="H2936" i="8" a="1"/>
  <c r="H2936" i="8" s="1"/>
  <c r="I2936" i="8"/>
  <c r="L2936" i="8"/>
  <c r="M2936" i="8"/>
  <c r="N2936" i="8" s="1"/>
  <c r="H2937" i="8" a="1"/>
  <c r="H2937" i="8" s="1"/>
  <c r="I2937" i="8"/>
  <c r="L2937" i="8"/>
  <c r="M2937" i="8"/>
  <c r="N2937" i="8" s="1"/>
  <c r="H2938" i="8" a="1"/>
  <c r="H2938" i="8" s="1"/>
  <c r="I2938" i="8"/>
  <c r="L2938" i="8"/>
  <c r="M2938" i="8"/>
  <c r="N2938" i="8" s="1"/>
  <c r="H2939" i="8" a="1"/>
  <c r="H2939" i="8" s="1"/>
  <c r="I2939" i="8"/>
  <c r="L2939" i="8"/>
  <c r="M2939" i="8"/>
  <c r="N2939" i="8" s="1"/>
  <c r="H2940" i="8" a="1"/>
  <c r="H2940" i="8" s="1"/>
  <c r="I2940" i="8"/>
  <c r="L2940" i="8"/>
  <c r="M2940" i="8"/>
  <c r="N2940" i="8" s="1"/>
  <c r="H2941" i="8" a="1"/>
  <c r="H2941" i="8" s="1"/>
  <c r="I2941" i="8"/>
  <c r="L2941" i="8"/>
  <c r="M2941" i="8"/>
  <c r="N2941" i="8" s="1"/>
  <c r="H2942" i="8" a="1"/>
  <c r="H2942" i="8" s="1"/>
  <c r="I2942" i="8"/>
  <c r="J2942" i="8" s="1"/>
  <c r="K2942" i="8" s="1"/>
  <c r="L2942" i="8"/>
  <c r="M2942" i="8"/>
  <c r="N2942" i="8" s="1"/>
  <c r="H2943" i="8" a="1"/>
  <c r="H2943" i="8" s="1"/>
  <c r="I2943" i="8"/>
  <c r="L2943" i="8"/>
  <c r="M2943" i="8"/>
  <c r="N2943" i="8" s="1"/>
  <c r="H2944" i="8" a="1"/>
  <c r="H2944" i="8" s="1"/>
  <c r="I2944" i="8"/>
  <c r="L2944" i="8"/>
  <c r="M2944" i="8"/>
  <c r="N2944" i="8" s="1"/>
  <c r="H2945" i="8" a="1"/>
  <c r="H2945" i="8" s="1"/>
  <c r="I2945" i="8"/>
  <c r="L2945" i="8"/>
  <c r="M2945" i="8"/>
  <c r="N2945" i="8" s="1"/>
  <c r="H2946" i="8" a="1"/>
  <c r="H2946" i="8" s="1"/>
  <c r="I2946" i="8"/>
  <c r="L2946" i="8"/>
  <c r="M2946" i="8"/>
  <c r="N2946" i="8" s="1"/>
  <c r="H2947" i="8" a="1"/>
  <c r="H2947" i="8" s="1"/>
  <c r="I2947" i="8"/>
  <c r="L2947" i="8"/>
  <c r="M2947" i="8"/>
  <c r="N2947" i="8" s="1"/>
  <c r="H2948" i="8" a="1"/>
  <c r="H2948" i="8" s="1"/>
  <c r="I2948" i="8"/>
  <c r="L2948" i="8"/>
  <c r="M2948" i="8"/>
  <c r="N2948" i="8" s="1"/>
  <c r="H2949" i="8" a="1"/>
  <c r="H2949" i="8" s="1"/>
  <c r="I2949" i="8"/>
  <c r="L2949" i="8"/>
  <c r="H2950" i="8" a="1"/>
  <c r="H2950" i="8" s="1"/>
  <c r="I2950" i="8"/>
  <c r="L2950" i="8"/>
  <c r="M2950" i="8"/>
  <c r="N2950" i="8" s="1"/>
  <c r="H2951" i="8" a="1"/>
  <c r="H2951" i="8" s="1"/>
  <c r="I2951" i="8"/>
  <c r="L2951" i="8"/>
  <c r="M2951" i="8"/>
  <c r="N2951" i="8" s="1"/>
  <c r="N1375" i="8"/>
  <c r="N1795" i="8"/>
  <c r="N1963" i="8"/>
  <c r="N2155" i="8"/>
  <c r="N2162" i="8"/>
  <c r="N2420" i="8"/>
  <c r="N2692" i="8"/>
  <c r="N27" i="8"/>
  <c r="M669" i="8"/>
  <c r="N669" i="8" s="1"/>
  <c r="M670" i="8"/>
  <c r="N670" i="8" s="1"/>
  <c r="M671" i="8"/>
  <c r="N671" i="8" s="1"/>
  <c r="M672" i="8"/>
  <c r="N672" i="8" s="1"/>
  <c r="M673" i="8"/>
  <c r="N673" i="8" s="1"/>
  <c r="M674" i="8"/>
  <c r="N674" i="8" s="1"/>
  <c r="M675" i="8"/>
  <c r="N675" i="8" s="1"/>
  <c r="M676" i="8"/>
  <c r="N676" i="8" s="1"/>
  <c r="M677" i="8"/>
  <c r="N677" i="8" s="1"/>
  <c r="M678" i="8"/>
  <c r="N678" i="8" s="1"/>
  <c r="M679" i="8"/>
  <c r="N679" i="8" s="1"/>
  <c r="M680" i="8"/>
  <c r="N680" i="8" s="1"/>
  <c r="M681" i="8"/>
  <c r="N681" i="8" s="1"/>
  <c r="M682" i="8"/>
  <c r="N682" i="8" s="1"/>
  <c r="M683" i="8"/>
  <c r="N683" i="8" s="1"/>
  <c r="M684" i="8"/>
  <c r="N684" i="8" s="1"/>
  <c r="M685" i="8"/>
  <c r="N685" i="8" s="1"/>
  <c r="M686" i="8"/>
  <c r="N686" i="8" s="1"/>
  <c r="M687" i="8"/>
  <c r="N687" i="8" s="1"/>
  <c r="M688" i="8"/>
  <c r="N688" i="8" s="1"/>
  <c r="M689" i="8"/>
  <c r="N689" i="8" s="1"/>
  <c r="M690" i="8"/>
  <c r="N690" i="8" s="1"/>
  <c r="M691" i="8"/>
  <c r="N691" i="8" s="1"/>
  <c r="M692" i="8"/>
  <c r="N692" i="8" s="1"/>
  <c r="M693" i="8"/>
  <c r="N693" i="8" s="1"/>
  <c r="M694" i="8"/>
  <c r="N694" i="8" s="1"/>
  <c r="M695" i="8"/>
  <c r="N695" i="8" s="1"/>
  <c r="M696" i="8"/>
  <c r="N696" i="8" s="1"/>
  <c r="M697" i="8"/>
  <c r="N697" i="8" s="1"/>
  <c r="M699" i="8"/>
  <c r="N699" i="8" s="1"/>
  <c r="M700" i="8"/>
  <c r="N700" i="8" s="1"/>
  <c r="M701" i="8"/>
  <c r="N701" i="8" s="1"/>
  <c r="M702" i="8"/>
  <c r="N702" i="8" s="1"/>
  <c r="M703" i="8"/>
  <c r="N703" i="8" s="1"/>
  <c r="M704" i="8"/>
  <c r="N704" i="8" s="1"/>
  <c r="M705" i="8"/>
  <c r="N705" i="8" s="1"/>
  <c r="M706" i="8"/>
  <c r="N706" i="8" s="1"/>
  <c r="M707" i="8"/>
  <c r="N707" i="8" s="1"/>
  <c r="M708" i="8"/>
  <c r="N708" i="8" s="1"/>
  <c r="M709" i="8"/>
  <c r="N709" i="8" s="1"/>
  <c r="M710" i="8"/>
  <c r="N710" i="8" s="1"/>
  <c r="M711" i="8"/>
  <c r="N711" i="8" s="1"/>
  <c r="M712" i="8"/>
  <c r="N712" i="8" s="1"/>
  <c r="M713" i="8"/>
  <c r="N713" i="8" s="1"/>
  <c r="M714" i="8"/>
  <c r="N714" i="8" s="1"/>
  <c r="M715" i="8"/>
  <c r="N715" i="8" s="1"/>
  <c r="M716" i="8"/>
  <c r="N716" i="8" s="1"/>
  <c r="M717" i="8"/>
  <c r="N717" i="8" s="1"/>
  <c r="M718" i="8"/>
  <c r="N718" i="8" s="1"/>
  <c r="M719" i="8"/>
  <c r="N719" i="8" s="1"/>
  <c r="M720" i="8"/>
  <c r="N720" i="8" s="1"/>
  <c r="M721" i="8"/>
  <c r="N721" i="8" s="1"/>
  <c r="M722" i="8"/>
  <c r="N722" i="8" s="1"/>
  <c r="M723" i="8"/>
  <c r="N723" i="8" s="1"/>
  <c r="M724" i="8"/>
  <c r="N724" i="8" s="1"/>
  <c r="M725" i="8"/>
  <c r="N725" i="8" s="1"/>
  <c r="M726" i="8"/>
  <c r="N726" i="8" s="1"/>
  <c r="M727" i="8"/>
  <c r="N727" i="8" s="1"/>
  <c r="M728" i="8"/>
  <c r="N728" i="8" s="1"/>
  <c r="M729" i="8"/>
  <c r="N729" i="8" s="1"/>
  <c r="M730" i="8"/>
  <c r="N730" i="8" s="1"/>
  <c r="M731" i="8"/>
  <c r="N731" i="8" s="1"/>
  <c r="M732" i="8"/>
  <c r="N732" i="8" s="1"/>
  <c r="M733" i="8"/>
  <c r="N733" i="8" s="1"/>
  <c r="M734" i="8"/>
  <c r="N734" i="8" s="1"/>
  <c r="M735" i="8"/>
  <c r="N735" i="8" s="1"/>
  <c r="M736" i="8"/>
  <c r="N736" i="8" s="1"/>
  <c r="M737" i="8"/>
  <c r="N737" i="8" s="1"/>
  <c r="M738" i="8"/>
  <c r="N738" i="8" s="1"/>
  <c r="M739" i="8"/>
  <c r="N739" i="8" s="1"/>
  <c r="M740" i="8"/>
  <c r="N740" i="8" s="1"/>
  <c r="M741" i="8"/>
  <c r="N741" i="8" s="1"/>
  <c r="M742" i="8"/>
  <c r="N742" i="8" s="1"/>
  <c r="M743" i="8"/>
  <c r="N743" i="8" s="1"/>
  <c r="M744" i="8"/>
  <c r="N744" i="8" s="1"/>
  <c r="M745" i="8"/>
  <c r="N745" i="8" s="1"/>
  <c r="M746" i="8"/>
  <c r="N746" i="8" s="1"/>
  <c r="M747" i="8"/>
  <c r="N747" i="8" s="1"/>
  <c r="M749" i="8"/>
  <c r="N749" i="8" s="1"/>
  <c r="M750" i="8"/>
  <c r="N750" i="8" s="1"/>
  <c r="M751" i="8"/>
  <c r="N751" i="8" s="1"/>
  <c r="M752" i="8"/>
  <c r="N752" i="8" s="1"/>
  <c r="M753" i="8"/>
  <c r="N753" i="8" s="1"/>
  <c r="M754" i="8"/>
  <c r="N754" i="8" s="1"/>
  <c r="M755" i="8"/>
  <c r="N755" i="8" s="1"/>
  <c r="M756" i="8"/>
  <c r="N756" i="8" s="1"/>
  <c r="M757" i="8"/>
  <c r="N757" i="8" s="1"/>
  <c r="M758" i="8"/>
  <c r="N758" i="8" s="1"/>
  <c r="M759" i="8"/>
  <c r="N759" i="8" s="1"/>
  <c r="M760" i="8"/>
  <c r="N760" i="8" s="1"/>
  <c r="M761" i="8"/>
  <c r="N761" i="8" s="1"/>
  <c r="M762" i="8"/>
  <c r="N762" i="8" s="1"/>
  <c r="M763" i="8"/>
  <c r="N763" i="8" s="1"/>
  <c r="M764" i="8"/>
  <c r="N764" i="8" s="1"/>
  <c r="M765" i="8"/>
  <c r="N765" i="8" s="1"/>
  <c r="M766" i="8"/>
  <c r="N766" i="8" s="1"/>
  <c r="M767" i="8"/>
  <c r="N767" i="8" s="1"/>
  <c r="M768" i="8"/>
  <c r="N768" i="8" s="1"/>
  <c r="M769" i="8"/>
  <c r="N769" i="8" s="1"/>
  <c r="M770" i="8"/>
  <c r="N770" i="8" s="1"/>
  <c r="M771" i="8"/>
  <c r="N771" i="8" s="1"/>
  <c r="M772" i="8"/>
  <c r="N772" i="8" s="1"/>
  <c r="M773" i="8"/>
  <c r="N773" i="8" s="1"/>
  <c r="M774" i="8"/>
  <c r="N774" i="8" s="1"/>
  <c r="M775" i="8"/>
  <c r="N775" i="8" s="1"/>
  <c r="M776" i="8"/>
  <c r="N776" i="8" s="1"/>
  <c r="M777" i="8"/>
  <c r="N777" i="8" s="1"/>
  <c r="M778" i="8"/>
  <c r="N778" i="8" s="1"/>
  <c r="M779" i="8"/>
  <c r="N779" i="8" s="1"/>
  <c r="M780" i="8"/>
  <c r="N780" i="8" s="1"/>
  <c r="M781" i="8"/>
  <c r="N781" i="8" s="1"/>
  <c r="M782" i="8"/>
  <c r="N782" i="8" s="1"/>
  <c r="M783" i="8"/>
  <c r="N783" i="8" s="1"/>
  <c r="M784" i="8"/>
  <c r="N784" i="8" s="1"/>
  <c r="M785" i="8"/>
  <c r="N785" i="8" s="1"/>
  <c r="M786" i="8"/>
  <c r="N786" i="8" s="1"/>
  <c r="M787" i="8"/>
  <c r="N787" i="8" s="1"/>
  <c r="M788" i="8"/>
  <c r="N788" i="8" s="1"/>
  <c r="M789" i="8"/>
  <c r="N789" i="8" s="1"/>
  <c r="M790" i="8"/>
  <c r="N790" i="8" s="1"/>
  <c r="M791" i="8"/>
  <c r="N791" i="8" s="1"/>
  <c r="M792" i="8"/>
  <c r="N792" i="8" s="1"/>
  <c r="M793" i="8"/>
  <c r="N793" i="8" s="1"/>
  <c r="M794" i="8"/>
  <c r="N794" i="8" s="1"/>
  <c r="M795" i="8"/>
  <c r="N795" i="8" s="1"/>
  <c r="M796" i="8"/>
  <c r="N796" i="8" s="1"/>
  <c r="M797" i="8"/>
  <c r="N797" i="8" s="1"/>
  <c r="M799" i="8"/>
  <c r="N799" i="8" s="1"/>
  <c r="M800" i="8"/>
  <c r="N800" i="8" s="1"/>
  <c r="M801" i="8"/>
  <c r="N801" i="8" s="1"/>
  <c r="M802" i="8"/>
  <c r="N802" i="8" s="1"/>
  <c r="M803" i="8"/>
  <c r="N803" i="8" s="1"/>
  <c r="M804" i="8"/>
  <c r="N804" i="8" s="1"/>
  <c r="M805" i="8"/>
  <c r="N805" i="8" s="1"/>
  <c r="M806" i="8"/>
  <c r="N806" i="8" s="1"/>
  <c r="M807" i="8"/>
  <c r="N807" i="8" s="1"/>
  <c r="M808" i="8"/>
  <c r="N808" i="8" s="1"/>
  <c r="M809" i="8"/>
  <c r="N809" i="8" s="1"/>
  <c r="M810" i="8"/>
  <c r="N810" i="8" s="1"/>
  <c r="M811" i="8"/>
  <c r="N811" i="8" s="1"/>
  <c r="M812" i="8"/>
  <c r="N812" i="8" s="1"/>
  <c r="M813" i="8"/>
  <c r="N813" i="8" s="1"/>
  <c r="M814" i="8"/>
  <c r="N814" i="8" s="1"/>
  <c r="M815" i="8"/>
  <c r="N815" i="8" s="1"/>
  <c r="M816" i="8"/>
  <c r="N816" i="8" s="1"/>
  <c r="M817" i="8"/>
  <c r="N817" i="8" s="1"/>
  <c r="M818" i="8"/>
  <c r="N818" i="8" s="1"/>
  <c r="M819" i="8"/>
  <c r="N819" i="8" s="1"/>
  <c r="M820" i="8"/>
  <c r="N820" i="8" s="1"/>
  <c r="M821" i="8"/>
  <c r="N821" i="8" s="1"/>
  <c r="M822" i="8"/>
  <c r="N822" i="8" s="1"/>
  <c r="M823" i="8"/>
  <c r="N823" i="8" s="1"/>
  <c r="M824" i="8"/>
  <c r="N824" i="8" s="1"/>
  <c r="M825" i="8"/>
  <c r="N825" i="8" s="1"/>
  <c r="M826" i="8"/>
  <c r="N826" i="8" s="1"/>
  <c r="M827" i="8"/>
  <c r="N827" i="8" s="1"/>
  <c r="M828" i="8"/>
  <c r="N828" i="8" s="1"/>
  <c r="M829" i="8"/>
  <c r="N829" i="8" s="1"/>
  <c r="M830" i="8"/>
  <c r="N830" i="8" s="1"/>
  <c r="M831" i="8"/>
  <c r="N831" i="8" s="1"/>
  <c r="M832" i="8"/>
  <c r="N832" i="8" s="1"/>
  <c r="M833" i="8"/>
  <c r="N833" i="8" s="1"/>
  <c r="M834" i="8"/>
  <c r="N834" i="8" s="1"/>
  <c r="M835" i="8"/>
  <c r="N835" i="8" s="1"/>
  <c r="M836" i="8"/>
  <c r="N836" i="8" s="1"/>
  <c r="M837" i="8"/>
  <c r="N837" i="8" s="1"/>
  <c r="M838" i="8"/>
  <c r="N838" i="8" s="1"/>
  <c r="M839" i="8"/>
  <c r="N839" i="8" s="1"/>
  <c r="M840" i="8"/>
  <c r="N840" i="8" s="1"/>
  <c r="M841" i="8"/>
  <c r="N841" i="8" s="1"/>
  <c r="M842" i="8"/>
  <c r="N842" i="8" s="1"/>
  <c r="M843" i="8"/>
  <c r="N843" i="8" s="1"/>
  <c r="M844" i="8"/>
  <c r="N844" i="8" s="1"/>
  <c r="M845" i="8"/>
  <c r="N845" i="8" s="1"/>
  <c r="M846" i="8"/>
  <c r="N846" i="8" s="1"/>
  <c r="M847" i="8"/>
  <c r="N847" i="8" s="1"/>
  <c r="M849" i="8"/>
  <c r="N849" i="8" s="1"/>
  <c r="M850" i="8"/>
  <c r="N850" i="8" s="1"/>
  <c r="M851" i="8"/>
  <c r="N851" i="8" s="1"/>
  <c r="M852" i="8"/>
  <c r="N852" i="8" s="1"/>
  <c r="M853" i="8"/>
  <c r="N853" i="8" s="1"/>
  <c r="M854" i="8"/>
  <c r="N854" i="8" s="1"/>
  <c r="M855" i="8"/>
  <c r="N855" i="8" s="1"/>
  <c r="M856" i="8"/>
  <c r="N856" i="8" s="1"/>
  <c r="M857" i="8"/>
  <c r="N857" i="8" s="1"/>
  <c r="M858" i="8"/>
  <c r="N858" i="8" s="1"/>
  <c r="M859" i="8"/>
  <c r="N859" i="8" s="1"/>
  <c r="M860" i="8"/>
  <c r="N860" i="8" s="1"/>
  <c r="M861" i="8"/>
  <c r="N861" i="8" s="1"/>
  <c r="M862" i="8"/>
  <c r="N862" i="8" s="1"/>
  <c r="M863" i="8"/>
  <c r="N863" i="8" s="1"/>
  <c r="M864" i="8"/>
  <c r="N864" i="8" s="1"/>
  <c r="M865" i="8"/>
  <c r="N865" i="8" s="1"/>
  <c r="M866" i="8"/>
  <c r="N866" i="8" s="1"/>
  <c r="M867" i="8"/>
  <c r="N867" i="8" s="1"/>
  <c r="M868" i="8"/>
  <c r="N868" i="8" s="1"/>
  <c r="M869" i="8"/>
  <c r="N869" i="8" s="1"/>
  <c r="M870" i="8"/>
  <c r="N870" i="8" s="1"/>
  <c r="M871" i="8"/>
  <c r="N871" i="8" s="1"/>
  <c r="M872" i="8"/>
  <c r="N872" i="8" s="1"/>
  <c r="M873" i="8"/>
  <c r="N873" i="8" s="1"/>
  <c r="M874" i="8"/>
  <c r="N874" i="8" s="1"/>
  <c r="M875" i="8"/>
  <c r="N875" i="8" s="1"/>
  <c r="M876" i="8"/>
  <c r="N876" i="8" s="1"/>
  <c r="M877" i="8"/>
  <c r="N877" i="8" s="1"/>
  <c r="M878" i="8"/>
  <c r="N878" i="8" s="1"/>
  <c r="M879" i="8"/>
  <c r="N879" i="8" s="1"/>
  <c r="M880" i="8"/>
  <c r="N880" i="8" s="1"/>
  <c r="M881" i="8"/>
  <c r="N881" i="8" s="1"/>
  <c r="M882" i="8"/>
  <c r="N882" i="8" s="1"/>
  <c r="M883" i="8"/>
  <c r="N883" i="8" s="1"/>
  <c r="M884" i="8"/>
  <c r="N884" i="8" s="1"/>
  <c r="M885" i="8"/>
  <c r="N885" i="8" s="1"/>
  <c r="M886" i="8"/>
  <c r="N886" i="8" s="1"/>
  <c r="M887" i="8"/>
  <c r="N887" i="8" s="1"/>
  <c r="M888" i="8"/>
  <c r="N888" i="8" s="1"/>
  <c r="M889" i="8"/>
  <c r="N889" i="8" s="1"/>
  <c r="M890" i="8"/>
  <c r="N890" i="8" s="1"/>
  <c r="M891" i="8"/>
  <c r="N891" i="8" s="1"/>
  <c r="M892" i="8"/>
  <c r="N892" i="8" s="1"/>
  <c r="M893" i="8"/>
  <c r="N893" i="8" s="1"/>
  <c r="M894" i="8"/>
  <c r="N894" i="8" s="1"/>
  <c r="M895" i="8"/>
  <c r="N895" i="8" s="1"/>
  <c r="M896" i="8"/>
  <c r="N896" i="8" s="1"/>
  <c r="M897" i="8"/>
  <c r="N897" i="8" s="1"/>
  <c r="M899" i="8"/>
  <c r="N899" i="8" s="1"/>
  <c r="M900" i="8"/>
  <c r="N900" i="8" s="1"/>
  <c r="M901" i="8"/>
  <c r="N901" i="8" s="1"/>
  <c r="M902" i="8"/>
  <c r="N902" i="8" s="1"/>
  <c r="M903" i="8"/>
  <c r="N903" i="8" s="1"/>
  <c r="M904" i="8"/>
  <c r="N904" i="8" s="1"/>
  <c r="M905" i="8"/>
  <c r="N905" i="8" s="1"/>
  <c r="M906" i="8"/>
  <c r="N906" i="8" s="1"/>
  <c r="M907" i="8"/>
  <c r="N907" i="8" s="1"/>
  <c r="M908" i="8"/>
  <c r="N908" i="8" s="1"/>
  <c r="M909" i="8"/>
  <c r="N909" i="8" s="1"/>
  <c r="M910" i="8"/>
  <c r="N910" i="8" s="1"/>
  <c r="M911" i="8"/>
  <c r="N911" i="8" s="1"/>
  <c r="M912" i="8"/>
  <c r="N912" i="8" s="1"/>
  <c r="M913" i="8"/>
  <c r="N913" i="8" s="1"/>
  <c r="M914" i="8"/>
  <c r="N914" i="8" s="1"/>
  <c r="M915" i="8"/>
  <c r="N915" i="8" s="1"/>
  <c r="M916" i="8"/>
  <c r="N916" i="8" s="1"/>
  <c r="M917" i="8"/>
  <c r="N917" i="8" s="1"/>
  <c r="M918" i="8"/>
  <c r="N918" i="8" s="1"/>
  <c r="M919" i="8"/>
  <c r="N919" i="8" s="1"/>
  <c r="M920" i="8"/>
  <c r="N920" i="8" s="1"/>
  <c r="M921" i="8"/>
  <c r="N921" i="8" s="1"/>
  <c r="M922" i="8"/>
  <c r="N922" i="8" s="1"/>
  <c r="M923" i="8"/>
  <c r="N923" i="8" s="1"/>
  <c r="M924" i="8"/>
  <c r="N924" i="8" s="1"/>
  <c r="M925" i="8"/>
  <c r="N925" i="8" s="1"/>
  <c r="M926" i="8"/>
  <c r="N926" i="8" s="1"/>
  <c r="M927" i="8"/>
  <c r="N927" i="8" s="1"/>
  <c r="M928" i="8"/>
  <c r="N928" i="8" s="1"/>
  <c r="M929" i="8"/>
  <c r="N929" i="8" s="1"/>
  <c r="M930" i="8"/>
  <c r="N930" i="8" s="1"/>
  <c r="M931" i="8"/>
  <c r="N931" i="8" s="1"/>
  <c r="M932" i="8"/>
  <c r="N932" i="8" s="1"/>
  <c r="M933" i="8"/>
  <c r="N933" i="8" s="1"/>
  <c r="M934" i="8"/>
  <c r="N934" i="8" s="1"/>
  <c r="M935" i="8"/>
  <c r="N935" i="8" s="1"/>
  <c r="M936" i="8"/>
  <c r="N936" i="8" s="1"/>
  <c r="M937" i="8"/>
  <c r="N937" i="8" s="1"/>
  <c r="M938" i="8"/>
  <c r="N938" i="8" s="1"/>
  <c r="M939" i="8"/>
  <c r="N939" i="8" s="1"/>
  <c r="M940" i="8"/>
  <c r="N940" i="8" s="1"/>
  <c r="M941" i="8"/>
  <c r="N941" i="8" s="1"/>
  <c r="M942" i="8"/>
  <c r="N942" i="8" s="1"/>
  <c r="M943" i="8"/>
  <c r="N943" i="8" s="1"/>
  <c r="M944" i="8"/>
  <c r="N944" i="8" s="1"/>
  <c r="M945" i="8"/>
  <c r="N945" i="8" s="1"/>
  <c r="M946" i="8"/>
  <c r="N946" i="8" s="1"/>
  <c r="M947" i="8"/>
  <c r="N947" i="8" s="1"/>
  <c r="M949" i="8"/>
  <c r="N949" i="8" s="1"/>
  <c r="M950" i="8"/>
  <c r="N950" i="8" s="1"/>
  <c r="M951" i="8"/>
  <c r="N951" i="8" s="1"/>
  <c r="M952" i="8"/>
  <c r="N952" i="8" s="1"/>
  <c r="M953" i="8"/>
  <c r="N953" i="8" s="1"/>
  <c r="M954" i="8"/>
  <c r="N954" i="8" s="1"/>
  <c r="M955" i="8"/>
  <c r="N955" i="8" s="1"/>
  <c r="M956" i="8"/>
  <c r="N956" i="8" s="1"/>
  <c r="M957" i="8"/>
  <c r="N957" i="8" s="1"/>
  <c r="M958" i="8"/>
  <c r="N958" i="8" s="1"/>
  <c r="M959" i="8"/>
  <c r="N959" i="8" s="1"/>
  <c r="M960" i="8"/>
  <c r="N960" i="8" s="1"/>
  <c r="M961" i="8"/>
  <c r="N961" i="8" s="1"/>
  <c r="M962" i="8"/>
  <c r="N962" i="8" s="1"/>
  <c r="M963" i="8"/>
  <c r="N963" i="8" s="1"/>
  <c r="M964" i="8"/>
  <c r="N964" i="8" s="1"/>
  <c r="M965" i="8"/>
  <c r="N965" i="8" s="1"/>
  <c r="M966" i="8"/>
  <c r="N966" i="8" s="1"/>
  <c r="M967" i="8"/>
  <c r="N967" i="8" s="1"/>
  <c r="M968" i="8"/>
  <c r="N968" i="8" s="1"/>
  <c r="M969" i="8"/>
  <c r="N969" i="8" s="1"/>
  <c r="M970" i="8"/>
  <c r="N970" i="8" s="1"/>
  <c r="M971" i="8"/>
  <c r="N971" i="8" s="1"/>
  <c r="M972" i="8"/>
  <c r="N972" i="8" s="1"/>
  <c r="M973" i="8"/>
  <c r="N973" i="8" s="1"/>
  <c r="M974" i="8"/>
  <c r="N974" i="8" s="1"/>
  <c r="M975" i="8"/>
  <c r="N975" i="8" s="1"/>
  <c r="M976" i="8"/>
  <c r="N976" i="8" s="1"/>
  <c r="M977" i="8"/>
  <c r="N977" i="8" s="1"/>
  <c r="M978" i="8"/>
  <c r="N978" i="8" s="1"/>
  <c r="M979" i="8"/>
  <c r="N979" i="8" s="1"/>
  <c r="M980" i="8"/>
  <c r="N980" i="8" s="1"/>
  <c r="M981" i="8"/>
  <c r="N981" i="8" s="1"/>
  <c r="M982" i="8"/>
  <c r="N982" i="8" s="1"/>
  <c r="M983" i="8"/>
  <c r="N983" i="8" s="1"/>
  <c r="M984" i="8"/>
  <c r="N984" i="8" s="1"/>
  <c r="M985" i="8"/>
  <c r="N985" i="8" s="1"/>
  <c r="M986" i="8"/>
  <c r="N986" i="8" s="1"/>
  <c r="M987" i="8"/>
  <c r="N987" i="8" s="1"/>
  <c r="M988" i="8"/>
  <c r="N988" i="8" s="1"/>
  <c r="M989" i="8"/>
  <c r="N989" i="8" s="1"/>
  <c r="M990" i="8"/>
  <c r="N990" i="8" s="1"/>
  <c r="M991" i="8"/>
  <c r="N991" i="8" s="1"/>
  <c r="M992" i="8"/>
  <c r="N992" i="8" s="1"/>
  <c r="M993" i="8"/>
  <c r="N993" i="8" s="1"/>
  <c r="M994" i="8"/>
  <c r="N994" i="8" s="1"/>
  <c r="M995" i="8"/>
  <c r="N995" i="8" s="1"/>
  <c r="M996" i="8"/>
  <c r="N996" i="8" s="1"/>
  <c r="M997" i="8"/>
  <c r="N997" i="8" s="1"/>
  <c r="M999" i="8"/>
  <c r="N999" i="8" s="1"/>
  <c r="M1000" i="8"/>
  <c r="N1000" i="8" s="1"/>
  <c r="M1001" i="8"/>
  <c r="N1001" i="8" s="1"/>
  <c r="M1002" i="8"/>
  <c r="N1002" i="8" s="1"/>
  <c r="M1003" i="8"/>
  <c r="N1003" i="8" s="1"/>
  <c r="M1004" i="8"/>
  <c r="N1004" i="8" s="1"/>
  <c r="M1005" i="8"/>
  <c r="N1005" i="8" s="1"/>
  <c r="M1006" i="8"/>
  <c r="N1006" i="8" s="1"/>
  <c r="M1007" i="8"/>
  <c r="N1007" i="8" s="1"/>
  <c r="M1008" i="8"/>
  <c r="N1008" i="8" s="1"/>
  <c r="M1009" i="8"/>
  <c r="N1009" i="8" s="1"/>
  <c r="M1010" i="8"/>
  <c r="N1010" i="8" s="1"/>
  <c r="M1011" i="8"/>
  <c r="N1011" i="8" s="1"/>
  <c r="M1012" i="8"/>
  <c r="N1012" i="8" s="1"/>
  <c r="M1013" i="8"/>
  <c r="N1013" i="8" s="1"/>
  <c r="M1014" i="8"/>
  <c r="N1014" i="8" s="1"/>
  <c r="M1015" i="8"/>
  <c r="N1015" i="8" s="1"/>
  <c r="M1016" i="8"/>
  <c r="N1016" i="8" s="1"/>
  <c r="M1017" i="8"/>
  <c r="N1017" i="8" s="1"/>
  <c r="M1018" i="8"/>
  <c r="N1018" i="8" s="1"/>
  <c r="M1019" i="8"/>
  <c r="N1019" i="8" s="1"/>
  <c r="M1020" i="8"/>
  <c r="N1020" i="8" s="1"/>
  <c r="M1021" i="8"/>
  <c r="N1021" i="8" s="1"/>
  <c r="M1022" i="8"/>
  <c r="N1022" i="8" s="1"/>
  <c r="M1023" i="8"/>
  <c r="N1023" i="8" s="1"/>
  <c r="M1024" i="8"/>
  <c r="N1024" i="8" s="1"/>
  <c r="M1025" i="8"/>
  <c r="N1025" i="8" s="1"/>
  <c r="M1026" i="8"/>
  <c r="N1026" i="8" s="1"/>
  <c r="M1027" i="8"/>
  <c r="N1027" i="8" s="1"/>
  <c r="M1028" i="8"/>
  <c r="N1028" i="8" s="1"/>
  <c r="M1029" i="8"/>
  <c r="N1029" i="8" s="1"/>
  <c r="M1030" i="8"/>
  <c r="N1030" i="8" s="1"/>
  <c r="M1031" i="8"/>
  <c r="N1031" i="8" s="1"/>
  <c r="M1032" i="8"/>
  <c r="N1032" i="8" s="1"/>
  <c r="M1033" i="8"/>
  <c r="N1033" i="8" s="1"/>
  <c r="M1034" i="8"/>
  <c r="N1034" i="8" s="1"/>
  <c r="M1035" i="8"/>
  <c r="N1035" i="8" s="1"/>
  <c r="M1036" i="8"/>
  <c r="N1036" i="8" s="1"/>
  <c r="M1037" i="8"/>
  <c r="N1037" i="8" s="1"/>
  <c r="M1038" i="8"/>
  <c r="N1038" i="8" s="1"/>
  <c r="M1039" i="8"/>
  <c r="N1039" i="8" s="1"/>
  <c r="M1040" i="8"/>
  <c r="N1040" i="8" s="1"/>
  <c r="M1041" i="8"/>
  <c r="N1041" i="8" s="1"/>
  <c r="M1042" i="8"/>
  <c r="N1042" i="8" s="1"/>
  <c r="M1043" i="8"/>
  <c r="N1043" i="8" s="1"/>
  <c r="M1044" i="8"/>
  <c r="N1044" i="8" s="1"/>
  <c r="M1045" i="8"/>
  <c r="N1045" i="8" s="1"/>
  <c r="M1046" i="8"/>
  <c r="N1046" i="8" s="1"/>
  <c r="M1047" i="8"/>
  <c r="N1047" i="8" s="1"/>
  <c r="M1049" i="8"/>
  <c r="N1049" i="8" s="1"/>
  <c r="M1050" i="8"/>
  <c r="N1050" i="8" s="1"/>
  <c r="M1051" i="8"/>
  <c r="N1051" i="8" s="1"/>
  <c r="M1052" i="8"/>
  <c r="N1052" i="8" s="1"/>
  <c r="M1053" i="8"/>
  <c r="N1053" i="8" s="1"/>
  <c r="M1054" i="8"/>
  <c r="N1054" i="8" s="1"/>
  <c r="M1055" i="8"/>
  <c r="N1055" i="8" s="1"/>
  <c r="M1056" i="8"/>
  <c r="N1056" i="8" s="1"/>
  <c r="M1057" i="8"/>
  <c r="N1057" i="8" s="1"/>
  <c r="M1058" i="8"/>
  <c r="N1058" i="8" s="1"/>
  <c r="M1059" i="8"/>
  <c r="N1059" i="8" s="1"/>
  <c r="M1060" i="8"/>
  <c r="N1060" i="8" s="1"/>
  <c r="M1061" i="8"/>
  <c r="N1061" i="8" s="1"/>
  <c r="M1062" i="8"/>
  <c r="N1062" i="8" s="1"/>
  <c r="M1063" i="8"/>
  <c r="N1063" i="8" s="1"/>
  <c r="M1064" i="8"/>
  <c r="N1064" i="8" s="1"/>
  <c r="M1065" i="8"/>
  <c r="N1065" i="8" s="1"/>
  <c r="M1066" i="8"/>
  <c r="N1066" i="8" s="1"/>
  <c r="M1067" i="8"/>
  <c r="N1067" i="8" s="1"/>
  <c r="M1068" i="8"/>
  <c r="N1068" i="8" s="1"/>
  <c r="M1069" i="8"/>
  <c r="N1069" i="8" s="1"/>
  <c r="M1070" i="8"/>
  <c r="N1070" i="8" s="1"/>
  <c r="M1071" i="8"/>
  <c r="N1071" i="8" s="1"/>
  <c r="M1072" i="8"/>
  <c r="N1072" i="8" s="1"/>
  <c r="M1073" i="8"/>
  <c r="N1073" i="8" s="1"/>
  <c r="M1074" i="8"/>
  <c r="N1074" i="8" s="1"/>
  <c r="M1075" i="8"/>
  <c r="N1075" i="8" s="1"/>
  <c r="M1076" i="8"/>
  <c r="N1076" i="8" s="1"/>
  <c r="M1077" i="8"/>
  <c r="N1077" i="8" s="1"/>
  <c r="M1078" i="8"/>
  <c r="N1078" i="8" s="1"/>
  <c r="M1079" i="8"/>
  <c r="N1079" i="8" s="1"/>
  <c r="M1080" i="8"/>
  <c r="N1080" i="8" s="1"/>
  <c r="M1081" i="8"/>
  <c r="N1081" i="8" s="1"/>
  <c r="M1082" i="8"/>
  <c r="N1082" i="8" s="1"/>
  <c r="M1083" i="8"/>
  <c r="N1083" i="8" s="1"/>
  <c r="M1084" i="8"/>
  <c r="N1084" i="8" s="1"/>
  <c r="M1085" i="8"/>
  <c r="N1085" i="8" s="1"/>
  <c r="M1086" i="8"/>
  <c r="N1086" i="8" s="1"/>
  <c r="M1087" i="8"/>
  <c r="N1087" i="8" s="1"/>
  <c r="M1088" i="8"/>
  <c r="N1088" i="8" s="1"/>
  <c r="M1089" i="8"/>
  <c r="N1089" i="8" s="1"/>
  <c r="M1090" i="8"/>
  <c r="N1090" i="8" s="1"/>
  <c r="M1091" i="8"/>
  <c r="N1091" i="8" s="1"/>
  <c r="M1092" i="8"/>
  <c r="N1092" i="8" s="1"/>
  <c r="M1093" i="8"/>
  <c r="N1093" i="8" s="1"/>
  <c r="M1094" i="8"/>
  <c r="N1094" i="8" s="1"/>
  <c r="M1095" i="8"/>
  <c r="N1095" i="8" s="1"/>
  <c r="M1096" i="8"/>
  <c r="N1096" i="8" s="1"/>
  <c r="M1097" i="8"/>
  <c r="N1097" i="8" s="1"/>
  <c r="M1099" i="8"/>
  <c r="N1099" i="8" s="1"/>
  <c r="M1100" i="8"/>
  <c r="N1100" i="8" s="1"/>
  <c r="M1101" i="8"/>
  <c r="N1101" i="8" s="1"/>
  <c r="M1102" i="8"/>
  <c r="N1102" i="8" s="1"/>
  <c r="M1103" i="8"/>
  <c r="N1103" i="8" s="1"/>
  <c r="M1104" i="8"/>
  <c r="N1104" i="8" s="1"/>
  <c r="M1105" i="8"/>
  <c r="N1105" i="8" s="1"/>
  <c r="M1106" i="8"/>
  <c r="N1106" i="8" s="1"/>
  <c r="M1107" i="8"/>
  <c r="N1107" i="8" s="1"/>
  <c r="M1108" i="8"/>
  <c r="N1108" i="8" s="1"/>
  <c r="M1109" i="8"/>
  <c r="N1109" i="8" s="1"/>
  <c r="M1110" i="8"/>
  <c r="N1110" i="8" s="1"/>
  <c r="M1111" i="8"/>
  <c r="N1111" i="8" s="1"/>
  <c r="M1112" i="8"/>
  <c r="N1112" i="8" s="1"/>
  <c r="M1113" i="8"/>
  <c r="N1113" i="8" s="1"/>
  <c r="M1114" i="8"/>
  <c r="N1114" i="8" s="1"/>
  <c r="M1115" i="8"/>
  <c r="N1115" i="8" s="1"/>
  <c r="M1116" i="8"/>
  <c r="N1116" i="8" s="1"/>
  <c r="M1117" i="8"/>
  <c r="N1117" i="8" s="1"/>
  <c r="M1118" i="8"/>
  <c r="N1118" i="8" s="1"/>
  <c r="M1119" i="8"/>
  <c r="N1119" i="8" s="1"/>
  <c r="M1120" i="8"/>
  <c r="N1120" i="8" s="1"/>
  <c r="M1121" i="8"/>
  <c r="N1121" i="8" s="1"/>
  <c r="M1122" i="8"/>
  <c r="N1122" i="8" s="1"/>
  <c r="M1123" i="8"/>
  <c r="N1123" i="8" s="1"/>
  <c r="M1124" i="8"/>
  <c r="N1124" i="8" s="1"/>
  <c r="M1125" i="8"/>
  <c r="N1125" i="8" s="1"/>
  <c r="M1126" i="8"/>
  <c r="N1126" i="8" s="1"/>
  <c r="M1127" i="8"/>
  <c r="N1127" i="8" s="1"/>
  <c r="M1128" i="8"/>
  <c r="N1128" i="8" s="1"/>
  <c r="M1129" i="8"/>
  <c r="N1129" i="8" s="1"/>
  <c r="M1130" i="8"/>
  <c r="N1130" i="8" s="1"/>
  <c r="M1131" i="8"/>
  <c r="N1131" i="8" s="1"/>
  <c r="M1132" i="8"/>
  <c r="N1132" i="8" s="1"/>
  <c r="M1133" i="8"/>
  <c r="N1133" i="8" s="1"/>
  <c r="M1134" i="8"/>
  <c r="N1134" i="8" s="1"/>
  <c r="M1135" i="8"/>
  <c r="N1135" i="8" s="1"/>
  <c r="M1136" i="8"/>
  <c r="N1136" i="8" s="1"/>
  <c r="M1137" i="8"/>
  <c r="N1137" i="8" s="1"/>
  <c r="M1138" i="8"/>
  <c r="N1138" i="8" s="1"/>
  <c r="M1139" i="8"/>
  <c r="N1139" i="8" s="1"/>
  <c r="M1140" i="8"/>
  <c r="N1140" i="8" s="1"/>
  <c r="M1141" i="8"/>
  <c r="N1141" i="8" s="1"/>
  <c r="M1142" i="8"/>
  <c r="N1142" i="8" s="1"/>
  <c r="M1143" i="8"/>
  <c r="N1143" i="8" s="1"/>
  <c r="M1144" i="8"/>
  <c r="N1144" i="8" s="1"/>
  <c r="M1145" i="8"/>
  <c r="N1145" i="8" s="1"/>
  <c r="M1146" i="8"/>
  <c r="N1146" i="8" s="1"/>
  <c r="M1147" i="8"/>
  <c r="N1147" i="8" s="1"/>
  <c r="M1149" i="8"/>
  <c r="N1149" i="8" s="1"/>
  <c r="M1150" i="8"/>
  <c r="N1150" i="8" s="1"/>
  <c r="M1151" i="8"/>
  <c r="N1151" i="8" s="1"/>
  <c r="M1152" i="8"/>
  <c r="N1152" i="8" s="1"/>
  <c r="M1153" i="8"/>
  <c r="N1153" i="8" s="1"/>
  <c r="M1154" i="8"/>
  <c r="N1154" i="8" s="1"/>
  <c r="M1155" i="8"/>
  <c r="N1155" i="8" s="1"/>
  <c r="M1156" i="8"/>
  <c r="N1156" i="8" s="1"/>
  <c r="M1157" i="8"/>
  <c r="N1157" i="8" s="1"/>
  <c r="M1158" i="8"/>
  <c r="N1158" i="8" s="1"/>
  <c r="M1159" i="8"/>
  <c r="N1159" i="8" s="1"/>
  <c r="M1160" i="8"/>
  <c r="N1160" i="8" s="1"/>
  <c r="M1161" i="8"/>
  <c r="N1161" i="8" s="1"/>
  <c r="M1162" i="8"/>
  <c r="N1162" i="8" s="1"/>
  <c r="M1163" i="8"/>
  <c r="N1163" i="8" s="1"/>
  <c r="M1164" i="8"/>
  <c r="N1164" i="8" s="1"/>
  <c r="M1165" i="8"/>
  <c r="N1165" i="8" s="1"/>
  <c r="M1166" i="8"/>
  <c r="N1166" i="8" s="1"/>
  <c r="M1167" i="8"/>
  <c r="N1167" i="8" s="1"/>
  <c r="M1168" i="8"/>
  <c r="N1168" i="8" s="1"/>
  <c r="M1169" i="8"/>
  <c r="N1169" i="8" s="1"/>
  <c r="M1170" i="8"/>
  <c r="N1170" i="8" s="1"/>
  <c r="M1171" i="8"/>
  <c r="N1171" i="8" s="1"/>
  <c r="M1172" i="8"/>
  <c r="N1172" i="8" s="1"/>
  <c r="M1173" i="8"/>
  <c r="N1173" i="8" s="1"/>
  <c r="M1174" i="8"/>
  <c r="N1174" i="8" s="1"/>
  <c r="M1175" i="8"/>
  <c r="N1175" i="8" s="1"/>
  <c r="M1176" i="8"/>
  <c r="N1176" i="8" s="1"/>
  <c r="M1177" i="8"/>
  <c r="N1177" i="8" s="1"/>
  <c r="M1178" i="8"/>
  <c r="N1178" i="8" s="1"/>
  <c r="M1179" i="8"/>
  <c r="N1179" i="8" s="1"/>
  <c r="M1180" i="8"/>
  <c r="N1180" i="8" s="1"/>
  <c r="M1181" i="8"/>
  <c r="N1181" i="8" s="1"/>
  <c r="M1182" i="8"/>
  <c r="N1182" i="8" s="1"/>
  <c r="M1183" i="8"/>
  <c r="N1183" i="8" s="1"/>
  <c r="M1184" i="8"/>
  <c r="N1184" i="8" s="1"/>
  <c r="M1185" i="8"/>
  <c r="N1185" i="8" s="1"/>
  <c r="M1186" i="8"/>
  <c r="N1186" i="8" s="1"/>
  <c r="M1187" i="8"/>
  <c r="N1187" i="8" s="1"/>
  <c r="M1188" i="8"/>
  <c r="N1188" i="8" s="1"/>
  <c r="M1189" i="8"/>
  <c r="N1189" i="8" s="1"/>
  <c r="M1190" i="8"/>
  <c r="N1190" i="8" s="1"/>
  <c r="M1191" i="8"/>
  <c r="N1191" i="8" s="1"/>
  <c r="M1192" i="8"/>
  <c r="N1192" i="8" s="1"/>
  <c r="M1193" i="8"/>
  <c r="N1193" i="8" s="1"/>
  <c r="M1194" i="8"/>
  <c r="N1194" i="8" s="1"/>
  <c r="M1195" i="8"/>
  <c r="N1195" i="8" s="1"/>
  <c r="M1196" i="8"/>
  <c r="N1196" i="8" s="1"/>
  <c r="M1197" i="8"/>
  <c r="N1197" i="8" s="1"/>
  <c r="M1199" i="8"/>
  <c r="N1199" i="8" s="1"/>
  <c r="M1200" i="8"/>
  <c r="N1200" i="8" s="1"/>
  <c r="M1201" i="8"/>
  <c r="N1201" i="8" s="1"/>
  <c r="M1202" i="8"/>
  <c r="N1202" i="8" s="1"/>
  <c r="M1203" i="8"/>
  <c r="N1203" i="8" s="1"/>
  <c r="M1204" i="8"/>
  <c r="N1204" i="8" s="1"/>
  <c r="M1205" i="8"/>
  <c r="N1205" i="8" s="1"/>
  <c r="M1206" i="8"/>
  <c r="N1206" i="8" s="1"/>
  <c r="M1207" i="8"/>
  <c r="N1207" i="8" s="1"/>
  <c r="M1208" i="8"/>
  <c r="N1208" i="8" s="1"/>
  <c r="M1209" i="8"/>
  <c r="N1209" i="8" s="1"/>
  <c r="M1210" i="8"/>
  <c r="N1210" i="8" s="1"/>
  <c r="M1211" i="8"/>
  <c r="N1211" i="8" s="1"/>
  <c r="M1212" i="8"/>
  <c r="N1212" i="8" s="1"/>
  <c r="M1213" i="8"/>
  <c r="N1213" i="8" s="1"/>
  <c r="M1214" i="8"/>
  <c r="N1214" i="8" s="1"/>
  <c r="M1215" i="8"/>
  <c r="N1215" i="8" s="1"/>
  <c r="M1216" i="8"/>
  <c r="N1216" i="8" s="1"/>
  <c r="M1217" i="8"/>
  <c r="N1217" i="8" s="1"/>
  <c r="M1218" i="8"/>
  <c r="N1218" i="8" s="1"/>
  <c r="M1219" i="8"/>
  <c r="N1219" i="8" s="1"/>
  <c r="M1220" i="8"/>
  <c r="N1220" i="8" s="1"/>
  <c r="M1221" i="8"/>
  <c r="N1221" i="8" s="1"/>
  <c r="M1222" i="8"/>
  <c r="N1222" i="8" s="1"/>
  <c r="M1223" i="8"/>
  <c r="N1223" i="8" s="1"/>
  <c r="M1224" i="8"/>
  <c r="N1224" i="8" s="1"/>
  <c r="M1225" i="8"/>
  <c r="N1225" i="8" s="1"/>
  <c r="M1226" i="8"/>
  <c r="N1226" i="8" s="1"/>
  <c r="M1227" i="8"/>
  <c r="N1227" i="8" s="1"/>
  <c r="M1228" i="8"/>
  <c r="N1228" i="8" s="1"/>
  <c r="M1229" i="8"/>
  <c r="N1229" i="8" s="1"/>
  <c r="M1230" i="8"/>
  <c r="N1230" i="8" s="1"/>
  <c r="M1231" i="8"/>
  <c r="N1231" i="8" s="1"/>
  <c r="M1232" i="8"/>
  <c r="N1232" i="8" s="1"/>
  <c r="M1233" i="8"/>
  <c r="N1233" i="8" s="1"/>
  <c r="M1234" i="8"/>
  <c r="N1234" i="8" s="1"/>
  <c r="M1235" i="8"/>
  <c r="N1235" i="8" s="1"/>
  <c r="M1236" i="8"/>
  <c r="N1236" i="8" s="1"/>
  <c r="M1237" i="8"/>
  <c r="N1237" i="8" s="1"/>
  <c r="M1238" i="8"/>
  <c r="N1238" i="8" s="1"/>
  <c r="M1239" i="8"/>
  <c r="N1239" i="8" s="1"/>
  <c r="M1240" i="8"/>
  <c r="N1240" i="8" s="1"/>
  <c r="M1241" i="8"/>
  <c r="N1241" i="8" s="1"/>
  <c r="M1242" i="8"/>
  <c r="N1242" i="8" s="1"/>
  <c r="M1243" i="8"/>
  <c r="N1243" i="8" s="1"/>
  <c r="M1244" i="8"/>
  <c r="N1244" i="8" s="1"/>
  <c r="M1245" i="8"/>
  <c r="N1245" i="8" s="1"/>
  <c r="M1246" i="8"/>
  <c r="N1246" i="8" s="1"/>
  <c r="M1247" i="8"/>
  <c r="N1247" i="8" s="1"/>
  <c r="M1249" i="8"/>
  <c r="N1249" i="8" s="1"/>
  <c r="M1250" i="8"/>
  <c r="N1250" i="8" s="1"/>
  <c r="M1251" i="8"/>
  <c r="N1251" i="8" s="1"/>
  <c r="M1252" i="8"/>
  <c r="N1252" i="8" s="1"/>
  <c r="M1253" i="8"/>
  <c r="N1253" i="8" s="1"/>
  <c r="M1254" i="8"/>
  <c r="N1254" i="8" s="1"/>
  <c r="M1255" i="8"/>
  <c r="N1255" i="8" s="1"/>
  <c r="M1256" i="8"/>
  <c r="N1256" i="8" s="1"/>
  <c r="M1257" i="8"/>
  <c r="N1257" i="8" s="1"/>
  <c r="M1258" i="8"/>
  <c r="N1258" i="8" s="1"/>
  <c r="M1259" i="8"/>
  <c r="N1259" i="8" s="1"/>
  <c r="M1260" i="8"/>
  <c r="N1260" i="8" s="1"/>
  <c r="M1261" i="8"/>
  <c r="N1261" i="8" s="1"/>
  <c r="M1262" i="8"/>
  <c r="N1262" i="8" s="1"/>
  <c r="M1263" i="8"/>
  <c r="N1263" i="8" s="1"/>
  <c r="M1264" i="8"/>
  <c r="N1264" i="8" s="1"/>
  <c r="M1265" i="8"/>
  <c r="N1265" i="8" s="1"/>
  <c r="M1266" i="8"/>
  <c r="N1266" i="8" s="1"/>
  <c r="M1267" i="8"/>
  <c r="N1267" i="8" s="1"/>
  <c r="M1268" i="8"/>
  <c r="N1268" i="8" s="1"/>
  <c r="M1269" i="8"/>
  <c r="N1269" i="8" s="1"/>
  <c r="M1270" i="8"/>
  <c r="N1270" i="8" s="1"/>
  <c r="M1271" i="8"/>
  <c r="N1271" i="8" s="1"/>
  <c r="M1272" i="8"/>
  <c r="N1272" i="8" s="1"/>
  <c r="M1273" i="8"/>
  <c r="N1273" i="8" s="1"/>
  <c r="M1274" i="8"/>
  <c r="N1274" i="8" s="1"/>
  <c r="M1275" i="8"/>
  <c r="N1275" i="8" s="1"/>
  <c r="M1276" i="8"/>
  <c r="N1276" i="8" s="1"/>
  <c r="M1277" i="8"/>
  <c r="N1277" i="8" s="1"/>
  <c r="M1278" i="8"/>
  <c r="N1278" i="8" s="1"/>
  <c r="M1279" i="8"/>
  <c r="N1279" i="8" s="1"/>
  <c r="M1280" i="8"/>
  <c r="N1280" i="8" s="1"/>
  <c r="M1281" i="8"/>
  <c r="N1281" i="8" s="1"/>
  <c r="M1282" i="8"/>
  <c r="N1282" i="8" s="1"/>
  <c r="M1283" i="8"/>
  <c r="N1283" i="8" s="1"/>
  <c r="M1284" i="8"/>
  <c r="N1284" i="8" s="1"/>
  <c r="M1285" i="8"/>
  <c r="N1285" i="8" s="1"/>
  <c r="M1286" i="8"/>
  <c r="N1286" i="8" s="1"/>
  <c r="M1287" i="8"/>
  <c r="N1287" i="8" s="1"/>
  <c r="M1288" i="8"/>
  <c r="N1288" i="8" s="1"/>
  <c r="M1289" i="8"/>
  <c r="N1289" i="8" s="1"/>
  <c r="M1290" i="8"/>
  <c r="N1290" i="8" s="1"/>
  <c r="M1291" i="8"/>
  <c r="N1291" i="8" s="1"/>
  <c r="M1292" i="8"/>
  <c r="N1292" i="8" s="1"/>
  <c r="M1293" i="8"/>
  <c r="N1293" i="8" s="1"/>
  <c r="M1294" i="8"/>
  <c r="N1294" i="8" s="1"/>
  <c r="M1295" i="8"/>
  <c r="N1295" i="8" s="1"/>
  <c r="M1296" i="8"/>
  <c r="N1296" i="8" s="1"/>
  <c r="M1297" i="8"/>
  <c r="N1297" i="8" s="1"/>
  <c r="M1299" i="8"/>
  <c r="N1299" i="8" s="1"/>
  <c r="M1300" i="8"/>
  <c r="N1300" i="8" s="1"/>
  <c r="M1301" i="8"/>
  <c r="N1301" i="8" s="1"/>
  <c r="M1302" i="8"/>
  <c r="N1302" i="8" s="1"/>
  <c r="M1303" i="8"/>
  <c r="N1303" i="8" s="1"/>
  <c r="M1304" i="8"/>
  <c r="N1304" i="8" s="1"/>
  <c r="M1305" i="8"/>
  <c r="N1305" i="8" s="1"/>
  <c r="M1306" i="8"/>
  <c r="N1306" i="8" s="1"/>
  <c r="M1307" i="8"/>
  <c r="N1307" i="8" s="1"/>
  <c r="M1308" i="8"/>
  <c r="N1308" i="8" s="1"/>
  <c r="M1309" i="8"/>
  <c r="N1309" i="8" s="1"/>
  <c r="M1310" i="8"/>
  <c r="N1310" i="8" s="1"/>
  <c r="M1311" i="8"/>
  <c r="N1311" i="8" s="1"/>
  <c r="M1312" i="8"/>
  <c r="N1312" i="8" s="1"/>
  <c r="M1313" i="8"/>
  <c r="N1313" i="8" s="1"/>
  <c r="M1314" i="8"/>
  <c r="N1314" i="8" s="1"/>
  <c r="M1315" i="8"/>
  <c r="N1315" i="8" s="1"/>
  <c r="M1316" i="8"/>
  <c r="N1316" i="8" s="1"/>
  <c r="M1317" i="8"/>
  <c r="N1317" i="8" s="1"/>
  <c r="M1318" i="8"/>
  <c r="N1318" i="8" s="1"/>
  <c r="M1319" i="8"/>
  <c r="N1319" i="8" s="1"/>
  <c r="M1320" i="8"/>
  <c r="N1320" i="8" s="1"/>
  <c r="M1321" i="8"/>
  <c r="N1321" i="8" s="1"/>
  <c r="M1322" i="8"/>
  <c r="N1322" i="8" s="1"/>
  <c r="M1323" i="8"/>
  <c r="N1323" i="8" s="1"/>
  <c r="M1324" i="8"/>
  <c r="N1324" i="8" s="1"/>
  <c r="M1325" i="8"/>
  <c r="N1325" i="8" s="1"/>
  <c r="M1326" i="8"/>
  <c r="N1326" i="8" s="1"/>
  <c r="M1327" i="8"/>
  <c r="N1327" i="8" s="1"/>
  <c r="M1328" i="8"/>
  <c r="N1328" i="8" s="1"/>
  <c r="M1329" i="8"/>
  <c r="N1329" i="8" s="1"/>
  <c r="M1330" i="8"/>
  <c r="N1330" i="8" s="1"/>
  <c r="M1331" i="8"/>
  <c r="N1331" i="8" s="1"/>
  <c r="M1332" i="8"/>
  <c r="N1332" i="8" s="1"/>
  <c r="M1333" i="8"/>
  <c r="N1333" i="8" s="1"/>
  <c r="M1334" i="8"/>
  <c r="N1334" i="8" s="1"/>
  <c r="M1335" i="8"/>
  <c r="N1335" i="8" s="1"/>
  <c r="M1336" i="8"/>
  <c r="N1336" i="8" s="1"/>
  <c r="M1337" i="8"/>
  <c r="N1337" i="8" s="1"/>
  <c r="M1338" i="8"/>
  <c r="N1338" i="8" s="1"/>
  <c r="M1339" i="8"/>
  <c r="N1339" i="8" s="1"/>
  <c r="M1340" i="8"/>
  <c r="N1340" i="8" s="1"/>
  <c r="M1341" i="8"/>
  <c r="N1341" i="8" s="1"/>
  <c r="M1342" i="8"/>
  <c r="N1342" i="8" s="1"/>
  <c r="M1343" i="8"/>
  <c r="N1343" i="8" s="1"/>
  <c r="M1344" i="8"/>
  <c r="N1344" i="8" s="1"/>
  <c r="M1345" i="8"/>
  <c r="N1345" i="8" s="1"/>
  <c r="M1346" i="8"/>
  <c r="N1346" i="8" s="1"/>
  <c r="M1347" i="8"/>
  <c r="N1347" i="8" s="1"/>
  <c r="M1349" i="8"/>
  <c r="N1349" i="8" s="1"/>
  <c r="M1350" i="8"/>
  <c r="N1350" i="8" s="1"/>
  <c r="M1351" i="8"/>
  <c r="N1351" i="8" s="1"/>
  <c r="M1352" i="8"/>
  <c r="N1352" i="8" s="1"/>
  <c r="M1353" i="8"/>
  <c r="N1353" i="8" s="1"/>
  <c r="M1354" i="8"/>
  <c r="N1354" i="8" s="1"/>
  <c r="M1355" i="8"/>
  <c r="N1355" i="8" s="1"/>
  <c r="M1356" i="8"/>
  <c r="N1356" i="8" s="1"/>
  <c r="M1357" i="8"/>
  <c r="N1357" i="8" s="1"/>
  <c r="M1358" i="8"/>
  <c r="N1358" i="8" s="1"/>
  <c r="M1359" i="8"/>
  <c r="N1359" i="8" s="1"/>
  <c r="M1360" i="8"/>
  <c r="N1360" i="8" s="1"/>
  <c r="M1361" i="8"/>
  <c r="N1361" i="8" s="1"/>
  <c r="M1362" i="8"/>
  <c r="N1362" i="8" s="1"/>
  <c r="M1363" i="8"/>
  <c r="N1363" i="8" s="1"/>
  <c r="M1364" i="8"/>
  <c r="N1364" i="8" s="1"/>
  <c r="M1365" i="8"/>
  <c r="N1365" i="8" s="1"/>
  <c r="M1366" i="8"/>
  <c r="N1366" i="8" s="1"/>
  <c r="M1367" i="8"/>
  <c r="N1367" i="8" s="1"/>
  <c r="M1368" i="8"/>
  <c r="N1368" i="8" s="1"/>
  <c r="M1369" i="8"/>
  <c r="N1369" i="8" s="1"/>
  <c r="M1370" i="8"/>
  <c r="N1370" i="8" s="1"/>
  <c r="M1371" i="8"/>
  <c r="N1371" i="8" s="1"/>
  <c r="M1372" i="8"/>
  <c r="N1372" i="8" s="1"/>
  <c r="M1373" i="8"/>
  <c r="N1373" i="8" s="1"/>
  <c r="M1374" i="8"/>
  <c r="N1374" i="8" s="1"/>
  <c r="M1375" i="8"/>
  <c r="M1376" i="8"/>
  <c r="N1376" i="8" s="1"/>
  <c r="M1377" i="8"/>
  <c r="N1377" i="8" s="1"/>
  <c r="M1378" i="8"/>
  <c r="N1378" i="8" s="1"/>
  <c r="M1379" i="8"/>
  <c r="N1379" i="8" s="1"/>
  <c r="M1380" i="8"/>
  <c r="N1380" i="8" s="1"/>
  <c r="M1381" i="8"/>
  <c r="N1381" i="8" s="1"/>
  <c r="M1382" i="8"/>
  <c r="N1382" i="8" s="1"/>
  <c r="M1383" i="8"/>
  <c r="N1383" i="8" s="1"/>
  <c r="M1384" i="8"/>
  <c r="N1384" i="8" s="1"/>
  <c r="M1385" i="8"/>
  <c r="N1385" i="8" s="1"/>
  <c r="M1386" i="8"/>
  <c r="N1386" i="8" s="1"/>
  <c r="M1387" i="8"/>
  <c r="N1387" i="8" s="1"/>
  <c r="M1388" i="8"/>
  <c r="N1388" i="8" s="1"/>
  <c r="M1389" i="8"/>
  <c r="N1389" i="8" s="1"/>
  <c r="M1390" i="8"/>
  <c r="N1390" i="8" s="1"/>
  <c r="M1391" i="8"/>
  <c r="N1391" i="8" s="1"/>
  <c r="M1392" i="8"/>
  <c r="N1392" i="8" s="1"/>
  <c r="M1393" i="8"/>
  <c r="N1393" i="8" s="1"/>
  <c r="M1394" i="8"/>
  <c r="N1394" i="8" s="1"/>
  <c r="M1395" i="8"/>
  <c r="N1395" i="8" s="1"/>
  <c r="M1396" i="8"/>
  <c r="N1396" i="8" s="1"/>
  <c r="M1397" i="8"/>
  <c r="N1397" i="8" s="1"/>
  <c r="M1399" i="8"/>
  <c r="N1399" i="8" s="1"/>
  <c r="M1400" i="8"/>
  <c r="N1400" i="8" s="1"/>
  <c r="M1401" i="8"/>
  <c r="N1401" i="8" s="1"/>
  <c r="M1402" i="8"/>
  <c r="N1402" i="8" s="1"/>
  <c r="M1403" i="8"/>
  <c r="N1403" i="8" s="1"/>
  <c r="M1404" i="8"/>
  <c r="N1404" i="8" s="1"/>
  <c r="M1405" i="8"/>
  <c r="N1405" i="8" s="1"/>
  <c r="M1406" i="8"/>
  <c r="N1406" i="8" s="1"/>
  <c r="M1407" i="8"/>
  <c r="N1407" i="8" s="1"/>
  <c r="M1408" i="8"/>
  <c r="N1408" i="8" s="1"/>
  <c r="M1409" i="8"/>
  <c r="N1409" i="8" s="1"/>
  <c r="M1410" i="8"/>
  <c r="N1410" i="8" s="1"/>
  <c r="M1411" i="8"/>
  <c r="N1411" i="8" s="1"/>
  <c r="M1412" i="8"/>
  <c r="N1412" i="8" s="1"/>
  <c r="M1413" i="8"/>
  <c r="N1413" i="8" s="1"/>
  <c r="M1414" i="8"/>
  <c r="N1414" i="8" s="1"/>
  <c r="M1415" i="8"/>
  <c r="N1415" i="8" s="1"/>
  <c r="M1416" i="8"/>
  <c r="N1416" i="8" s="1"/>
  <c r="M1417" i="8"/>
  <c r="N1417" i="8" s="1"/>
  <c r="M1418" i="8"/>
  <c r="N1418" i="8" s="1"/>
  <c r="M1419" i="8"/>
  <c r="N1419" i="8" s="1"/>
  <c r="M1420" i="8"/>
  <c r="N1420" i="8" s="1"/>
  <c r="M1421" i="8"/>
  <c r="N1421" i="8" s="1"/>
  <c r="M1422" i="8"/>
  <c r="N1422" i="8" s="1"/>
  <c r="M1423" i="8"/>
  <c r="N1423" i="8" s="1"/>
  <c r="M1424" i="8"/>
  <c r="N1424" i="8" s="1"/>
  <c r="M1425" i="8"/>
  <c r="N1425" i="8" s="1"/>
  <c r="M1426" i="8"/>
  <c r="N1426" i="8" s="1"/>
  <c r="M1427" i="8"/>
  <c r="N1427" i="8" s="1"/>
  <c r="M1428" i="8"/>
  <c r="N1428" i="8" s="1"/>
  <c r="M1429" i="8"/>
  <c r="N1429" i="8" s="1"/>
  <c r="M1430" i="8"/>
  <c r="N1430" i="8" s="1"/>
  <c r="M1431" i="8"/>
  <c r="N1431" i="8" s="1"/>
  <c r="M1432" i="8"/>
  <c r="N1432" i="8" s="1"/>
  <c r="M1433" i="8"/>
  <c r="N1433" i="8" s="1"/>
  <c r="M1434" i="8"/>
  <c r="N1434" i="8" s="1"/>
  <c r="M1435" i="8"/>
  <c r="N1435" i="8" s="1"/>
  <c r="M1436" i="8"/>
  <c r="N1436" i="8" s="1"/>
  <c r="M1437" i="8"/>
  <c r="N1437" i="8" s="1"/>
  <c r="M1438" i="8"/>
  <c r="N1438" i="8" s="1"/>
  <c r="M1439" i="8"/>
  <c r="N1439" i="8" s="1"/>
  <c r="M1440" i="8"/>
  <c r="N1440" i="8" s="1"/>
  <c r="M1441" i="8"/>
  <c r="N1441" i="8" s="1"/>
  <c r="M1442" i="8"/>
  <c r="N1442" i="8" s="1"/>
  <c r="M1443" i="8"/>
  <c r="N1443" i="8" s="1"/>
  <c r="M1444" i="8"/>
  <c r="N1444" i="8" s="1"/>
  <c r="M1445" i="8"/>
  <c r="N1445" i="8" s="1"/>
  <c r="M1446" i="8"/>
  <c r="N1446" i="8" s="1"/>
  <c r="M1447" i="8"/>
  <c r="N1447" i="8" s="1"/>
  <c r="M1449" i="8"/>
  <c r="N1449" i="8" s="1"/>
  <c r="M1450" i="8"/>
  <c r="N1450" i="8" s="1"/>
  <c r="M1451" i="8"/>
  <c r="N1451" i="8" s="1"/>
  <c r="M1452" i="8"/>
  <c r="N1452" i="8" s="1"/>
  <c r="M1453" i="8"/>
  <c r="N1453" i="8" s="1"/>
  <c r="M1454" i="8"/>
  <c r="N1454" i="8" s="1"/>
  <c r="M1455" i="8"/>
  <c r="N1455" i="8" s="1"/>
  <c r="M1456" i="8"/>
  <c r="N1456" i="8" s="1"/>
  <c r="M1457" i="8"/>
  <c r="N1457" i="8" s="1"/>
  <c r="M1458" i="8"/>
  <c r="N1458" i="8" s="1"/>
  <c r="M1459" i="8"/>
  <c r="N1459" i="8" s="1"/>
  <c r="M1460" i="8"/>
  <c r="N1460" i="8" s="1"/>
  <c r="M1461" i="8"/>
  <c r="N1461" i="8" s="1"/>
  <c r="M1462" i="8"/>
  <c r="N1462" i="8" s="1"/>
  <c r="M1463" i="8"/>
  <c r="N1463" i="8" s="1"/>
  <c r="M1464" i="8"/>
  <c r="N1464" i="8" s="1"/>
  <c r="M1465" i="8"/>
  <c r="N1465" i="8" s="1"/>
  <c r="M1466" i="8"/>
  <c r="N1466" i="8" s="1"/>
  <c r="M1467" i="8"/>
  <c r="N1467" i="8" s="1"/>
  <c r="M1468" i="8"/>
  <c r="N1468" i="8" s="1"/>
  <c r="M1469" i="8"/>
  <c r="N1469" i="8" s="1"/>
  <c r="M1470" i="8"/>
  <c r="N1470" i="8" s="1"/>
  <c r="M1471" i="8"/>
  <c r="N1471" i="8" s="1"/>
  <c r="M1472" i="8"/>
  <c r="N1472" i="8" s="1"/>
  <c r="M1473" i="8"/>
  <c r="N1473" i="8" s="1"/>
  <c r="M1474" i="8"/>
  <c r="N1474" i="8" s="1"/>
  <c r="M1475" i="8"/>
  <c r="N1475" i="8" s="1"/>
  <c r="M1476" i="8"/>
  <c r="N1476" i="8" s="1"/>
  <c r="M1477" i="8"/>
  <c r="N1477" i="8" s="1"/>
  <c r="M1478" i="8"/>
  <c r="N1478" i="8" s="1"/>
  <c r="M1479" i="8"/>
  <c r="N1479" i="8" s="1"/>
  <c r="M1480" i="8"/>
  <c r="N1480" i="8" s="1"/>
  <c r="M1481" i="8"/>
  <c r="N1481" i="8" s="1"/>
  <c r="M1482" i="8"/>
  <c r="N1482" i="8" s="1"/>
  <c r="M1483" i="8"/>
  <c r="N1483" i="8" s="1"/>
  <c r="M1484" i="8"/>
  <c r="N1484" i="8" s="1"/>
  <c r="M1485" i="8"/>
  <c r="N1485" i="8" s="1"/>
  <c r="M1486" i="8"/>
  <c r="N1486" i="8" s="1"/>
  <c r="M1487" i="8"/>
  <c r="N1487" i="8" s="1"/>
  <c r="M1488" i="8"/>
  <c r="N1488" i="8" s="1"/>
  <c r="M1489" i="8"/>
  <c r="N1489" i="8" s="1"/>
  <c r="M1490" i="8"/>
  <c r="N1490" i="8" s="1"/>
  <c r="M1491" i="8"/>
  <c r="N1491" i="8" s="1"/>
  <c r="M1492" i="8"/>
  <c r="N1492" i="8" s="1"/>
  <c r="M1493" i="8"/>
  <c r="N1493" i="8" s="1"/>
  <c r="M1494" i="8"/>
  <c r="N1494" i="8" s="1"/>
  <c r="M1495" i="8"/>
  <c r="N1495" i="8" s="1"/>
  <c r="M1496" i="8"/>
  <c r="N1496" i="8" s="1"/>
  <c r="M1497" i="8"/>
  <c r="N1497" i="8" s="1"/>
  <c r="M1499" i="8"/>
  <c r="N1499" i="8" s="1"/>
  <c r="M1500" i="8"/>
  <c r="N1500" i="8" s="1"/>
  <c r="M1501" i="8"/>
  <c r="N1501" i="8" s="1"/>
  <c r="M1502" i="8"/>
  <c r="N1502" i="8" s="1"/>
  <c r="M1503" i="8"/>
  <c r="N1503" i="8" s="1"/>
  <c r="M1504" i="8"/>
  <c r="N1504" i="8" s="1"/>
  <c r="M1505" i="8"/>
  <c r="N1505" i="8" s="1"/>
  <c r="M1506" i="8"/>
  <c r="N1506" i="8" s="1"/>
  <c r="M1507" i="8"/>
  <c r="N1507" i="8" s="1"/>
  <c r="M1508" i="8"/>
  <c r="N1508" i="8" s="1"/>
  <c r="M1509" i="8"/>
  <c r="N1509" i="8" s="1"/>
  <c r="M1510" i="8"/>
  <c r="N1510" i="8" s="1"/>
  <c r="M1511" i="8"/>
  <c r="N1511" i="8" s="1"/>
  <c r="M1512" i="8"/>
  <c r="N1512" i="8" s="1"/>
  <c r="M1513" i="8"/>
  <c r="N1513" i="8" s="1"/>
  <c r="M1514" i="8"/>
  <c r="N1514" i="8" s="1"/>
  <c r="M1515" i="8"/>
  <c r="N1515" i="8" s="1"/>
  <c r="M1516" i="8"/>
  <c r="N1516" i="8" s="1"/>
  <c r="M1517" i="8"/>
  <c r="N1517" i="8" s="1"/>
  <c r="M1518" i="8"/>
  <c r="N1518" i="8" s="1"/>
  <c r="M1519" i="8"/>
  <c r="N1519" i="8" s="1"/>
  <c r="M1520" i="8"/>
  <c r="N1520" i="8" s="1"/>
  <c r="M1521" i="8"/>
  <c r="N1521" i="8" s="1"/>
  <c r="M1522" i="8"/>
  <c r="N1522" i="8" s="1"/>
  <c r="M1523" i="8"/>
  <c r="N1523" i="8" s="1"/>
  <c r="M1524" i="8"/>
  <c r="N1524" i="8" s="1"/>
  <c r="M1525" i="8"/>
  <c r="N1525" i="8" s="1"/>
  <c r="M1526" i="8"/>
  <c r="N1526" i="8" s="1"/>
  <c r="M1527" i="8"/>
  <c r="N1527" i="8" s="1"/>
  <c r="M1528" i="8"/>
  <c r="N1528" i="8" s="1"/>
  <c r="M1529" i="8"/>
  <c r="N1529" i="8" s="1"/>
  <c r="M1530" i="8"/>
  <c r="N1530" i="8" s="1"/>
  <c r="M1531" i="8"/>
  <c r="N1531" i="8" s="1"/>
  <c r="M1532" i="8"/>
  <c r="N1532" i="8" s="1"/>
  <c r="M1533" i="8"/>
  <c r="N1533" i="8" s="1"/>
  <c r="M1534" i="8"/>
  <c r="N1534" i="8" s="1"/>
  <c r="M1535" i="8"/>
  <c r="N1535" i="8" s="1"/>
  <c r="M1536" i="8"/>
  <c r="N1536" i="8" s="1"/>
  <c r="M1537" i="8"/>
  <c r="N1537" i="8" s="1"/>
  <c r="M1538" i="8"/>
  <c r="N1538" i="8" s="1"/>
  <c r="M1539" i="8"/>
  <c r="N1539" i="8" s="1"/>
  <c r="M1540" i="8"/>
  <c r="N1540" i="8" s="1"/>
  <c r="M1541" i="8"/>
  <c r="N1541" i="8" s="1"/>
  <c r="M1542" i="8"/>
  <c r="N1542" i="8" s="1"/>
  <c r="M1543" i="8"/>
  <c r="N1543" i="8" s="1"/>
  <c r="M1544" i="8"/>
  <c r="N1544" i="8" s="1"/>
  <c r="M1545" i="8"/>
  <c r="N1545" i="8" s="1"/>
  <c r="M1546" i="8"/>
  <c r="N1546" i="8" s="1"/>
  <c r="M1547" i="8"/>
  <c r="N1547" i="8" s="1"/>
  <c r="M1549" i="8"/>
  <c r="N1549" i="8" s="1"/>
  <c r="M1550" i="8"/>
  <c r="N1550" i="8" s="1"/>
  <c r="M1551" i="8"/>
  <c r="N1551" i="8" s="1"/>
  <c r="M1552" i="8"/>
  <c r="N1552" i="8" s="1"/>
  <c r="M1553" i="8"/>
  <c r="N1553" i="8" s="1"/>
  <c r="M1554" i="8"/>
  <c r="N1554" i="8" s="1"/>
  <c r="M1555" i="8"/>
  <c r="N1555" i="8" s="1"/>
  <c r="M1556" i="8"/>
  <c r="N1556" i="8" s="1"/>
  <c r="M1557" i="8"/>
  <c r="N1557" i="8" s="1"/>
  <c r="M1558" i="8"/>
  <c r="N1558" i="8" s="1"/>
  <c r="M1559" i="8"/>
  <c r="N1559" i="8" s="1"/>
  <c r="M1560" i="8"/>
  <c r="N1560" i="8" s="1"/>
  <c r="M1561" i="8"/>
  <c r="N1561" i="8" s="1"/>
  <c r="M1562" i="8"/>
  <c r="N1562" i="8" s="1"/>
  <c r="M1563" i="8"/>
  <c r="N1563" i="8" s="1"/>
  <c r="M1564" i="8"/>
  <c r="N1564" i="8" s="1"/>
  <c r="M1565" i="8"/>
  <c r="N1565" i="8" s="1"/>
  <c r="M1566" i="8"/>
  <c r="N1566" i="8" s="1"/>
  <c r="M1567" i="8"/>
  <c r="N1567" i="8" s="1"/>
  <c r="M1568" i="8"/>
  <c r="N1568" i="8" s="1"/>
  <c r="M1569" i="8"/>
  <c r="N1569" i="8" s="1"/>
  <c r="M1570" i="8"/>
  <c r="N1570" i="8" s="1"/>
  <c r="M1571" i="8"/>
  <c r="N1571" i="8" s="1"/>
  <c r="M1572" i="8"/>
  <c r="N1572" i="8" s="1"/>
  <c r="M1573" i="8"/>
  <c r="N1573" i="8" s="1"/>
  <c r="M1574" i="8"/>
  <c r="N1574" i="8" s="1"/>
  <c r="M1575" i="8"/>
  <c r="N1575" i="8" s="1"/>
  <c r="M1576" i="8"/>
  <c r="N1576" i="8" s="1"/>
  <c r="M1577" i="8"/>
  <c r="N1577" i="8" s="1"/>
  <c r="M1578" i="8"/>
  <c r="N1578" i="8" s="1"/>
  <c r="M1579" i="8"/>
  <c r="N1579" i="8" s="1"/>
  <c r="M1580" i="8"/>
  <c r="N1580" i="8" s="1"/>
  <c r="M1581" i="8"/>
  <c r="N1581" i="8" s="1"/>
  <c r="M1582" i="8"/>
  <c r="N1582" i="8" s="1"/>
  <c r="M1583" i="8"/>
  <c r="N1583" i="8" s="1"/>
  <c r="M1584" i="8"/>
  <c r="N1584" i="8" s="1"/>
  <c r="M1585" i="8"/>
  <c r="N1585" i="8" s="1"/>
  <c r="M1586" i="8"/>
  <c r="N1586" i="8" s="1"/>
  <c r="M1587" i="8"/>
  <c r="N1587" i="8" s="1"/>
  <c r="M1588" i="8"/>
  <c r="N1588" i="8" s="1"/>
  <c r="M1589" i="8"/>
  <c r="N1589" i="8" s="1"/>
  <c r="M1590" i="8"/>
  <c r="N1590" i="8" s="1"/>
  <c r="M1591" i="8"/>
  <c r="N1591" i="8" s="1"/>
  <c r="M1592" i="8"/>
  <c r="N1592" i="8" s="1"/>
  <c r="M1593" i="8"/>
  <c r="N1593" i="8" s="1"/>
  <c r="M1594" i="8"/>
  <c r="N1594" i="8" s="1"/>
  <c r="M1595" i="8"/>
  <c r="N1595" i="8" s="1"/>
  <c r="M1596" i="8"/>
  <c r="N1596" i="8" s="1"/>
  <c r="M1597" i="8"/>
  <c r="N1597" i="8" s="1"/>
  <c r="M1599" i="8"/>
  <c r="N1599" i="8" s="1"/>
  <c r="M1600" i="8"/>
  <c r="N1600" i="8" s="1"/>
  <c r="M1601" i="8"/>
  <c r="N1601" i="8" s="1"/>
  <c r="M1602" i="8"/>
  <c r="N1602" i="8" s="1"/>
  <c r="M1603" i="8"/>
  <c r="N1603" i="8" s="1"/>
  <c r="M1604" i="8"/>
  <c r="N1604" i="8" s="1"/>
  <c r="M1605" i="8"/>
  <c r="N1605" i="8" s="1"/>
  <c r="M1606" i="8"/>
  <c r="N1606" i="8" s="1"/>
  <c r="M1607" i="8"/>
  <c r="N1607" i="8" s="1"/>
  <c r="M1608" i="8"/>
  <c r="N1608" i="8" s="1"/>
  <c r="M1609" i="8"/>
  <c r="N1609" i="8" s="1"/>
  <c r="M1610" i="8"/>
  <c r="N1610" i="8" s="1"/>
  <c r="M1611" i="8"/>
  <c r="N1611" i="8" s="1"/>
  <c r="M1612" i="8"/>
  <c r="N1612" i="8" s="1"/>
  <c r="M1613" i="8"/>
  <c r="N1613" i="8" s="1"/>
  <c r="M1614" i="8"/>
  <c r="N1614" i="8" s="1"/>
  <c r="M1615" i="8"/>
  <c r="N1615" i="8" s="1"/>
  <c r="M1616" i="8"/>
  <c r="N1616" i="8" s="1"/>
  <c r="M1617" i="8"/>
  <c r="N1617" i="8" s="1"/>
  <c r="M1618" i="8"/>
  <c r="N1618" i="8" s="1"/>
  <c r="M1619" i="8"/>
  <c r="N1619" i="8" s="1"/>
  <c r="M1620" i="8"/>
  <c r="N1620" i="8" s="1"/>
  <c r="M1621" i="8"/>
  <c r="N1621" i="8" s="1"/>
  <c r="M1622" i="8"/>
  <c r="N1622" i="8" s="1"/>
  <c r="M1623" i="8"/>
  <c r="N1623" i="8" s="1"/>
  <c r="M1624" i="8"/>
  <c r="N1624" i="8" s="1"/>
  <c r="M1625" i="8"/>
  <c r="N1625" i="8" s="1"/>
  <c r="M1626" i="8"/>
  <c r="N1626" i="8" s="1"/>
  <c r="M1627" i="8"/>
  <c r="N1627" i="8" s="1"/>
  <c r="M1628" i="8"/>
  <c r="N1628" i="8" s="1"/>
  <c r="M1629" i="8"/>
  <c r="N1629" i="8" s="1"/>
  <c r="M1630" i="8"/>
  <c r="N1630" i="8" s="1"/>
  <c r="M1631" i="8"/>
  <c r="N1631" i="8" s="1"/>
  <c r="M1632" i="8"/>
  <c r="N1632" i="8" s="1"/>
  <c r="M1633" i="8"/>
  <c r="N1633" i="8" s="1"/>
  <c r="M1634" i="8"/>
  <c r="N1634" i="8" s="1"/>
  <c r="M1635" i="8"/>
  <c r="N1635" i="8" s="1"/>
  <c r="M1636" i="8"/>
  <c r="N1636" i="8" s="1"/>
  <c r="M1637" i="8"/>
  <c r="N1637" i="8" s="1"/>
  <c r="M1638" i="8"/>
  <c r="N1638" i="8" s="1"/>
  <c r="M1639" i="8"/>
  <c r="N1639" i="8" s="1"/>
  <c r="M1640" i="8"/>
  <c r="N1640" i="8" s="1"/>
  <c r="M1641" i="8"/>
  <c r="N1641" i="8" s="1"/>
  <c r="M1642" i="8"/>
  <c r="N1642" i="8" s="1"/>
  <c r="M1643" i="8"/>
  <c r="N1643" i="8" s="1"/>
  <c r="M1644" i="8"/>
  <c r="N1644" i="8" s="1"/>
  <c r="M1645" i="8"/>
  <c r="N1645" i="8" s="1"/>
  <c r="M1646" i="8"/>
  <c r="N1646" i="8" s="1"/>
  <c r="M1647" i="8"/>
  <c r="N1647" i="8" s="1"/>
  <c r="M1649" i="8"/>
  <c r="N1649" i="8" s="1"/>
  <c r="M1650" i="8"/>
  <c r="N1650" i="8" s="1"/>
  <c r="M1651" i="8"/>
  <c r="N1651" i="8" s="1"/>
  <c r="M1652" i="8"/>
  <c r="N1652" i="8" s="1"/>
  <c r="M1653" i="8"/>
  <c r="N1653" i="8" s="1"/>
  <c r="M1654" i="8"/>
  <c r="N1654" i="8" s="1"/>
  <c r="M1655" i="8"/>
  <c r="N1655" i="8" s="1"/>
  <c r="M1656" i="8"/>
  <c r="N1656" i="8" s="1"/>
  <c r="M1657" i="8"/>
  <c r="N1657" i="8" s="1"/>
  <c r="M1658" i="8"/>
  <c r="N1658" i="8" s="1"/>
  <c r="M1659" i="8"/>
  <c r="N1659" i="8" s="1"/>
  <c r="M1660" i="8"/>
  <c r="N1660" i="8" s="1"/>
  <c r="M1661" i="8"/>
  <c r="N1661" i="8" s="1"/>
  <c r="M1662" i="8"/>
  <c r="N1662" i="8" s="1"/>
  <c r="M1663" i="8"/>
  <c r="N1663" i="8" s="1"/>
  <c r="M1664" i="8"/>
  <c r="N1664" i="8" s="1"/>
  <c r="M1665" i="8"/>
  <c r="N1665" i="8" s="1"/>
  <c r="M1666" i="8"/>
  <c r="N1666" i="8" s="1"/>
  <c r="M1667" i="8"/>
  <c r="N1667" i="8" s="1"/>
  <c r="M1668" i="8"/>
  <c r="N1668" i="8" s="1"/>
  <c r="M1669" i="8"/>
  <c r="N1669" i="8" s="1"/>
  <c r="M1670" i="8"/>
  <c r="N1670" i="8" s="1"/>
  <c r="M1671" i="8"/>
  <c r="N1671" i="8" s="1"/>
  <c r="M1672" i="8"/>
  <c r="N1672" i="8" s="1"/>
  <c r="M1673" i="8"/>
  <c r="N1673" i="8" s="1"/>
  <c r="M1674" i="8"/>
  <c r="N1674" i="8" s="1"/>
  <c r="M1675" i="8"/>
  <c r="N1675" i="8" s="1"/>
  <c r="M1676" i="8"/>
  <c r="N1676" i="8" s="1"/>
  <c r="M1677" i="8"/>
  <c r="N1677" i="8" s="1"/>
  <c r="M1678" i="8"/>
  <c r="N1678" i="8" s="1"/>
  <c r="M1679" i="8"/>
  <c r="N1679" i="8" s="1"/>
  <c r="M1680" i="8"/>
  <c r="N1680" i="8" s="1"/>
  <c r="M1681" i="8"/>
  <c r="N1681" i="8" s="1"/>
  <c r="M1682" i="8"/>
  <c r="N1682" i="8" s="1"/>
  <c r="M1683" i="8"/>
  <c r="N1683" i="8" s="1"/>
  <c r="M1684" i="8"/>
  <c r="N1684" i="8" s="1"/>
  <c r="M1685" i="8"/>
  <c r="N1685" i="8" s="1"/>
  <c r="M1686" i="8"/>
  <c r="N1686" i="8" s="1"/>
  <c r="M1687" i="8"/>
  <c r="N1687" i="8" s="1"/>
  <c r="M1688" i="8"/>
  <c r="N1688" i="8" s="1"/>
  <c r="M1689" i="8"/>
  <c r="N1689" i="8" s="1"/>
  <c r="M1690" i="8"/>
  <c r="N1690" i="8" s="1"/>
  <c r="M1691" i="8"/>
  <c r="N1691" i="8" s="1"/>
  <c r="M1692" i="8"/>
  <c r="N1692" i="8" s="1"/>
  <c r="M1693" i="8"/>
  <c r="N1693" i="8" s="1"/>
  <c r="M1694" i="8"/>
  <c r="N1694" i="8" s="1"/>
  <c r="M1695" i="8"/>
  <c r="N1695" i="8" s="1"/>
  <c r="M1696" i="8"/>
  <c r="N1696" i="8" s="1"/>
  <c r="M1697" i="8"/>
  <c r="N1697" i="8" s="1"/>
  <c r="M1699" i="8"/>
  <c r="N1699" i="8" s="1"/>
  <c r="M1700" i="8"/>
  <c r="N1700" i="8" s="1"/>
  <c r="M1701" i="8"/>
  <c r="N1701" i="8" s="1"/>
  <c r="M1702" i="8"/>
  <c r="N1702" i="8" s="1"/>
  <c r="M1703" i="8"/>
  <c r="N1703" i="8" s="1"/>
  <c r="M1704" i="8"/>
  <c r="N1704" i="8" s="1"/>
  <c r="M1705" i="8"/>
  <c r="N1705" i="8" s="1"/>
  <c r="M1706" i="8"/>
  <c r="N1706" i="8" s="1"/>
  <c r="M1707" i="8"/>
  <c r="N1707" i="8" s="1"/>
  <c r="M1708" i="8"/>
  <c r="N1708" i="8" s="1"/>
  <c r="M1709" i="8"/>
  <c r="N1709" i="8" s="1"/>
  <c r="M1710" i="8"/>
  <c r="N1710" i="8" s="1"/>
  <c r="M1711" i="8"/>
  <c r="N1711" i="8" s="1"/>
  <c r="M1712" i="8"/>
  <c r="N1712" i="8" s="1"/>
  <c r="M1713" i="8"/>
  <c r="N1713" i="8" s="1"/>
  <c r="M1714" i="8"/>
  <c r="N1714" i="8" s="1"/>
  <c r="M1715" i="8"/>
  <c r="N1715" i="8" s="1"/>
  <c r="M1716" i="8"/>
  <c r="N1716" i="8" s="1"/>
  <c r="M1717" i="8"/>
  <c r="N1717" i="8" s="1"/>
  <c r="M1718" i="8"/>
  <c r="N1718" i="8" s="1"/>
  <c r="M1719" i="8"/>
  <c r="N1719" i="8" s="1"/>
  <c r="M1720" i="8"/>
  <c r="N1720" i="8" s="1"/>
  <c r="M1721" i="8"/>
  <c r="N1721" i="8" s="1"/>
  <c r="M1722" i="8"/>
  <c r="N1722" i="8" s="1"/>
  <c r="M1723" i="8"/>
  <c r="N1723" i="8" s="1"/>
  <c r="M1724" i="8"/>
  <c r="N1724" i="8" s="1"/>
  <c r="M1725" i="8"/>
  <c r="N1725" i="8" s="1"/>
  <c r="M1726" i="8"/>
  <c r="N1726" i="8" s="1"/>
  <c r="M1727" i="8"/>
  <c r="N1727" i="8" s="1"/>
  <c r="M1728" i="8"/>
  <c r="N1728" i="8" s="1"/>
  <c r="M1729" i="8"/>
  <c r="N1729" i="8" s="1"/>
  <c r="M1730" i="8"/>
  <c r="N1730" i="8" s="1"/>
  <c r="M1731" i="8"/>
  <c r="N1731" i="8" s="1"/>
  <c r="M1732" i="8"/>
  <c r="N1732" i="8" s="1"/>
  <c r="M1733" i="8"/>
  <c r="N1733" i="8" s="1"/>
  <c r="M1734" i="8"/>
  <c r="N1734" i="8" s="1"/>
  <c r="M1735" i="8"/>
  <c r="N1735" i="8" s="1"/>
  <c r="M1736" i="8"/>
  <c r="N1736" i="8" s="1"/>
  <c r="M1737" i="8"/>
  <c r="N1737" i="8" s="1"/>
  <c r="M1738" i="8"/>
  <c r="N1738" i="8" s="1"/>
  <c r="M1739" i="8"/>
  <c r="N1739" i="8" s="1"/>
  <c r="M1740" i="8"/>
  <c r="N1740" i="8" s="1"/>
  <c r="M1741" i="8"/>
  <c r="N1741" i="8" s="1"/>
  <c r="M1742" i="8"/>
  <c r="N1742" i="8" s="1"/>
  <c r="M1743" i="8"/>
  <c r="N1743" i="8" s="1"/>
  <c r="M1744" i="8"/>
  <c r="N1744" i="8" s="1"/>
  <c r="M1745" i="8"/>
  <c r="N1745" i="8" s="1"/>
  <c r="M1746" i="8"/>
  <c r="N1746" i="8" s="1"/>
  <c r="M1747" i="8"/>
  <c r="N1747" i="8" s="1"/>
  <c r="M1749" i="8"/>
  <c r="N1749" i="8" s="1"/>
  <c r="M1750" i="8"/>
  <c r="N1750" i="8" s="1"/>
  <c r="M1751" i="8"/>
  <c r="N1751" i="8" s="1"/>
  <c r="M1752" i="8"/>
  <c r="N1752" i="8" s="1"/>
  <c r="M1753" i="8"/>
  <c r="N1753" i="8" s="1"/>
  <c r="M1754" i="8"/>
  <c r="N1754" i="8" s="1"/>
  <c r="M1755" i="8"/>
  <c r="N1755" i="8" s="1"/>
  <c r="M1756" i="8"/>
  <c r="N1756" i="8" s="1"/>
  <c r="M1757" i="8"/>
  <c r="N1757" i="8" s="1"/>
  <c r="M1758" i="8"/>
  <c r="N1758" i="8" s="1"/>
  <c r="M1759" i="8"/>
  <c r="N1759" i="8" s="1"/>
  <c r="M1760" i="8"/>
  <c r="N1760" i="8" s="1"/>
  <c r="M1761" i="8"/>
  <c r="N1761" i="8" s="1"/>
  <c r="M1762" i="8"/>
  <c r="N1762" i="8" s="1"/>
  <c r="M1763" i="8"/>
  <c r="N1763" i="8" s="1"/>
  <c r="M1764" i="8"/>
  <c r="N1764" i="8" s="1"/>
  <c r="M1765" i="8"/>
  <c r="N1765" i="8" s="1"/>
  <c r="M1766" i="8"/>
  <c r="N1766" i="8" s="1"/>
  <c r="M1767" i="8"/>
  <c r="N1767" i="8" s="1"/>
  <c r="M1768" i="8"/>
  <c r="N1768" i="8" s="1"/>
  <c r="M1769" i="8"/>
  <c r="N1769" i="8" s="1"/>
  <c r="M1770" i="8"/>
  <c r="N1770" i="8" s="1"/>
  <c r="M1771" i="8"/>
  <c r="N1771" i="8" s="1"/>
  <c r="M1772" i="8"/>
  <c r="N1772" i="8" s="1"/>
  <c r="M1773" i="8"/>
  <c r="N1773" i="8" s="1"/>
  <c r="M1774" i="8"/>
  <c r="N1774" i="8" s="1"/>
  <c r="M1775" i="8"/>
  <c r="N1775" i="8" s="1"/>
  <c r="M1776" i="8"/>
  <c r="N1776" i="8" s="1"/>
  <c r="M1777" i="8"/>
  <c r="N1777" i="8" s="1"/>
  <c r="M1778" i="8"/>
  <c r="N1778" i="8" s="1"/>
  <c r="M1779" i="8"/>
  <c r="N1779" i="8" s="1"/>
  <c r="M1780" i="8"/>
  <c r="N1780" i="8" s="1"/>
  <c r="M1781" i="8"/>
  <c r="N1781" i="8" s="1"/>
  <c r="M1782" i="8"/>
  <c r="N1782" i="8" s="1"/>
  <c r="M1783" i="8"/>
  <c r="N1783" i="8" s="1"/>
  <c r="M1784" i="8"/>
  <c r="N1784" i="8" s="1"/>
  <c r="M1785" i="8"/>
  <c r="N1785" i="8" s="1"/>
  <c r="M1786" i="8"/>
  <c r="N1786" i="8" s="1"/>
  <c r="M1787" i="8"/>
  <c r="N1787" i="8" s="1"/>
  <c r="M1788" i="8"/>
  <c r="N1788" i="8" s="1"/>
  <c r="M1789" i="8"/>
  <c r="N1789" i="8" s="1"/>
  <c r="M1790" i="8"/>
  <c r="N1790" i="8" s="1"/>
  <c r="M1791" i="8"/>
  <c r="N1791" i="8" s="1"/>
  <c r="M1792" i="8"/>
  <c r="N1792" i="8" s="1"/>
  <c r="M1793" i="8"/>
  <c r="N1793" i="8" s="1"/>
  <c r="M1794" i="8"/>
  <c r="N1794" i="8" s="1"/>
  <c r="M1795" i="8"/>
  <c r="M1796" i="8"/>
  <c r="N1796" i="8" s="1"/>
  <c r="M1797" i="8"/>
  <c r="N1797" i="8" s="1"/>
  <c r="M1799" i="8"/>
  <c r="N1799" i="8" s="1"/>
  <c r="M1800" i="8"/>
  <c r="N1800" i="8" s="1"/>
  <c r="M1801" i="8"/>
  <c r="N1801" i="8" s="1"/>
  <c r="M1802" i="8"/>
  <c r="N1802" i="8" s="1"/>
  <c r="M1803" i="8"/>
  <c r="N1803" i="8" s="1"/>
  <c r="M1804" i="8"/>
  <c r="N1804" i="8" s="1"/>
  <c r="M1805" i="8"/>
  <c r="N1805" i="8" s="1"/>
  <c r="M1806" i="8"/>
  <c r="N1806" i="8" s="1"/>
  <c r="M1807" i="8"/>
  <c r="N1807" i="8" s="1"/>
  <c r="M1808" i="8"/>
  <c r="N1808" i="8" s="1"/>
  <c r="M1809" i="8"/>
  <c r="N1809" i="8" s="1"/>
  <c r="M1810" i="8"/>
  <c r="N1810" i="8" s="1"/>
  <c r="M1811" i="8"/>
  <c r="N1811" i="8" s="1"/>
  <c r="M1812" i="8"/>
  <c r="N1812" i="8" s="1"/>
  <c r="M1813" i="8"/>
  <c r="N1813" i="8" s="1"/>
  <c r="M1814" i="8"/>
  <c r="N1814" i="8" s="1"/>
  <c r="M1815" i="8"/>
  <c r="N1815" i="8" s="1"/>
  <c r="M1816" i="8"/>
  <c r="N1816" i="8" s="1"/>
  <c r="M1817" i="8"/>
  <c r="N1817" i="8" s="1"/>
  <c r="M1818" i="8"/>
  <c r="N1818" i="8" s="1"/>
  <c r="M1819" i="8"/>
  <c r="N1819" i="8" s="1"/>
  <c r="M1820" i="8"/>
  <c r="N1820" i="8" s="1"/>
  <c r="M1821" i="8"/>
  <c r="N1821" i="8" s="1"/>
  <c r="M1822" i="8"/>
  <c r="N1822" i="8" s="1"/>
  <c r="M1823" i="8"/>
  <c r="N1823" i="8" s="1"/>
  <c r="M1824" i="8"/>
  <c r="N1824" i="8" s="1"/>
  <c r="M1825" i="8"/>
  <c r="N1825" i="8" s="1"/>
  <c r="M1826" i="8"/>
  <c r="N1826" i="8" s="1"/>
  <c r="M1827" i="8"/>
  <c r="N1827" i="8" s="1"/>
  <c r="M1828" i="8"/>
  <c r="N1828" i="8" s="1"/>
  <c r="M1829" i="8"/>
  <c r="N1829" i="8" s="1"/>
  <c r="M1830" i="8"/>
  <c r="N1830" i="8" s="1"/>
  <c r="M1831" i="8"/>
  <c r="N1831" i="8" s="1"/>
  <c r="M1832" i="8"/>
  <c r="N1832" i="8" s="1"/>
  <c r="M1833" i="8"/>
  <c r="N1833" i="8" s="1"/>
  <c r="M1834" i="8"/>
  <c r="N1834" i="8" s="1"/>
  <c r="M1835" i="8"/>
  <c r="N1835" i="8" s="1"/>
  <c r="M1836" i="8"/>
  <c r="N1836" i="8" s="1"/>
  <c r="M1837" i="8"/>
  <c r="N1837" i="8" s="1"/>
  <c r="M1838" i="8"/>
  <c r="N1838" i="8" s="1"/>
  <c r="M1839" i="8"/>
  <c r="N1839" i="8" s="1"/>
  <c r="M1840" i="8"/>
  <c r="N1840" i="8" s="1"/>
  <c r="M1841" i="8"/>
  <c r="N1841" i="8" s="1"/>
  <c r="M1842" i="8"/>
  <c r="N1842" i="8" s="1"/>
  <c r="M1843" i="8"/>
  <c r="N1843" i="8" s="1"/>
  <c r="M1844" i="8"/>
  <c r="N1844" i="8" s="1"/>
  <c r="M1845" i="8"/>
  <c r="N1845" i="8" s="1"/>
  <c r="M1846" i="8"/>
  <c r="N1846" i="8" s="1"/>
  <c r="M1847" i="8"/>
  <c r="N1847" i="8" s="1"/>
  <c r="M1849" i="8"/>
  <c r="N1849" i="8" s="1"/>
  <c r="M1850" i="8"/>
  <c r="N1850" i="8" s="1"/>
  <c r="M1851" i="8"/>
  <c r="N1851" i="8" s="1"/>
  <c r="M1852" i="8"/>
  <c r="N1852" i="8" s="1"/>
  <c r="M1853" i="8"/>
  <c r="N1853" i="8" s="1"/>
  <c r="M1854" i="8"/>
  <c r="N1854" i="8" s="1"/>
  <c r="M1855" i="8"/>
  <c r="N1855" i="8" s="1"/>
  <c r="M1856" i="8"/>
  <c r="N1856" i="8" s="1"/>
  <c r="M1857" i="8"/>
  <c r="N1857" i="8" s="1"/>
  <c r="M1858" i="8"/>
  <c r="N1858" i="8" s="1"/>
  <c r="M1859" i="8"/>
  <c r="N1859" i="8" s="1"/>
  <c r="M1860" i="8"/>
  <c r="N1860" i="8" s="1"/>
  <c r="M1861" i="8"/>
  <c r="N1861" i="8" s="1"/>
  <c r="M1862" i="8"/>
  <c r="N1862" i="8" s="1"/>
  <c r="M1863" i="8"/>
  <c r="N1863" i="8" s="1"/>
  <c r="M1864" i="8"/>
  <c r="N1864" i="8" s="1"/>
  <c r="M1865" i="8"/>
  <c r="N1865" i="8" s="1"/>
  <c r="M1866" i="8"/>
  <c r="N1866" i="8" s="1"/>
  <c r="M1867" i="8"/>
  <c r="N1867" i="8" s="1"/>
  <c r="M1868" i="8"/>
  <c r="N1868" i="8" s="1"/>
  <c r="M1869" i="8"/>
  <c r="N1869" i="8" s="1"/>
  <c r="M1870" i="8"/>
  <c r="N1870" i="8" s="1"/>
  <c r="M1871" i="8"/>
  <c r="N1871" i="8" s="1"/>
  <c r="M1872" i="8"/>
  <c r="N1872" i="8" s="1"/>
  <c r="M1873" i="8"/>
  <c r="N1873" i="8" s="1"/>
  <c r="M1874" i="8"/>
  <c r="N1874" i="8" s="1"/>
  <c r="M1875" i="8"/>
  <c r="N1875" i="8" s="1"/>
  <c r="M1876" i="8"/>
  <c r="N1876" i="8" s="1"/>
  <c r="M1877" i="8"/>
  <c r="N1877" i="8" s="1"/>
  <c r="M1878" i="8"/>
  <c r="N1878" i="8" s="1"/>
  <c r="M1879" i="8"/>
  <c r="N1879" i="8" s="1"/>
  <c r="M1880" i="8"/>
  <c r="N1880" i="8" s="1"/>
  <c r="M1881" i="8"/>
  <c r="N1881" i="8" s="1"/>
  <c r="M1882" i="8"/>
  <c r="N1882" i="8" s="1"/>
  <c r="M1883" i="8"/>
  <c r="N1883" i="8" s="1"/>
  <c r="M1884" i="8"/>
  <c r="N1884" i="8" s="1"/>
  <c r="M1885" i="8"/>
  <c r="N1885" i="8" s="1"/>
  <c r="M1886" i="8"/>
  <c r="N1886" i="8" s="1"/>
  <c r="M1887" i="8"/>
  <c r="N1887" i="8" s="1"/>
  <c r="M1888" i="8"/>
  <c r="N1888" i="8" s="1"/>
  <c r="M1889" i="8"/>
  <c r="N1889" i="8" s="1"/>
  <c r="M1890" i="8"/>
  <c r="N1890" i="8" s="1"/>
  <c r="M1891" i="8"/>
  <c r="N1891" i="8" s="1"/>
  <c r="M1892" i="8"/>
  <c r="N1892" i="8" s="1"/>
  <c r="M1893" i="8"/>
  <c r="N1893" i="8" s="1"/>
  <c r="M1894" i="8"/>
  <c r="N1894" i="8" s="1"/>
  <c r="M1895" i="8"/>
  <c r="N1895" i="8" s="1"/>
  <c r="M1896" i="8"/>
  <c r="N1896" i="8" s="1"/>
  <c r="M1897" i="8"/>
  <c r="N1897" i="8" s="1"/>
  <c r="M1899" i="8"/>
  <c r="N1899" i="8" s="1"/>
  <c r="M1900" i="8"/>
  <c r="N1900" i="8" s="1"/>
  <c r="M1901" i="8"/>
  <c r="N1901" i="8" s="1"/>
  <c r="M1902" i="8"/>
  <c r="N1902" i="8" s="1"/>
  <c r="M1903" i="8"/>
  <c r="N1903" i="8" s="1"/>
  <c r="M1904" i="8"/>
  <c r="N1904" i="8" s="1"/>
  <c r="M1905" i="8"/>
  <c r="N1905" i="8" s="1"/>
  <c r="M1906" i="8"/>
  <c r="N1906" i="8" s="1"/>
  <c r="M1907" i="8"/>
  <c r="N1907" i="8" s="1"/>
  <c r="M1908" i="8"/>
  <c r="N1908" i="8" s="1"/>
  <c r="M1909" i="8"/>
  <c r="N1909" i="8" s="1"/>
  <c r="M1910" i="8"/>
  <c r="N1910" i="8" s="1"/>
  <c r="M1911" i="8"/>
  <c r="N1911" i="8" s="1"/>
  <c r="M1912" i="8"/>
  <c r="N1912" i="8" s="1"/>
  <c r="M1913" i="8"/>
  <c r="N1913" i="8" s="1"/>
  <c r="M1914" i="8"/>
  <c r="N1914" i="8" s="1"/>
  <c r="M1915" i="8"/>
  <c r="N1915" i="8" s="1"/>
  <c r="M1916" i="8"/>
  <c r="N1916" i="8" s="1"/>
  <c r="M1917" i="8"/>
  <c r="N1917" i="8" s="1"/>
  <c r="M1918" i="8"/>
  <c r="N1918" i="8" s="1"/>
  <c r="M1919" i="8"/>
  <c r="N1919" i="8" s="1"/>
  <c r="M1920" i="8"/>
  <c r="N1920" i="8" s="1"/>
  <c r="M1921" i="8"/>
  <c r="N1921" i="8" s="1"/>
  <c r="M1922" i="8"/>
  <c r="N1922" i="8" s="1"/>
  <c r="M1923" i="8"/>
  <c r="N1923" i="8" s="1"/>
  <c r="M1924" i="8"/>
  <c r="N1924" i="8" s="1"/>
  <c r="M1925" i="8"/>
  <c r="N1925" i="8" s="1"/>
  <c r="M1926" i="8"/>
  <c r="N1926" i="8" s="1"/>
  <c r="M1927" i="8"/>
  <c r="N1927" i="8" s="1"/>
  <c r="M1928" i="8"/>
  <c r="N1928" i="8" s="1"/>
  <c r="M1929" i="8"/>
  <c r="N1929" i="8" s="1"/>
  <c r="M1930" i="8"/>
  <c r="N1930" i="8" s="1"/>
  <c r="M1931" i="8"/>
  <c r="N1931" i="8" s="1"/>
  <c r="M1932" i="8"/>
  <c r="N1932" i="8" s="1"/>
  <c r="M1933" i="8"/>
  <c r="N1933" i="8" s="1"/>
  <c r="M1934" i="8"/>
  <c r="N1934" i="8" s="1"/>
  <c r="M1935" i="8"/>
  <c r="N1935" i="8" s="1"/>
  <c r="M1936" i="8"/>
  <c r="N1936" i="8" s="1"/>
  <c r="M1937" i="8"/>
  <c r="N1937" i="8" s="1"/>
  <c r="M1938" i="8"/>
  <c r="N1938" i="8" s="1"/>
  <c r="M1939" i="8"/>
  <c r="N1939" i="8" s="1"/>
  <c r="M1940" i="8"/>
  <c r="N1940" i="8" s="1"/>
  <c r="M1941" i="8"/>
  <c r="N1941" i="8" s="1"/>
  <c r="M1942" i="8"/>
  <c r="N1942" i="8" s="1"/>
  <c r="M1943" i="8"/>
  <c r="N1943" i="8" s="1"/>
  <c r="M1944" i="8"/>
  <c r="N1944" i="8" s="1"/>
  <c r="M1945" i="8"/>
  <c r="N1945" i="8" s="1"/>
  <c r="M1946" i="8"/>
  <c r="N1946" i="8" s="1"/>
  <c r="M1947" i="8"/>
  <c r="N1947" i="8" s="1"/>
  <c r="M1949" i="8"/>
  <c r="N1949" i="8" s="1"/>
  <c r="M1950" i="8"/>
  <c r="N1950" i="8" s="1"/>
  <c r="M1951" i="8"/>
  <c r="N1951" i="8" s="1"/>
  <c r="M1952" i="8"/>
  <c r="N1952" i="8" s="1"/>
  <c r="M1953" i="8"/>
  <c r="N1953" i="8" s="1"/>
  <c r="M1954" i="8"/>
  <c r="N1954" i="8" s="1"/>
  <c r="M1955" i="8"/>
  <c r="N1955" i="8" s="1"/>
  <c r="M1956" i="8"/>
  <c r="N1956" i="8" s="1"/>
  <c r="M1957" i="8"/>
  <c r="N1957" i="8" s="1"/>
  <c r="M1958" i="8"/>
  <c r="N1958" i="8" s="1"/>
  <c r="M1959" i="8"/>
  <c r="N1959" i="8" s="1"/>
  <c r="M1960" i="8"/>
  <c r="N1960" i="8" s="1"/>
  <c r="M1961" i="8"/>
  <c r="N1961" i="8" s="1"/>
  <c r="M1962" i="8"/>
  <c r="N1962" i="8" s="1"/>
  <c r="M1963" i="8"/>
  <c r="M1964" i="8"/>
  <c r="N1964" i="8" s="1"/>
  <c r="M1965" i="8"/>
  <c r="N1965" i="8" s="1"/>
  <c r="M1966" i="8"/>
  <c r="N1966" i="8" s="1"/>
  <c r="M1967" i="8"/>
  <c r="N1967" i="8" s="1"/>
  <c r="M1968" i="8"/>
  <c r="N1968" i="8" s="1"/>
  <c r="M1969" i="8"/>
  <c r="N1969" i="8" s="1"/>
  <c r="M1970" i="8"/>
  <c r="N1970" i="8" s="1"/>
  <c r="M1971" i="8"/>
  <c r="N1971" i="8" s="1"/>
  <c r="M1972" i="8"/>
  <c r="N1972" i="8" s="1"/>
  <c r="M1973" i="8"/>
  <c r="N1973" i="8" s="1"/>
  <c r="M1974" i="8"/>
  <c r="N1974" i="8" s="1"/>
  <c r="M1975" i="8"/>
  <c r="N1975" i="8" s="1"/>
  <c r="M1976" i="8"/>
  <c r="N1976" i="8" s="1"/>
  <c r="M1977" i="8"/>
  <c r="N1977" i="8" s="1"/>
  <c r="M1978" i="8"/>
  <c r="N1978" i="8" s="1"/>
  <c r="M1979" i="8"/>
  <c r="N1979" i="8" s="1"/>
  <c r="M1980" i="8"/>
  <c r="N1980" i="8" s="1"/>
  <c r="M1981" i="8"/>
  <c r="N1981" i="8" s="1"/>
  <c r="M1982" i="8"/>
  <c r="N1982" i="8" s="1"/>
  <c r="M1983" i="8"/>
  <c r="N1983" i="8" s="1"/>
  <c r="M1984" i="8"/>
  <c r="N1984" i="8" s="1"/>
  <c r="M1985" i="8"/>
  <c r="N1985" i="8" s="1"/>
  <c r="M1986" i="8"/>
  <c r="N1986" i="8" s="1"/>
  <c r="M1987" i="8"/>
  <c r="N1987" i="8" s="1"/>
  <c r="M1988" i="8"/>
  <c r="N1988" i="8" s="1"/>
  <c r="M1989" i="8"/>
  <c r="N1989" i="8" s="1"/>
  <c r="M1990" i="8"/>
  <c r="N1990" i="8" s="1"/>
  <c r="M1991" i="8"/>
  <c r="N1991" i="8" s="1"/>
  <c r="M1992" i="8"/>
  <c r="N1992" i="8" s="1"/>
  <c r="M1993" i="8"/>
  <c r="N1993" i="8" s="1"/>
  <c r="M1994" i="8"/>
  <c r="N1994" i="8" s="1"/>
  <c r="M1995" i="8"/>
  <c r="N1995" i="8" s="1"/>
  <c r="M1996" i="8"/>
  <c r="N1996" i="8" s="1"/>
  <c r="M1997" i="8"/>
  <c r="N1997" i="8" s="1"/>
  <c r="M1999" i="8"/>
  <c r="N1999" i="8" s="1"/>
  <c r="M2000" i="8"/>
  <c r="N2000" i="8" s="1"/>
  <c r="M2001" i="8"/>
  <c r="N2001" i="8" s="1"/>
  <c r="M2002" i="8"/>
  <c r="N2002" i="8" s="1"/>
  <c r="M2003" i="8"/>
  <c r="N2003" i="8" s="1"/>
  <c r="M2004" i="8"/>
  <c r="N2004" i="8" s="1"/>
  <c r="M2005" i="8"/>
  <c r="N2005" i="8" s="1"/>
  <c r="M2006" i="8"/>
  <c r="N2006" i="8" s="1"/>
  <c r="M2007" i="8"/>
  <c r="N2007" i="8" s="1"/>
  <c r="M2008" i="8"/>
  <c r="N2008" i="8" s="1"/>
  <c r="M2009" i="8"/>
  <c r="N2009" i="8" s="1"/>
  <c r="M2010" i="8"/>
  <c r="N2010" i="8" s="1"/>
  <c r="M2011" i="8"/>
  <c r="N2011" i="8" s="1"/>
  <c r="M2012" i="8"/>
  <c r="N2012" i="8" s="1"/>
  <c r="M2013" i="8"/>
  <c r="N2013" i="8" s="1"/>
  <c r="M2014" i="8"/>
  <c r="N2014" i="8" s="1"/>
  <c r="M2015" i="8"/>
  <c r="N2015" i="8" s="1"/>
  <c r="M2016" i="8"/>
  <c r="N2016" i="8" s="1"/>
  <c r="M2017" i="8"/>
  <c r="N2017" i="8" s="1"/>
  <c r="M2018" i="8"/>
  <c r="N2018" i="8" s="1"/>
  <c r="M2019" i="8"/>
  <c r="N2019" i="8" s="1"/>
  <c r="M2020" i="8"/>
  <c r="N2020" i="8" s="1"/>
  <c r="M2021" i="8"/>
  <c r="N2021" i="8" s="1"/>
  <c r="M2022" i="8"/>
  <c r="N2022" i="8" s="1"/>
  <c r="M2023" i="8"/>
  <c r="N2023" i="8" s="1"/>
  <c r="M2024" i="8"/>
  <c r="N2024" i="8" s="1"/>
  <c r="M2025" i="8"/>
  <c r="N2025" i="8" s="1"/>
  <c r="M2026" i="8"/>
  <c r="N2026" i="8" s="1"/>
  <c r="M2027" i="8"/>
  <c r="N2027" i="8" s="1"/>
  <c r="M2028" i="8"/>
  <c r="N2028" i="8" s="1"/>
  <c r="M2029" i="8"/>
  <c r="N2029" i="8" s="1"/>
  <c r="M2030" i="8"/>
  <c r="N2030" i="8" s="1"/>
  <c r="M2031" i="8"/>
  <c r="N2031" i="8" s="1"/>
  <c r="M2032" i="8"/>
  <c r="N2032" i="8" s="1"/>
  <c r="M2033" i="8"/>
  <c r="N2033" i="8" s="1"/>
  <c r="M2034" i="8"/>
  <c r="N2034" i="8" s="1"/>
  <c r="M2035" i="8"/>
  <c r="N2035" i="8" s="1"/>
  <c r="M2036" i="8"/>
  <c r="N2036" i="8" s="1"/>
  <c r="M2037" i="8"/>
  <c r="N2037" i="8" s="1"/>
  <c r="M2038" i="8"/>
  <c r="N2038" i="8" s="1"/>
  <c r="M2039" i="8"/>
  <c r="N2039" i="8" s="1"/>
  <c r="M2040" i="8"/>
  <c r="N2040" i="8" s="1"/>
  <c r="M2041" i="8"/>
  <c r="N2041" i="8" s="1"/>
  <c r="M2042" i="8"/>
  <c r="N2042" i="8" s="1"/>
  <c r="M2043" i="8"/>
  <c r="N2043" i="8" s="1"/>
  <c r="M2044" i="8"/>
  <c r="N2044" i="8" s="1"/>
  <c r="M2045" i="8"/>
  <c r="N2045" i="8" s="1"/>
  <c r="M2046" i="8"/>
  <c r="N2046" i="8" s="1"/>
  <c r="M2047" i="8"/>
  <c r="N2047" i="8" s="1"/>
  <c r="M2049" i="8"/>
  <c r="N2049" i="8" s="1"/>
  <c r="M2050" i="8"/>
  <c r="N2050" i="8" s="1"/>
  <c r="M2051" i="8"/>
  <c r="N2051" i="8" s="1"/>
  <c r="M2052" i="8"/>
  <c r="N2052" i="8" s="1"/>
  <c r="M2053" i="8"/>
  <c r="N2053" i="8" s="1"/>
  <c r="M2054" i="8"/>
  <c r="N2054" i="8" s="1"/>
  <c r="M2055" i="8"/>
  <c r="N2055" i="8" s="1"/>
  <c r="M2056" i="8"/>
  <c r="N2056" i="8" s="1"/>
  <c r="M2057" i="8"/>
  <c r="N2057" i="8" s="1"/>
  <c r="M2058" i="8"/>
  <c r="N2058" i="8" s="1"/>
  <c r="M2059" i="8"/>
  <c r="N2059" i="8" s="1"/>
  <c r="M2060" i="8"/>
  <c r="N2060" i="8" s="1"/>
  <c r="M2061" i="8"/>
  <c r="N2061" i="8" s="1"/>
  <c r="M2062" i="8"/>
  <c r="N2062" i="8" s="1"/>
  <c r="M2063" i="8"/>
  <c r="N2063" i="8" s="1"/>
  <c r="M2064" i="8"/>
  <c r="N2064" i="8" s="1"/>
  <c r="M2065" i="8"/>
  <c r="N2065" i="8" s="1"/>
  <c r="M2066" i="8"/>
  <c r="N2066" i="8" s="1"/>
  <c r="M2067" i="8"/>
  <c r="N2067" i="8" s="1"/>
  <c r="M2068" i="8"/>
  <c r="N2068" i="8" s="1"/>
  <c r="M2069" i="8"/>
  <c r="N2069" i="8" s="1"/>
  <c r="M2070" i="8"/>
  <c r="N2070" i="8" s="1"/>
  <c r="M2071" i="8"/>
  <c r="N2071" i="8" s="1"/>
  <c r="M2072" i="8"/>
  <c r="N2072" i="8" s="1"/>
  <c r="M2073" i="8"/>
  <c r="N2073" i="8" s="1"/>
  <c r="M2074" i="8"/>
  <c r="N2074" i="8" s="1"/>
  <c r="M2075" i="8"/>
  <c r="N2075" i="8" s="1"/>
  <c r="M2076" i="8"/>
  <c r="N2076" i="8" s="1"/>
  <c r="M2077" i="8"/>
  <c r="N2077" i="8" s="1"/>
  <c r="M2078" i="8"/>
  <c r="N2078" i="8" s="1"/>
  <c r="M2079" i="8"/>
  <c r="N2079" i="8" s="1"/>
  <c r="M2080" i="8"/>
  <c r="N2080" i="8" s="1"/>
  <c r="M2081" i="8"/>
  <c r="N2081" i="8" s="1"/>
  <c r="M2082" i="8"/>
  <c r="N2082" i="8" s="1"/>
  <c r="M2083" i="8"/>
  <c r="N2083" i="8" s="1"/>
  <c r="M2084" i="8"/>
  <c r="N2084" i="8" s="1"/>
  <c r="M2085" i="8"/>
  <c r="N2085" i="8" s="1"/>
  <c r="M2086" i="8"/>
  <c r="N2086" i="8" s="1"/>
  <c r="M2087" i="8"/>
  <c r="N2087" i="8" s="1"/>
  <c r="M2088" i="8"/>
  <c r="N2088" i="8" s="1"/>
  <c r="M2089" i="8"/>
  <c r="N2089" i="8" s="1"/>
  <c r="M2090" i="8"/>
  <c r="N2090" i="8" s="1"/>
  <c r="M2091" i="8"/>
  <c r="N2091" i="8" s="1"/>
  <c r="M2092" i="8"/>
  <c r="N2092" i="8" s="1"/>
  <c r="M2093" i="8"/>
  <c r="N2093" i="8" s="1"/>
  <c r="M2094" i="8"/>
  <c r="N2094" i="8" s="1"/>
  <c r="M2095" i="8"/>
  <c r="N2095" i="8" s="1"/>
  <c r="M2096" i="8"/>
  <c r="N2096" i="8" s="1"/>
  <c r="M2097" i="8"/>
  <c r="N2097" i="8" s="1"/>
  <c r="M2099" i="8"/>
  <c r="N2099" i="8" s="1"/>
  <c r="M2100" i="8"/>
  <c r="N2100" i="8" s="1"/>
  <c r="M2101" i="8"/>
  <c r="N2101" i="8" s="1"/>
  <c r="M2102" i="8"/>
  <c r="N2102" i="8" s="1"/>
  <c r="M2103" i="8"/>
  <c r="N2103" i="8" s="1"/>
  <c r="M2104" i="8"/>
  <c r="N2104" i="8" s="1"/>
  <c r="M2105" i="8"/>
  <c r="N2105" i="8" s="1"/>
  <c r="M2106" i="8"/>
  <c r="N2106" i="8" s="1"/>
  <c r="M2107" i="8"/>
  <c r="N2107" i="8" s="1"/>
  <c r="M2108" i="8"/>
  <c r="N2108" i="8" s="1"/>
  <c r="M2109" i="8"/>
  <c r="N2109" i="8" s="1"/>
  <c r="M2110" i="8"/>
  <c r="N2110" i="8" s="1"/>
  <c r="M2111" i="8"/>
  <c r="N2111" i="8" s="1"/>
  <c r="M2112" i="8"/>
  <c r="N2112" i="8" s="1"/>
  <c r="M2113" i="8"/>
  <c r="N2113" i="8" s="1"/>
  <c r="M2114" i="8"/>
  <c r="N2114" i="8" s="1"/>
  <c r="M2115" i="8"/>
  <c r="N2115" i="8" s="1"/>
  <c r="M2116" i="8"/>
  <c r="N2116" i="8" s="1"/>
  <c r="M2117" i="8"/>
  <c r="N2117" i="8" s="1"/>
  <c r="M2118" i="8"/>
  <c r="N2118" i="8" s="1"/>
  <c r="M2119" i="8"/>
  <c r="N2119" i="8" s="1"/>
  <c r="M2120" i="8"/>
  <c r="N2120" i="8" s="1"/>
  <c r="M2121" i="8"/>
  <c r="N2121" i="8" s="1"/>
  <c r="M2122" i="8"/>
  <c r="N2122" i="8" s="1"/>
  <c r="M2123" i="8"/>
  <c r="N2123" i="8" s="1"/>
  <c r="M2124" i="8"/>
  <c r="N2124" i="8" s="1"/>
  <c r="M2125" i="8"/>
  <c r="N2125" i="8" s="1"/>
  <c r="M2126" i="8"/>
  <c r="N2126" i="8" s="1"/>
  <c r="M2127" i="8"/>
  <c r="N2127" i="8" s="1"/>
  <c r="M2128" i="8"/>
  <c r="N2128" i="8" s="1"/>
  <c r="M2129" i="8"/>
  <c r="N2129" i="8" s="1"/>
  <c r="M2130" i="8"/>
  <c r="N2130" i="8" s="1"/>
  <c r="M2131" i="8"/>
  <c r="N2131" i="8" s="1"/>
  <c r="M2132" i="8"/>
  <c r="N2132" i="8" s="1"/>
  <c r="M2133" i="8"/>
  <c r="N2133" i="8" s="1"/>
  <c r="M2134" i="8"/>
  <c r="N2134" i="8" s="1"/>
  <c r="M2135" i="8"/>
  <c r="N2135" i="8" s="1"/>
  <c r="M2136" i="8"/>
  <c r="N2136" i="8" s="1"/>
  <c r="M2137" i="8"/>
  <c r="N2137" i="8" s="1"/>
  <c r="M2138" i="8"/>
  <c r="N2138" i="8" s="1"/>
  <c r="M2139" i="8"/>
  <c r="N2139" i="8" s="1"/>
  <c r="M2140" i="8"/>
  <c r="N2140" i="8" s="1"/>
  <c r="M2141" i="8"/>
  <c r="N2141" i="8" s="1"/>
  <c r="M2142" i="8"/>
  <c r="N2142" i="8" s="1"/>
  <c r="M2143" i="8"/>
  <c r="N2143" i="8" s="1"/>
  <c r="M2144" i="8"/>
  <c r="N2144" i="8" s="1"/>
  <c r="M2145" i="8"/>
  <c r="N2145" i="8" s="1"/>
  <c r="M2146" i="8"/>
  <c r="N2146" i="8" s="1"/>
  <c r="M2147" i="8"/>
  <c r="N2147" i="8" s="1"/>
  <c r="M2149" i="8"/>
  <c r="N2149" i="8" s="1"/>
  <c r="M2150" i="8"/>
  <c r="N2150" i="8" s="1"/>
  <c r="M2151" i="8"/>
  <c r="N2151" i="8" s="1"/>
  <c r="M2152" i="8"/>
  <c r="N2152" i="8" s="1"/>
  <c r="M2153" i="8"/>
  <c r="N2153" i="8" s="1"/>
  <c r="M2154" i="8"/>
  <c r="N2154" i="8" s="1"/>
  <c r="M2155" i="8"/>
  <c r="M2156" i="8"/>
  <c r="N2156" i="8" s="1"/>
  <c r="M2157" i="8"/>
  <c r="N2157" i="8" s="1"/>
  <c r="M2158" i="8"/>
  <c r="N2158" i="8" s="1"/>
  <c r="M2159" i="8"/>
  <c r="N2159" i="8" s="1"/>
  <c r="M2160" i="8"/>
  <c r="N2160" i="8" s="1"/>
  <c r="M2161" i="8"/>
  <c r="N2161" i="8" s="1"/>
  <c r="M2162" i="8"/>
  <c r="M2163" i="8"/>
  <c r="N2163" i="8" s="1"/>
  <c r="M2164" i="8"/>
  <c r="N2164" i="8" s="1"/>
  <c r="M2165" i="8"/>
  <c r="N2165" i="8" s="1"/>
  <c r="M2166" i="8"/>
  <c r="N2166" i="8" s="1"/>
  <c r="M2167" i="8"/>
  <c r="N2167" i="8" s="1"/>
  <c r="M2168" i="8"/>
  <c r="N2168" i="8" s="1"/>
  <c r="M2169" i="8"/>
  <c r="N2169" i="8" s="1"/>
  <c r="M2170" i="8"/>
  <c r="N2170" i="8" s="1"/>
  <c r="M2171" i="8"/>
  <c r="N2171" i="8" s="1"/>
  <c r="M2172" i="8"/>
  <c r="N2172" i="8" s="1"/>
  <c r="M2173" i="8"/>
  <c r="N2173" i="8" s="1"/>
  <c r="M2174" i="8"/>
  <c r="N2174" i="8" s="1"/>
  <c r="M2175" i="8"/>
  <c r="N2175" i="8" s="1"/>
  <c r="M2176" i="8"/>
  <c r="N2176" i="8" s="1"/>
  <c r="M2177" i="8"/>
  <c r="N2177" i="8" s="1"/>
  <c r="M2178" i="8"/>
  <c r="N2178" i="8" s="1"/>
  <c r="M2179" i="8"/>
  <c r="N2179" i="8" s="1"/>
  <c r="M2180" i="8"/>
  <c r="N2180" i="8" s="1"/>
  <c r="M2181" i="8"/>
  <c r="N2181" i="8" s="1"/>
  <c r="M2182" i="8"/>
  <c r="N2182" i="8" s="1"/>
  <c r="M2183" i="8"/>
  <c r="N2183" i="8" s="1"/>
  <c r="M2184" i="8"/>
  <c r="N2184" i="8" s="1"/>
  <c r="M2185" i="8"/>
  <c r="N2185" i="8" s="1"/>
  <c r="M2186" i="8"/>
  <c r="N2186" i="8" s="1"/>
  <c r="M2187" i="8"/>
  <c r="N2187" i="8" s="1"/>
  <c r="M2188" i="8"/>
  <c r="N2188" i="8" s="1"/>
  <c r="M2189" i="8"/>
  <c r="N2189" i="8" s="1"/>
  <c r="M2190" i="8"/>
  <c r="N2190" i="8" s="1"/>
  <c r="M2191" i="8"/>
  <c r="N2191" i="8" s="1"/>
  <c r="M2192" i="8"/>
  <c r="N2192" i="8" s="1"/>
  <c r="M2193" i="8"/>
  <c r="N2193" i="8" s="1"/>
  <c r="M2194" i="8"/>
  <c r="N2194" i="8" s="1"/>
  <c r="M2195" i="8"/>
  <c r="N2195" i="8" s="1"/>
  <c r="M2196" i="8"/>
  <c r="N2196" i="8" s="1"/>
  <c r="M2197" i="8"/>
  <c r="N2197" i="8" s="1"/>
  <c r="M2199" i="8"/>
  <c r="N2199" i="8" s="1"/>
  <c r="M2200" i="8"/>
  <c r="N2200" i="8" s="1"/>
  <c r="M2201" i="8"/>
  <c r="N2201" i="8" s="1"/>
  <c r="M2202" i="8"/>
  <c r="N2202" i="8" s="1"/>
  <c r="M2203" i="8"/>
  <c r="N2203" i="8" s="1"/>
  <c r="M2204" i="8"/>
  <c r="N2204" i="8" s="1"/>
  <c r="M2205" i="8"/>
  <c r="N2205" i="8" s="1"/>
  <c r="M2206" i="8"/>
  <c r="N2206" i="8" s="1"/>
  <c r="M2207" i="8"/>
  <c r="N2207" i="8" s="1"/>
  <c r="M2208" i="8"/>
  <c r="N2208" i="8" s="1"/>
  <c r="M2209" i="8"/>
  <c r="N2209" i="8" s="1"/>
  <c r="M2210" i="8"/>
  <c r="N2210" i="8" s="1"/>
  <c r="M2211" i="8"/>
  <c r="N2211" i="8" s="1"/>
  <c r="M2212" i="8"/>
  <c r="N2212" i="8" s="1"/>
  <c r="M2213" i="8"/>
  <c r="N2213" i="8" s="1"/>
  <c r="M2214" i="8"/>
  <c r="N2214" i="8" s="1"/>
  <c r="M2215" i="8"/>
  <c r="N2215" i="8" s="1"/>
  <c r="M2216" i="8"/>
  <c r="N2216" i="8" s="1"/>
  <c r="M2217" i="8"/>
  <c r="N2217" i="8" s="1"/>
  <c r="M2218" i="8"/>
  <c r="N2218" i="8" s="1"/>
  <c r="M2219" i="8"/>
  <c r="N2219" i="8" s="1"/>
  <c r="M2220" i="8"/>
  <c r="N2220" i="8" s="1"/>
  <c r="M2221" i="8"/>
  <c r="N2221" i="8" s="1"/>
  <c r="M2222" i="8"/>
  <c r="N2222" i="8" s="1"/>
  <c r="M2223" i="8"/>
  <c r="N2223" i="8" s="1"/>
  <c r="M2224" i="8"/>
  <c r="N2224" i="8" s="1"/>
  <c r="M2225" i="8"/>
  <c r="N2225" i="8" s="1"/>
  <c r="M2226" i="8"/>
  <c r="N2226" i="8" s="1"/>
  <c r="M2227" i="8"/>
  <c r="N2227" i="8" s="1"/>
  <c r="M2228" i="8"/>
  <c r="N2228" i="8" s="1"/>
  <c r="M2229" i="8"/>
  <c r="N2229" i="8" s="1"/>
  <c r="M2230" i="8"/>
  <c r="N2230" i="8" s="1"/>
  <c r="M2231" i="8"/>
  <c r="N2231" i="8" s="1"/>
  <c r="M2232" i="8"/>
  <c r="N2232" i="8" s="1"/>
  <c r="M2233" i="8"/>
  <c r="N2233" i="8" s="1"/>
  <c r="M2234" i="8"/>
  <c r="N2234" i="8" s="1"/>
  <c r="M2235" i="8"/>
  <c r="N2235" i="8" s="1"/>
  <c r="M2236" i="8"/>
  <c r="N2236" i="8" s="1"/>
  <c r="M2237" i="8"/>
  <c r="N2237" i="8" s="1"/>
  <c r="M2238" i="8"/>
  <c r="N2238" i="8" s="1"/>
  <c r="M2239" i="8"/>
  <c r="N2239" i="8" s="1"/>
  <c r="M2240" i="8"/>
  <c r="N2240" i="8" s="1"/>
  <c r="M2241" i="8"/>
  <c r="N2241" i="8" s="1"/>
  <c r="M2242" i="8"/>
  <c r="N2242" i="8" s="1"/>
  <c r="M2243" i="8"/>
  <c r="N2243" i="8" s="1"/>
  <c r="M2244" i="8"/>
  <c r="N2244" i="8" s="1"/>
  <c r="M2245" i="8"/>
  <c r="N2245" i="8" s="1"/>
  <c r="M2246" i="8"/>
  <c r="N2246" i="8" s="1"/>
  <c r="M2247" i="8"/>
  <c r="N2247" i="8" s="1"/>
  <c r="M2249" i="8"/>
  <c r="N2249" i="8" s="1"/>
  <c r="M2250" i="8"/>
  <c r="N2250" i="8" s="1"/>
  <c r="M2251" i="8"/>
  <c r="N2251" i="8" s="1"/>
  <c r="M2252" i="8"/>
  <c r="N2252" i="8" s="1"/>
  <c r="M2253" i="8"/>
  <c r="N2253" i="8" s="1"/>
  <c r="M2254" i="8"/>
  <c r="N2254" i="8" s="1"/>
  <c r="M2255" i="8"/>
  <c r="N2255" i="8" s="1"/>
  <c r="M2256" i="8"/>
  <c r="N2256" i="8" s="1"/>
  <c r="M2257" i="8"/>
  <c r="N2257" i="8" s="1"/>
  <c r="M2258" i="8"/>
  <c r="N2258" i="8" s="1"/>
  <c r="M2259" i="8"/>
  <c r="N2259" i="8" s="1"/>
  <c r="M2260" i="8"/>
  <c r="N2260" i="8" s="1"/>
  <c r="M2261" i="8"/>
  <c r="N2261" i="8" s="1"/>
  <c r="M2262" i="8"/>
  <c r="N2262" i="8" s="1"/>
  <c r="M2263" i="8"/>
  <c r="N2263" i="8" s="1"/>
  <c r="M2264" i="8"/>
  <c r="N2264" i="8" s="1"/>
  <c r="M2265" i="8"/>
  <c r="N2265" i="8" s="1"/>
  <c r="M2266" i="8"/>
  <c r="N2266" i="8" s="1"/>
  <c r="M2267" i="8"/>
  <c r="N2267" i="8" s="1"/>
  <c r="M2268" i="8"/>
  <c r="N2268" i="8" s="1"/>
  <c r="M2269" i="8"/>
  <c r="N2269" i="8" s="1"/>
  <c r="M2270" i="8"/>
  <c r="N2270" i="8" s="1"/>
  <c r="M2271" i="8"/>
  <c r="N2271" i="8" s="1"/>
  <c r="M2272" i="8"/>
  <c r="N2272" i="8" s="1"/>
  <c r="M2273" i="8"/>
  <c r="N2273" i="8" s="1"/>
  <c r="M2274" i="8"/>
  <c r="N2274" i="8" s="1"/>
  <c r="M2275" i="8"/>
  <c r="N2275" i="8" s="1"/>
  <c r="M2276" i="8"/>
  <c r="N2276" i="8" s="1"/>
  <c r="M2277" i="8"/>
  <c r="N2277" i="8" s="1"/>
  <c r="M2278" i="8"/>
  <c r="N2278" i="8" s="1"/>
  <c r="M2279" i="8"/>
  <c r="N2279" i="8" s="1"/>
  <c r="M2280" i="8"/>
  <c r="N2280" i="8" s="1"/>
  <c r="M2281" i="8"/>
  <c r="N2281" i="8" s="1"/>
  <c r="M2282" i="8"/>
  <c r="N2282" i="8" s="1"/>
  <c r="M2283" i="8"/>
  <c r="N2283" i="8" s="1"/>
  <c r="M2284" i="8"/>
  <c r="N2284" i="8" s="1"/>
  <c r="M2285" i="8"/>
  <c r="N2285" i="8" s="1"/>
  <c r="M2286" i="8"/>
  <c r="N2286" i="8" s="1"/>
  <c r="M2287" i="8"/>
  <c r="N2287" i="8" s="1"/>
  <c r="M2288" i="8"/>
  <c r="N2288" i="8" s="1"/>
  <c r="M2289" i="8"/>
  <c r="N2289" i="8" s="1"/>
  <c r="M2290" i="8"/>
  <c r="N2290" i="8" s="1"/>
  <c r="M2291" i="8"/>
  <c r="N2291" i="8" s="1"/>
  <c r="M2292" i="8"/>
  <c r="N2292" i="8" s="1"/>
  <c r="M2293" i="8"/>
  <c r="N2293" i="8" s="1"/>
  <c r="M2294" i="8"/>
  <c r="N2294" i="8" s="1"/>
  <c r="M2295" i="8"/>
  <c r="N2295" i="8" s="1"/>
  <c r="M2296" i="8"/>
  <c r="N2296" i="8" s="1"/>
  <c r="M2297" i="8"/>
  <c r="N2297" i="8" s="1"/>
  <c r="M2299" i="8"/>
  <c r="N2299" i="8" s="1"/>
  <c r="M2300" i="8"/>
  <c r="N2300" i="8" s="1"/>
  <c r="M2301" i="8"/>
  <c r="N2301" i="8" s="1"/>
  <c r="M2302" i="8"/>
  <c r="N2302" i="8" s="1"/>
  <c r="M2303" i="8"/>
  <c r="N2303" i="8" s="1"/>
  <c r="M2304" i="8"/>
  <c r="N2304" i="8" s="1"/>
  <c r="M2305" i="8"/>
  <c r="N2305" i="8" s="1"/>
  <c r="M2306" i="8"/>
  <c r="N2306" i="8" s="1"/>
  <c r="M2307" i="8"/>
  <c r="N2307" i="8" s="1"/>
  <c r="M2308" i="8"/>
  <c r="N2308" i="8" s="1"/>
  <c r="M2309" i="8"/>
  <c r="N2309" i="8" s="1"/>
  <c r="M2310" i="8"/>
  <c r="N2310" i="8" s="1"/>
  <c r="M2311" i="8"/>
  <c r="N2311" i="8" s="1"/>
  <c r="M2312" i="8"/>
  <c r="N2312" i="8" s="1"/>
  <c r="M2313" i="8"/>
  <c r="N2313" i="8" s="1"/>
  <c r="M2314" i="8"/>
  <c r="N2314" i="8" s="1"/>
  <c r="M2315" i="8"/>
  <c r="N2315" i="8" s="1"/>
  <c r="M2316" i="8"/>
  <c r="N2316" i="8" s="1"/>
  <c r="M2317" i="8"/>
  <c r="N2317" i="8" s="1"/>
  <c r="M2318" i="8"/>
  <c r="N2318" i="8" s="1"/>
  <c r="M2319" i="8"/>
  <c r="N2319" i="8" s="1"/>
  <c r="M2320" i="8"/>
  <c r="N2320" i="8" s="1"/>
  <c r="M2321" i="8"/>
  <c r="N2321" i="8" s="1"/>
  <c r="M2322" i="8"/>
  <c r="N2322" i="8" s="1"/>
  <c r="M2323" i="8"/>
  <c r="N2323" i="8" s="1"/>
  <c r="M2324" i="8"/>
  <c r="N2324" i="8" s="1"/>
  <c r="M2325" i="8"/>
  <c r="N2325" i="8" s="1"/>
  <c r="M2326" i="8"/>
  <c r="N2326" i="8" s="1"/>
  <c r="M2327" i="8"/>
  <c r="N2327" i="8" s="1"/>
  <c r="M2328" i="8"/>
  <c r="N2328" i="8" s="1"/>
  <c r="M2329" i="8"/>
  <c r="N2329" i="8" s="1"/>
  <c r="M2330" i="8"/>
  <c r="N2330" i="8" s="1"/>
  <c r="M2331" i="8"/>
  <c r="N2331" i="8" s="1"/>
  <c r="M2332" i="8"/>
  <c r="N2332" i="8" s="1"/>
  <c r="M2333" i="8"/>
  <c r="N2333" i="8" s="1"/>
  <c r="M2334" i="8"/>
  <c r="N2334" i="8" s="1"/>
  <c r="M2335" i="8"/>
  <c r="N2335" i="8" s="1"/>
  <c r="M2336" i="8"/>
  <c r="N2336" i="8" s="1"/>
  <c r="M2337" i="8"/>
  <c r="N2337" i="8" s="1"/>
  <c r="M2338" i="8"/>
  <c r="N2338" i="8" s="1"/>
  <c r="M2339" i="8"/>
  <c r="N2339" i="8" s="1"/>
  <c r="M2340" i="8"/>
  <c r="N2340" i="8" s="1"/>
  <c r="M2341" i="8"/>
  <c r="N2341" i="8" s="1"/>
  <c r="M2342" i="8"/>
  <c r="N2342" i="8" s="1"/>
  <c r="M2343" i="8"/>
  <c r="N2343" i="8" s="1"/>
  <c r="M2344" i="8"/>
  <c r="N2344" i="8" s="1"/>
  <c r="M2345" i="8"/>
  <c r="N2345" i="8" s="1"/>
  <c r="M2346" i="8"/>
  <c r="N2346" i="8" s="1"/>
  <c r="M2347" i="8"/>
  <c r="N2347" i="8" s="1"/>
  <c r="M2349" i="8"/>
  <c r="N2349" i="8" s="1"/>
  <c r="M2350" i="8"/>
  <c r="N2350" i="8" s="1"/>
  <c r="M2351" i="8"/>
  <c r="N2351" i="8" s="1"/>
  <c r="M2352" i="8"/>
  <c r="N2352" i="8" s="1"/>
  <c r="M2353" i="8"/>
  <c r="N2353" i="8" s="1"/>
  <c r="M2354" i="8"/>
  <c r="N2354" i="8" s="1"/>
  <c r="M2355" i="8"/>
  <c r="N2355" i="8" s="1"/>
  <c r="M2356" i="8"/>
  <c r="N2356" i="8" s="1"/>
  <c r="M2357" i="8"/>
  <c r="N2357" i="8" s="1"/>
  <c r="M2358" i="8"/>
  <c r="N2358" i="8" s="1"/>
  <c r="M2359" i="8"/>
  <c r="N2359" i="8" s="1"/>
  <c r="M2360" i="8"/>
  <c r="N2360" i="8" s="1"/>
  <c r="M2361" i="8"/>
  <c r="N2361" i="8" s="1"/>
  <c r="M2362" i="8"/>
  <c r="N2362" i="8" s="1"/>
  <c r="M2363" i="8"/>
  <c r="N2363" i="8" s="1"/>
  <c r="M2364" i="8"/>
  <c r="N2364" i="8" s="1"/>
  <c r="M2365" i="8"/>
  <c r="N2365" i="8" s="1"/>
  <c r="M2366" i="8"/>
  <c r="N2366" i="8" s="1"/>
  <c r="M2367" i="8"/>
  <c r="N2367" i="8" s="1"/>
  <c r="M2368" i="8"/>
  <c r="N2368" i="8" s="1"/>
  <c r="M2369" i="8"/>
  <c r="N2369" i="8" s="1"/>
  <c r="M2370" i="8"/>
  <c r="N2370" i="8" s="1"/>
  <c r="M2371" i="8"/>
  <c r="N2371" i="8" s="1"/>
  <c r="M2372" i="8"/>
  <c r="N2372" i="8" s="1"/>
  <c r="M2373" i="8"/>
  <c r="N2373" i="8" s="1"/>
  <c r="M2374" i="8"/>
  <c r="N2374" i="8" s="1"/>
  <c r="M2375" i="8"/>
  <c r="N2375" i="8" s="1"/>
  <c r="M2376" i="8"/>
  <c r="N2376" i="8" s="1"/>
  <c r="M2377" i="8"/>
  <c r="N2377" i="8" s="1"/>
  <c r="M2378" i="8"/>
  <c r="N2378" i="8" s="1"/>
  <c r="M2379" i="8"/>
  <c r="N2379" i="8" s="1"/>
  <c r="M2380" i="8"/>
  <c r="N2380" i="8" s="1"/>
  <c r="M2381" i="8"/>
  <c r="N2381" i="8" s="1"/>
  <c r="M2382" i="8"/>
  <c r="N2382" i="8" s="1"/>
  <c r="M2383" i="8"/>
  <c r="N2383" i="8" s="1"/>
  <c r="M2384" i="8"/>
  <c r="N2384" i="8" s="1"/>
  <c r="M2385" i="8"/>
  <c r="N2385" i="8" s="1"/>
  <c r="M2386" i="8"/>
  <c r="N2386" i="8" s="1"/>
  <c r="M2387" i="8"/>
  <c r="N2387" i="8" s="1"/>
  <c r="M2388" i="8"/>
  <c r="N2388" i="8" s="1"/>
  <c r="M2389" i="8"/>
  <c r="N2389" i="8" s="1"/>
  <c r="M2390" i="8"/>
  <c r="N2390" i="8" s="1"/>
  <c r="M2391" i="8"/>
  <c r="N2391" i="8" s="1"/>
  <c r="M2392" i="8"/>
  <c r="N2392" i="8" s="1"/>
  <c r="M2393" i="8"/>
  <c r="N2393" i="8" s="1"/>
  <c r="M2394" i="8"/>
  <c r="N2394" i="8" s="1"/>
  <c r="M2395" i="8"/>
  <c r="N2395" i="8" s="1"/>
  <c r="M2396" i="8"/>
  <c r="N2396" i="8" s="1"/>
  <c r="M2397" i="8"/>
  <c r="N2397" i="8" s="1"/>
  <c r="M2399" i="8"/>
  <c r="N2399" i="8" s="1"/>
  <c r="M2400" i="8"/>
  <c r="N2400" i="8" s="1"/>
  <c r="M2401" i="8"/>
  <c r="N2401" i="8" s="1"/>
  <c r="M2402" i="8"/>
  <c r="N2402" i="8" s="1"/>
  <c r="M2403" i="8"/>
  <c r="N2403" i="8" s="1"/>
  <c r="M2404" i="8"/>
  <c r="N2404" i="8" s="1"/>
  <c r="M2405" i="8"/>
  <c r="N2405" i="8" s="1"/>
  <c r="M2406" i="8"/>
  <c r="N2406" i="8" s="1"/>
  <c r="M2407" i="8"/>
  <c r="N2407" i="8" s="1"/>
  <c r="M2408" i="8"/>
  <c r="N2408" i="8" s="1"/>
  <c r="M2409" i="8"/>
  <c r="N2409" i="8" s="1"/>
  <c r="M2410" i="8"/>
  <c r="N2410" i="8" s="1"/>
  <c r="M2411" i="8"/>
  <c r="N2411" i="8" s="1"/>
  <c r="M2412" i="8"/>
  <c r="N2412" i="8" s="1"/>
  <c r="M2413" i="8"/>
  <c r="N2413" i="8" s="1"/>
  <c r="M2414" i="8"/>
  <c r="N2414" i="8" s="1"/>
  <c r="M2415" i="8"/>
  <c r="N2415" i="8" s="1"/>
  <c r="M2416" i="8"/>
  <c r="N2416" i="8" s="1"/>
  <c r="M2417" i="8"/>
  <c r="N2417" i="8" s="1"/>
  <c r="M2418" i="8"/>
  <c r="N2418" i="8" s="1"/>
  <c r="M2419" i="8"/>
  <c r="N2419" i="8" s="1"/>
  <c r="M2420" i="8"/>
  <c r="M2421" i="8"/>
  <c r="N2421" i="8" s="1"/>
  <c r="M2422" i="8"/>
  <c r="N2422" i="8" s="1"/>
  <c r="M2423" i="8"/>
  <c r="N2423" i="8" s="1"/>
  <c r="M2424" i="8"/>
  <c r="N2424" i="8" s="1"/>
  <c r="M2425" i="8"/>
  <c r="N2425" i="8" s="1"/>
  <c r="M2426" i="8"/>
  <c r="N2426" i="8" s="1"/>
  <c r="M2427" i="8"/>
  <c r="N2427" i="8" s="1"/>
  <c r="M2428" i="8"/>
  <c r="N2428" i="8" s="1"/>
  <c r="M2429" i="8"/>
  <c r="N2429" i="8" s="1"/>
  <c r="M2430" i="8"/>
  <c r="N2430" i="8" s="1"/>
  <c r="M2431" i="8"/>
  <c r="N2431" i="8" s="1"/>
  <c r="M2432" i="8"/>
  <c r="N2432" i="8" s="1"/>
  <c r="M2433" i="8"/>
  <c r="N2433" i="8" s="1"/>
  <c r="M2434" i="8"/>
  <c r="N2434" i="8" s="1"/>
  <c r="M2435" i="8"/>
  <c r="N2435" i="8" s="1"/>
  <c r="M2436" i="8"/>
  <c r="N2436" i="8" s="1"/>
  <c r="M2437" i="8"/>
  <c r="N2437" i="8" s="1"/>
  <c r="M2438" i="8"/>
  <c r="N2438" i="8" s="1"/>
  <c r="M2439" i="8"/>
  <c r="N2439" i="8" s="1"/>
  <c r="M2440" i="8"/>
  <c r="N2440" i="8" s="1"/>
  <c r="M2441" i="8"/>
  <c r="N2441" i="8" s="1"/>
  <c r="M2442" i="8"/>
  <c r="N2442" i="8" s="1"/>
  <c r="M2443" i="8"/>
  <c r="N2443" i="8" s="1"/>
  <c r="M2444" i="8"/>
  <c r="N2444" i="8" s="1"/>
  <c r="M2445" i="8"/>
  <c r="N2445" i="8" s="1"/>
  <c r="M2446" i="8"/>
  <c r="N2446" i="8" s="1"/>
  <c r="M2447" i="8"/>
  <c r="N2447" i="8" s="1"/>
  <c r="M2449" i="8"/>
  <c r="N2449" i="8" s="1"/>
  <c r="M2450" i="8"/>
  <c r="N2450" i="8" s="1"/>
  <c r="M2451" i="8"/>
  <c r="N2451" i="8" s="1"/>
  <c r="M2452" i="8"/>
  <c r="N2452" i="8" s="1"/>
  <c r="M2453" i="8"/>
  <c r="N2453" i="8" s="1"/>
  <c r="M2454" i="8"/>
  <c r="N2454" i="8" s="1"/>
  <c r="M2455" i="8"/>
  <c r="N2455" i="8" s="1"/>
  <c r="M2456" i="8"/>
  <c r="N2456" i="8" s="1"/>
  <c r="M2457" i="8"/>
  <c r="N2457" i="8" s="1"/>
  <c r="M2458" i="8"/>
  <c r="N2458" i="8" s="1"/>
  <c r="M2459" i="8"/>
  <c r="N2459" i="8" s="1"/>
  <c r="M2460" i="8"/>
  <c r="N2460" i="8" s="1"/>
  <c r="M2461" i="8"/>
  <c r="N2461" i="8" s="1"/>
  <c r="M2462" i="8"/>
  <c r="N2462" i="8" s="1"/>
  <c r="M2463" i="8"/>
  <c r="N2463" i="8" s="1"/>
  <c r="M2464" i="8"/>
  <c r="N2464" i="8" s="1"/>
  <c r="M2465" i="8"/>
  <c r="N2465" i="8" s="1"/>
  <c r="M2466" i="8"/>
  <c r="N2466" i="8" s="1"/>
  <c r="M2467" i="8"/>
  <c r="N2467" i="8" s="1"/>
  <c r="M2468" i="8"/>
  <c r="N2468" i="8" s="1"/>
  <c r="M2469" i="8"/>
  <c r="N2469" i="8" s="1"/>
  <c r="M2470" i="8"/>
  <c r="N2470" i="8" s="1"/>
  <c r="M2471" i="8"/>
  <c r="N2471" i="8" s="1"/>
  <c r="M2472" i="8"/>
  <c r="N2472" i="8" s="1"/>
  <c r="M2473" i="8"/>
  <c r="N2473" i="8" s="1"/>
  <c r="M2474" i="8"/>
  <c r="N2474" i="8" s="1"/>
  <c r="M2475" i="8"/>
  <c r="N2475" i="8" s="1"/>
  <c r="M2476" i="8"/>
  <c r="N2476" i="8" s="1"/>
  <c r="M2477" i="8"/>
  <c r="N2477" i="8" s="1"/>
  <c r="M2478" i="8"/>
  <c r="N2478" i="8" s="1"/>
  <c r="M2479" i="8"/>
  <c r="N2479" i="8" s="1"/>
  <c r="M2480" i="8"/>
  <c r="N2480" i="8" s="1"/>
  <c r="M2481" i="8"/>
  <c r="N2481" i="8" s="1"/>
  <c r="M2482" i="8"/>
  <c r="N2482" i="8" s="1"/>
  <c r="M2483" i="8"/>
  <c r="N2483" i="8" s="1"/>
  <c r="M2484" i="8"/>
  <c r="N2484" i="8" s="1"/>
  <c r="M2485" i="8"/>
  <c r="N2485" i="8" s="1"/>
  <c r="M2486" i="8"/>
  <c r="N2486" i="8" s="1"/>
  <c r="M2487" i="8"/>
  <c r="N2487" i="8" s="1"/>
  <c r="M2488" i="8"/>
  <c r="N2488" i="8" s="1"/>
  <c r="M2489" i="8"/>
  <c r="N2489" i="8" s="1"/>
  <c r="M2490" i="8"/>
  <c r="N2490" i="8" s="1"/>
  <c r="M2491" i="8"/>
  <c r="N2491" i="8" s="1"/>
  <c r="M2492" i="8"/>
  <c r="N2492" i="8" s="1"/>
  <c r="M2493" i="8"/>
  <c r="N2493" i="8" s="1"/>
  <c r="M2494" i="8"/>
  <c r="N2494" i="8" s="1"/>
  <c r="M2495" i="8"/>
  <c r="N2495" i="8" s="1"/>
  <c r="M2496" i="8"/>
  <c r="N2496" i="8" s="1"/>
  <c r="M2497" i="8"/>
  <c r="N2497" i="8" s="1"/>
  <c r="M2499" i="8"/>
  <c r="N2499" i="8" s="1"/>
  <c r="M2500" i="8"/>
  <c r="N2500" i="8" s="1"/>
  <c r="M2501" i="8"/>
  <c r="N2501" i="8" s="1"/>
  <c r="M2502" i="8"/>
  <c r="N2502" i="8" s="1"/>
  <c r="M2503" i="8"/>
  <c r="N2503" i="8" s="1"/>
  <c r="M2504" i="8"/>
  <c r="N2504" i="8" s="1"/>
  <c r="M2505" i="8"/>
  <c r="N2505" i="8" s="1"/>
  <c r="M2506" i="8"/>
  <c r="N2506" i="8" s="1"/>
  <c r="M2507" i="8"/>
  <c r="N2507" i="8" s="1"/>
  <c r="M2508" i="8"/>
  <c r="N2508" i="8" s="1"/>
  <c r="M2509" i="8"/>
  <c r="N2509" i="8" s="1"/>
  <c r="M2510" i="8"/>
  <c r="N2510" i="8" s="1"/>
  <c r="M2511" i="8"/>
  <c r="N2511" i="8" s="1"/>
  <c r="M2512" i="8"/>
  <c r="N2512" i="8" s="1"/>
  <c r="M2513" i="8"/>
  <c r="N2513" i="8" s="1"/>
  <c r="M2514" i="8"/>
  <c r="N2514" i="8" s="1"/>
  <c r="M2515" i="8"/>
  <c r="N2515" i="8" s="1"/>
  <c r="M2516" i="8"/>
  <c r="N2516" i="8" s="1"/>
  <c r="M2517" i="8"/>
  <c r="N2517" i="8" s="1"/>
  <c r="M2518" i="8"/>
  <c r="N2518" i="8" s="1"/>
  <c r="M2519" i="8"/>
  <c r="N2519" i="8" s="1"/>
  <c r="M2520" i="8"/>
  <c r="N2520" i="8" s="1"/>
  <c r="M2521" i="8"/>
  <c r="N2521" i="8" s="1"/>
  <c r="M2522" i="8"/>
  <c r="N2522" i="8" s="1"/>
  <c r="M2523" i="8"/>
  <c r="N2523" i="8" s="1"/>
  <c r="M2524" i="8"/>
  <c r="N2524" i="8" s="1"/>
  <c r="M2525" i="8"/>
  <c r="N2525" i="8" s="1"/>
  <c r="M2526" i="8"/>
  <c r="N2526" i="8" s="1"/>
  <c r="M2527" i="8"/>
  <c r="N2527" i="8" s="1"/>
  <c r="M2528" i="8"/>
  <c r="N2528" i="8" s="1"/>
  <c r="M2529" i="8"/>
  <c r="N2529" i="8" s="1"/>
  <c r="M2530" i="8"/>
  <c r="N2530" i="8" s="1"/>
  <c r="M2531" i="8"/>
  <c r="N2531" i="8" s="1"/>
  <c r="M2532" i="8"/>
  <c r="N2532" i="8" s="1"/>
  <c r="M2533" i="8"/>
  <c r="N2533" i="8" s="1"/>
  <c r="M2534" i="8"/>
  <c r="N2534" i="8" s="1"/>
  <c r="M2535" i="8"/>
  <c r="N2535" i="8" s="1"/>
  <c r="M2536" i="8"/>
  <c r="N2536" i="8" s="1"/>
  <c r="M2537" i="8"/>
  <c r="N2537" i="8" s="1"/>
  <c r="M2538" i="8"/>
  <c r="N2538" i="8" s="1"/>
  <c r="M2539" i="8"/>
  <c r="N2539" i="8" s="1"/>
  <c r="M2540" i="8"/>
  <c r="N2540" i="8" s="1"/>
  <c r="M2541" i="8"/>
  <c r="N2541" i="8" s="1"/>
  <c r="M2542" i="8"/>
  <c r="N2542" i="8" s="1"/>
  <c r="M2543" i="8"/>
  <c r="N2543" i="8" s="1"/>
  <c r="M2544" i="8"/>
  <c r="N2544" i="8" s="1"/>
  <c r="M2545" i="8"/>
  <c r="N2545" i="8" s="1"/>
  <c r="M2546" i="8"/>
  <c r="N2546" i="8" s="1"/>
  <c r="M2547" i="8"/>
  <c r="N2547" i="8" s="1"/>
  <c r="M2549" i="8"/>
  <c r="N2549" i="8" s="1"/>
  <c r="M2550" i="8"/>
  <c r="N2550" i="8" s="1"/>
  <c r="M2551" i="8"/>
  <c r="N2551" i="8" s="1"/>
  <c r="M2552" i="8"/>
  <c r="N2552" i="8" s="1"/>
  <c r="M2553" i="8"/>
  <c r="N2553" i="8" s="1"/>
  <c r="M2554" i="8"/>
  <c r="N2554" i="8" s="1"/>
  <c r="M2555" i="8"/>
  <c r="N2555" i="8" s="1"/>
  <c r="M2556" i="8"/>
  <c r="N2556" i="8" s="1"/>
  <c r="M2557" i="8"/>
  <c r="N2557" i="8" s="1"/>
  <c r="M2558" i="8"/>
  <c r="N2558" i="8" s="1"/>
  <c r="M2559" i="8"/>
  <c r="N2559" i="8" s="1"/>
  <c r="M2560" i="8"/>
  <c r="N2560" i="8" s="1"/>
  <c r="M2561" i="8"/>
  <c r="N2561" i="8" s="1"/>
  <c r="M2562" i="8"/>
  <c r="N2562" i="8" s="1"/>
  <c r="M2563" i="8"/>
  <c r="N2563" i="8" s="1"/>
  <c r="M2564" i="8"/>
  <c r="N2564" i="8" s="1"/>
  <c r="M2565" i="8"/>
  <c r="N2565" i="8" s="1"/>
  <c r="M2566" i="8"/>
  <c r="N2566" i="8" s="1"/>
  <c r="M2567" i="8"/>
  <c r="N2567" i="8" s="1"/>
  <c r="M2568" i="8"/>
  <c r="N2568" i="8" s="1"/>
  <c r="M2569" i="8"/>
  <c r="N2569" i="8" s="1"/>
  <c r="M2570" i="8"/>
  <c r="N2570" i="8" s="1"/>
  <c r="M2571" i="8"/>
  <c r="N2571" i="8" s="1"/>
  <c r="M2572" i="8"/>
  <c r="N2572" i="8" s="1"/>
  <c r="M2573" i="8"/>
  <c r="N2573" i="8" s="1"/>
  <c r="M2574" i="8"/>
  <c r="N2574" i="8" s="1"/>
  <c r="M2575" i="8"/>
  <c r="N2575" i="8" s="1"/>
  <c r="M2576" i="8"/>
  <c r="N2576" i="8" s="1"/>
  <c r="M2577" i="8"/>
  <c r="N2577" i="8" s="1"/>
  <c r="M2578" i="8"/>
  <c r="N2578" i="8" s="1"/>
  <c r="M2579" i="8"/>
  <c r="N2579" i="8" s="1"/>
  <c r="M2580" i="8"/>
  <c r="N2580" i="8" s="1"/>
  <c r="M2581" i="8"/>
  <c r="N2581" i="8" s="1"/>
  <c r="M2582" i="8"/>
  <c r="N2582" i="8" s="1"/>
  <c r="M2583" i="8"/>
  <c r="N2583" i="8" s="1"/>
  <c r="M2584" i="8"/>
  <c r="N2584" i="8" s="1"/>
  <c r="M2585" i="8"/>
  <c r="N2585" i="8" s="1"/>
  <c r="M2586" i="8"/>
  <c r="N2586" i="8" s="1"/>
  <c r="M2587" i="8"/>
  <c r="N2587" i="8" s="1"/>
  <c r="M2588" i="8"/>
  <c r="N2588" i="8" s="1"/>
  <c r="M2589" i="8"/>
  <c r="N2589" i="8" s="1"/>
  <c r="M2590" i="8"/>
  <c r="N2590" i="8" s="1"/>
  <c r="M2591" i="8"/>
  <c r="N2591" i="8" s="1"/>
  <c r="M2592" i="8"/>
  <c r="N2592" i="8" s="1"/>
  <c r="M2593" i="8"/>
  <c r="N2593" i="8" s="1"/>
  <c r="M2594" i="8"/>
  <c r="N2594" i="8" s="1"/>
  <c r="M2595" i="8"/>
  <c r="N2595" i="8" s="1"/>
  <c r="M2596" i="8"/>
  <c r="N2596" i="8" s="1"/>
  <c r="M2597" i="8"/>
  <c r="N2597" i="8" s="1"/>
  <c r="M2599" i="8"/>
  <c r="N2599" i="8" s="1"/>
  <c r="M2600" i="8"/>
  <c r="N2600" i="8" s="1"/>
  <c r="M2601" i="8"/>
  <c r="N2601" i="8" s="1"/>
  <c r="M2602" i="8"/>
  <c r="N2602" i="8" s="1"/>
  <c r="M2603" i="8"/>
  <c r="N2603" i="8" s="1"/>
  <c r="M2604" i="8"/>
  <c r="N2604" i="8" s="1"/>
  <c r="M2605" i="8"/>
  <c r="N2605" i="8" s="1"/>
  <c r="M2606" i="8"/>
  <c r="N2606" i="8" s="1"/>
  <c r="M2607" i="8"/>
  <c r="N2607" i="8" s="1"/>
  <c r="M2608" i="8"/>
  <c r="N2608" i="8" s="1"/>
  <c r="M2609" i="8"/>
  <c r="N2609" i="8" s="1"/>
  <c r="M2610" i="8"/>
  <c r="N2610" i="8" s="1"/>
  <c r="M2611" i="8"/>
  <c r="N2611" i="8" s="1"/>
  <c r="M2612" i="8"/>
  <c r="N2612" i="8" s="1"/>
  <c r="M2613" i="8"/>
  <c r="N2613" i="8" s="1"/>
  <c r="M2614" i="8"/>
  <c r="N2614" i="8" s="1"/>
  <c r="M2615" i="8"/>
  <c r="N2615" i="8" s="1"/>
  <c r="M2616" i="8"/>
  <c r="N2616" i="8" s="1"/>
  <c r="M2617" i="8"/>
  <c r="N2617" i="8" s="1"/>
  <c r="M2618" i="8"/>
  <c r="N2618" i="8" s="1"/>
  <c r="M2619" i="8"/>
  <c r="N2619" i="8" s="1"/>
  <c r="M2620" i="8"/>
  <c r="N2620" i="8" s="1"/>
  <c r="M2621" i="8"/>
  <c r="N2621" i="8" s="1"/>
  <c r="M2622" i="8"/>
  <c r="N2622" i="8" s="1"/>
  <c r="M2623" i="8"/>
  <c r="N2623" i="8" s="1"/>
  <c r="M2624" i="8"/>
  <c r="N2624" i="8" s="1"/>
  <c r="M2625" i="8"/>
  <c r="N2625" i="8" s="1"/>
  <c r="M2626" i="8"/>
  <c r="N2626" i="8" s="1"/>
  <c r="M2627" i="8"/>
  <c r="N2627" i="8" s="1"/>
  <c r="M2628" i="8"/>
  <c r="N2628" i="8" s="1"/>
  <c r="M2629" i="8"/>
  <c r="N2629" i="8" s="1"/>
  <c r="M2630" i="8"/>
  <c r="N2630" i="8" s="1"/>
  <c r="M2631" i="8"/>
  <c r="N2631" i="8" s="1"/>
  <c r="M2632" i="8"/>
  <c r="N2632" i="8" s="1"/>
  <c r="M2633" i="8"/>
  <c r="N2633" i="8" s="1"/>
  <c r="M2634" i="8"/>
  <c r="N2634" i="8" s="1"/>
  <c r="M2635" i="8"/>
  <c r="N2635" i="8" s="1"/>
  <c r="M2636" i="8"/>
  <c r="N2636" i="8" s="1"/>
  <c r="M2637" i="8"/>
  <c r="N2637" i="8" s="1"/>
  <c r="M2638" i="8"/>
  <c r="N2638" i="8" s="1"/>
  <c r="M2639" i="8"/>
  <c r="N2639" i="8" s="1"/>
  <c r="M2640" i="8"/>
  <c r="N2640" i="8" s="1"/>
  <c r="M2641" i="8"/>
  <c r="N2641" i="8" s="1"/>
  <c r="M2642" i="8"/>
  <c r="N2642" i="8" s="1"/>
  <c r="M2643" i="8"/>
  <c r="N2643" i="8" s="1"/>
  <c r="M2644" i="8"/>
  <c r="N2644" i="8" s="1"/>
  <c r="M2645" i="8"/>
  <c r="N2645" i="8" s="1"/>
  <c r="M2646" i="8"/>
  <c r="N2646" i="8" s="1"/>
  <c r="M2647" i="8"/>
  <c r="N2647" i="8" s="1"/>
  <c r="M2649" i="8"/>
  <c r="N2649" i="8" s="1"/>
  <c r="M2650" i="8"/>
  <c r="N2650" i="8" s="1"/>
  <c r="M2651" i="8"/>
  <c r="N2651" i="8" s="1"/>
  <c r="M2652" i="8"/>
  <c r="N2652" i="8" s="1"/>
  <c r="M2653" i="8"/>
  <c r="N2653" i="8" s="1"/>
  <c r="M2654" i="8"/>
  <c r="N2654" i="8" s="1"/>
  <c r="M2655" i="8"/>
  <c r="N2655" i="8" s="1"/>
  <c r="M2656" i="8"/>
  <c r="N2656" i="8" s="1"/>
  <c r="M2657" i="8"/>
  <c r="N2657" i="8" s="1"/>
  <c r="M2658" i="8"/>
  <c r="N2658" i="8" s="1"/>
  <c r="M2659" i="8"/>
  <c r="N2659" i="8" s="1"/>
  <c r="M2660" i="8"/>
  <c r="N2660" i="8" s="1"/>
  <c r="M2661" i="8"/>
  <c r="N2661" i="8" s="1"/>
  <c r="M2662" i="8"/>
  <c r="N2662" i="8" s="1"/>
  <c r="M2663" i="8"/>
  <c r="N2663" i="8" s="1"/>
  <c r="M2664" i="8"/>
  <c r="N2664" i="8" s="1"/>
  <c r="M2665" i="8"/>
  <c r="N2665" i="8" s="1"/>
  <c r="M2666" i="8"/>
  <c r="N2666" i="8" s="1"/>
  <c r="M2667" i="8"/>
  <c r="N2667" i="8" s="1"/>
  <c r="M2668" i="8"/>
  <c r="N2668" i="8" s="1"/>
  <c r="M2669" i="8"/>
  <c r="N2669" i="8" s="1"/>
  <c r="M2670" i="8"/>
  <c r="N2670" i="8" s="1"/>
  <c r="M2671" i="8"/>
  <c r="N2671" i="8" s="1"/>
  <c r="M2672" i="8"/>
  <c r="N2672" i="8" s="1"/>
  <c r="M2673" i="8"/>
  <c r="N2673" i="8" s="1"/>
  <c r="M2674" i="8"/>
  <c r="N2674" i="8" s="1"/>
  <c r="M2675" i="8"/>
  <c r="N2675" i="8" s="1"/>
  <c r="M2676" i="8"/>
  <c r="N2676" i="8" s="1"/>
  <c r="M2677" i="8"/>
  <c r="N2677" i="8" s="1"/>
  <c r="M2678" i="8"/>
  <c r="N2678" i="8" s="1"/>
  <c r="M2679" i="8"/>
  <c r="N2679" i="8" s="1"/>
  <c r="M2680" i="8"/>
  <c r="N2680" i="8" s="1"/>
  <c r="M2681" i="8"/>
  <c r="N2681" i="8" s="1"/>
  <c r="M2682" i="8"/>
  <c r="N2682" i="8" s="1"/>
  <c r="M2683" i="8"/>
  <c r="N2683" i="8" s="1"/>
  <c r="M2684" i="8"/>
  <c r="N2684" i="8" s="1"/>
  <c r="M2685" i="8"/>
  <c r="N2685" i="8" s="1"/>
  <c r="M2686" i="8"/>
  <c r="N2686" i="8" s="1"/>
  <c r="M2687" i="8"/>
  <c r="N2687" i="8" s="1"/>
  <c r="M2688" i="8"/>
  <c r="N2688" i="8" s="1"/>
  <c r="M2689" i="8"/>
  <c r="N2689" i="8" s="1"/>
  <c r="M2690" i="8"/>
  <c r="N2690" i="8" s="1"/>
  <c r="M2691" i="8"/>
  <c r="N2691" i="8" s="1"/>
  <c r="M2692" i="8"/>
  <c r="M2693" i="8"/>
  <c r="N2693" i="8" s="1"/>
  <c r="M2694" i="8"/>
  <c r="N2694" i="8" s="1"/>
  <c r="M2695" i="8"/>
  <c r="N2695" i="8" s="1"/>
  <c r="M2696" i="8"/>
  <c r="N2696" i="8" s="1"/>
  <c r="M2697" i="8"/>
  <c r="N2697" i="8" s="1"/>
  <c r="M2699" i="8"/>
  <c r="N2699" i="8" s="1"/>
  <c r="M2700" i="8"/>
  <c r="N2700" i="8" s="1"/>
  <c r="M2701" i="8"/>
  <c r="N2701" i="8" s="1"/>
  <c r="M2702" i="8"/>
  <c r="N2702" i="8" s="1"/>
  <c r="M2703" i="8"/>
  <c r="N2703" i="8" s="1"/>
  <c r="M2704" i="8"/>
  <c r="N2704" i="8" s="1"/>
  <c r="M2705" i="8"/>
  <c r="N2705" i="8" s="1"/>
  <c r="M2706" i="8"/>
  <c r="N2706" i="8" s="1"/>
  <c r="M2707" i="8"/>
  <c r="N2707" i="8" s="1"/>
  <c r="M2708" i="8"/>
  <c r="N2708" i="8" s="1"/>
  <c r="M2709" i="8"/>
  <c r="N2709" i="8" s="1"/>
  <c r="M2710" i="8"/>
  <c r="N2710" i="8" s="1"/>
  <c r="M2711" i="8"/>
  <c r="N2711" i="8" s="1"/>
  <c r="M2712" i="8"/>
  <c r="N2712" i="8" s="1"/>
  <c r="M2713" i="8"/>
  <c r="N2713" i="8" s="1"/>
  <c r="M2714" i="8"/>
  <c r="N2714" i="8" s="1"/>
  <c r="M2715" i="8"/>
  <c r="N2715" i="8" s="1"/>
  <c r="M2716" i="8"/>
  <c r="N2716" i="8" s="1"/>
  <c r="M2717" i="8"/>
  <c r="N2717" i="8" s="1"/>
  <c r="M2718" i="8"/>
  <c r="N2718" i="8" s="1"/>
  <c r="M2719" i="8"/>
  <c r="N2719" i="8" s="1"/>
  <c r="M2720" i="8"/>
  <c r="N2720" i="8" s="1"/>
  <c r="M2721" i="8"/>
  <c r="N2721" i="8" s="1"/>
  <c r="M2722" i="8"/>
  <c r="N2722" i="8" s="1"/>
  <c r="M2723" i="8"/>
  <c r="N2723" i="8" s="1"/>
  <c r="M2724" i="8"/>
  <c r="N2724" i="8" s="1"/>
  <c r="M2725" i="8"/>
  <c r="N2725" i="8" s="1"/>
  <c r="M2726" i="8"/>
  <c r="N2726" i="8" s="1"/>
  <c r="M2727" i="8"/>
  <c r="N2727" i="8" s="1"/>
  <c r="M2728" i="8"/>
  <c r="N2728" i="8" s="1"/>
  <c r="M2729" i="8"/>
  <c r="N2729" i="8" s="1"/>
  <c r="M2730" i="8"/>
  <c r="N2730" i="8" s="1"/>
  <c r="M2731" i="8"/>
  <c r="N2731" i="8" s="1"/>
  <c r="M2732" i="8"/>
  <c r="N2732" i="8" s="1"/>
  <c r="M2733" i="8"/>
  <c r="N2733" i="8" s="1"/>
  <c r="M2734" i="8"/>
  <c r="N2734" i="8" s="1"/>
  <c r="M2735" i="8"/>
  <c r="N2735" i="8" s="1"/>
  <c r="M2736" i="8"/>
  <c r="N2736" i="8" s="1"/>
  <c r="M2737" i="8"/>
  <c r="N2737" i="8" s="1"/>
  <c r="M2738" i="8"/>
  <c r="N2738" i="8" s="1"/>
  <c r="M2739" i="8"/>
  <c r="N2739" i="8" s="1"/>
  <c r="M2740" i="8"/>
  <c r="N2740" i="8" s="1"/>
  <c r="M2741" i="8"/>
  <c r="N2741" i="8" s="1"/>
  <c r="M2742" i="8"/>
  <c r="N2742" i="8" s="1"/>
  <c r="M2743" i="8"/>
  <c r="N2743" i="8" s="1"/>
  <c r="M2744" i="8"/>
  <c r="N2744" i="8" s="1"/>
  <c r="M2745" i="8"/>
  <c r="N2745" i="8" s="1"/>
  <c r="M2746" i="8"/>
  <c r="N2746" i="8" s="1"/>
  <c r="M2747" i="8"/>
  <c r="N2747" i="8" s="1"/>
  <c r="M2749" i="8"/>
  <c r="N2749" i="8" s="1"/>
  <c r="M2750" i="8"/>
  <c r="N2750" i="8" s="1"/>
  <c r="M2751" i="8"/>
  <c r="N2751" i="8" s="1"/>
  <c r="M2752" i="8"/>
  <c r="N2752" i="8" s="1"/>
  <c r="M2753" i="8"/>
  <c r="N2753" i="8" s="1"/>
  <c r="M2754" i="8"/>
  <c r="N2754" i="8" s="1"/>
  <c r="M2755" i="8"/>
  <c r="N2755" i="8" s="1"/>
  <c r="M2756" i="8"/>
  <c r="N2756" i="8" s="1"/>
  <c r="M2757" i="8"/>
  <c r="N2757" i="8" s="1"/>
  <c r="M2758" i="8"/>
  <c r="N2758" i="8" s="1"/>
  <c r="M2759" i="8"/>
  <c r="N2759" i="8" s="1"/>
  <c r="M2760" i="8"/>
  <c r="N2760" i="8" s="1"/>
  <c r="M2761" i="8"/>
  <c r="N2761" i="8" s="1"/>
  <c r="M2762" i="8"/>
  <c r="N2762" i="8" s="1"/>
  <c r="M2763" i="8"/>
  <c r="N2763" i="8" s="1"/>
  <c r="M2764" i="8"/>
  <c r="N2764" i="8" s="1"/>
  <c r="M2765" i="8"/>
  <c r="N2765" i="8" s="1"/>
  <c r="M2766" i="8"/>
  <c r="N2766" i="8" s="1"/>
  <c r="M2767" i="8"/>
  <c r="N2767" i="8" s="1"/>
  <c r="M2768" i="8"/>
  <c r="N2768" i="8" s="1"/>
  <c r="M2769" i="8"/>
  <c r="N2769" i="8" s="1"/>
  <c r="M2770" i="8"/>
  <c r="N2770" i="8" s="1"/>
  <c r="M2771" i="8"/>
  <c r="N2771" i="8" s="1"/>
  <c r="M2772" i="8"/>
  <c r="N2772" i="8" s="1"/>
  <c r="M2773" i="8"/>
  <c r="N2773" i="8" s="1"/>
  <c r="M2774" i="8"/>
  <c r="N2774" i="8" s="1"/>
  <c r="M2775" i="8"/>
  <c r="N2775" i="8" s="1"/>
  <c r="M2776" i="8"/>
  <c r="N2776" i="8" s="1"/>
  <c r="M2777" i="8"/>
  <c r="N2777" i="8" s="1"/>
  <c r="M2778" i="8"/>
  <c r="N2778" i="8" s="1"/>
  <c r="M2779" i="8"/>
  <c r="N2779" i="8" s="1"/>
  <c r="M2780" i="8"/>
  <c r="N2780" i="8" s="1"/>
  <c r="M2781" i="8"/>
  <c r="N2781" i="8" s="1"/>
  <c r="M2782" i="8"/>
  <c r="N2782" i="8" s="1"/>
  <c r="M2783" i="8"/>
  <c r="N2783" i="8" s="1"/>
  <c r="M2784" i="8"/>
  <c r="N2784" i="8" s="1"/>
  <c r="M2785" i="8"/>
  <c r="N2785" i="8" s="1"/>
  <c r="M2786" i="8"/>
  <c r="N2786" i="8" s="1"/>
  <c r="M2787" i="8"/>
  <c r="N2787" i="8" s="1"/>
  <c r="M2788" i="8"/>
  <c r="N2788" i="8" s="1"/>
  <c r="M2789" i="8"/>
  <c r="N2789" i="8" s="1"/>
  <c r="M2790" i="8"/>
  <c r="N2790" i="8" s="1"/>
  <c r="M2791" i="8"/>
  <c r="N2791" i="8" s="1"/>
  <c r="M2792" i="8"/>
  <c r="N2792" i="8" s="1"/>
  <c r="M2793" i="8"/>
  <c r="N2793" i="8" s="1"/>
  <c r="M2794" i="8"/>
  <c r="N2794" i="8" s="1"/>
  <c r="M2795" i="8"/>
  <c r="N2795" i="8" s="1"/>
  <c r="M2796" i="8"/>
  <c r="N2796" i="8" s="1"/>
  <c r="M2797" i="8"/>
  <c r="N2797" i="8" s="1"/>
  <c r="M2799" i="8"/>
  <c r="N2799" i="8" s="1"/>
  <c r="M2800" i="8"/>
  <c r="N2800" i="8" s="1"/>
  <c r="M2801" i="8"/>
  <c r="N2801" i="8" s="1"/>
  <c r="M2802" i="8"/>
  <c r="N2802" i="8" s="1"/>
  <c r="M2803" i="8"/>
  <c r="N2803" i="8" s="1"/>
  <c r="M2804" i="8"/>
  <c r="N2804" i="8" s="1"/>
  <c r="M2805" i="8"/>
  <c r="N2805" i="8" s="1"/>
  <c r="M2806" i="8"/>
  <c r="N2806" i="8" s="1"/>
  <c r="M2807" i="8"/>
  <c r="N2807" i="8" s="1"/>
  <c r="M2808" i="8"/>
  <c r="N2808" i="8" s="1"/>
  <c r="M2809" i="8"/>
  <c r="N2809" i="8" s="1"/>
  <c r="M2810" i="8"/>
  <c r="N2810" i="8" s="1"/>
  <c r="M2811" i="8"/>
  <c r="N2811" i="8" s="1"/>
  <c r="M2812" i="8"/>
  <c r="N2812" i="8" s="1"/>
  <c r="M2813" i="8"/>
  <c r="N2813" i="8" s="1"/>
  <c r="M2814" i="8"/>
  <c r="N2814" i="8" s="1"/>
  <c r="M2815" i="8"/>
  <c r="N2815" i="8" s="1"/>
  <c r="M2816" i="8"/>
  <c r="N2816" i="8" s="1"/>
  <c r="M2817" i="8"/>
  <c r="N2817" i="8" s="1"/>
  <c r="M2818" i="8"/>
  <c r="N2818" i="8" s="1"/>
  <c r="M2819" i="8"/>
  <c r="N2819" i="8" s="1"/>
  <c r="M2820" i="8"/>
  <c r="N2820" i="8" s="1"/>
  <c r="M2821" i="8"/>
  <c r="N2821" i="8" s="1"/>
  <c r="M2822" i="8"/>
  <c r="N2822" i="8" s="1"/>
  <c r="M2823" i="8"/>
  <c r="N2823" i="8" s="1"/>
  <c r="M2824" i="8"/>
  <c r="N2824" i="8" s="1"/>
  <c r="M2825" i="8"/>
  <c r="N2825" i="8" s="1"/>
  <c r="M2826" i="8"/>
  <c r="N2826" i="8" s="1"/>
  <c r="M2827" i="8"/>
  <c r="N2827" i="8" s="1"/>
  <c r="M2828" i="8"/>
  <c r="N2828" i="8" s="1"/>
  <c r="M2829" i="8"/>
  <c r="N2829" i="8" s="1"/>
  <c r="M2830" i="8"/>
  <c r="N2830" i="8" s="1"/>
  <c r="M2831" i="8"/>
  <c r="N2831" i="8" s="1"/>
  <c r="M2832" i="8"/>
  <c r="N2832" i="8" s="1"/>
  <c r="M2833" i="8"/>
  <c r="N2833" i="8" s="1"/>
  <c r="M2834" i="8"/>
  <c r="N2834" i="8" s="1"/>
  <c r="M2835" i="8"/>
  <c r="N2835" i="8" s="1"/>
  <c r="M2836" i="8"/>
  <c r="N2836" i="8" s="1"/>
  <c r="M2837" i="8"/>
  <c r="N2837" i="8" s="1"/>
  <c r="M2838" i="8"/>
  <c r="N2838" i="8" s="1"/>
  <c r="M2839" i="8"/>
  <c r="N2839" i="8" s="1"/>
  <c r="M2840" i="8"/>
  <c r="N2840" i="8" s="1"/>
  <c r="M2841" i="8"/>
  <c r="N2841" i="8" s="1"/>
  <c r="M2842" i="8"/>
  <c r="N2842" i="8" s="1"/>
  <c r="M2843" i="8"/>
  <c r="N2843" i="8" s="1"/>
  <c r="M2844" i="8"/>
  <c r="N2844" i="8" s="1"/>
  <c r="M2845" i="8"/>
  <c r="N2845" i="8" s="1"/>
  <c r="M2846" i="8"/>
  <c r="N2846" i="8" s="1"/>
  <c r="M2847" i="8"/>
  <c r="N2847" i="8" s="1"/>
  <c r="M2849" i="8"/>
  <c r="N2849" i="8" s="1"/>
  <c r="M2850" i="8"/>
  <c r="N2850" i="8" s="1"/>
  <c r="M2851" i="8"/>
  <c r="N2851" i="8" s="1"/>
  <c r="M2852" i="8"/>
  <c r="N2852" i="8" s="1"/>
  <c r="M2853" i="8"/>
  <c r="N2853" i="8" s="1"/>
  <c r="M2854" i="8"/>
  <c r="N2854" i="8" s="1"/>
  <c r="M2855" i="8"/>
  <c r="N2855" i="8" s="1"/>
  <c r="M2856" i="8"/>
  <c r="N2856" i="8" s="1"/>
  <c r="M2857" i="8"/>
  <c r="N2857" i="8" s="1"/>
  <c r="M2858" i="8"/>
  <c r="N2858" i="8" s="1"/>
  <c r="M2859" i="8"/>
  <c r="N2859" i="8" s="1"/>
  <c r="M2860" i="8"/>
  <c r="N2860" i="8" s="1"/>
  <c r="M2861" i="8"/>
  <c r="N2861" i="8" s="1"/>
  <c r="M2862" i="8"/>
  <c r="N2862" i="8" s="1"/>
  <c r="M2863" i="8"/>
  <c r="N2863" i="8" s="1"/>
  <c r="M2864" i="8"/>
  <c r="N2864" i="8" s="1"/>
  <c r="M2865" i="8"/>
  <c r="N2865" i="8" s="1"/>
  <c r="M2866" i="8"/>
  <c r="N2866" i="8" s="1"/>
  <c r="M2867" i="8"/>
  <c r="N2867" i="8" s="1"/>
  <c r="M2868" i="8"/>
  <c r="N2868" i="8" s="1"/>
  <c r="M2869" i="8"/>
  <c r="N2869" i="8" s="1"/>
  <c r="M2870" i="8"/>
  <c r="N2870" i="8" s="1"/>
  <c r="M2871" i="8"/>
  <c r="N2871" i="8" s="1"/>
  <c r="M2872" i="8"/>
  <c r="N2872" i="8" s="1"/>
  <c r="M2873" i="8"/>
  <c r="N2873" i="8" s="1"/>
  <c r="M2874" i="8"/>
  <c r="N2874" i="8" s="1"/>
  <c r="M2875" i="8"/>
  <c r="N2875" i="8" s="1"/>
  <c r="M2876" i="8"/>
  <c r="N2876" i="8" s="1"/>
  <c r="M2877" i="8"/>
  <c r="N2877" i="8" s="1"/>
  <c r="M2878" i="8"/>
  <c r="N2878" i="8" s="1"/>
  <c r="M2879" i="8"/>
  <c r="N2879" i="8" s="1"/>
  <c r="M2880" i="8"/>
  <c r="N2880" i="8" s="1"/>
  <c r="M2881" i="8"/>
  <c r="N2881" i="8" s="1"/>
  <c r="M2882" i="8"/>
  <c r="N2882" i="8" s="1"/>
  <c r="M2883" i="8"/>
  <c r="N2883" i="8" s="1"/>
  <c r="M2884" i="8"/>
  <c r="N2884" i="8" s="1"/>
  <c r="M2885" i="8"/>
  <c r="N2885" i="8" s="1"/>
  <c r="M2886" i="8"/>
  <c r="N2886" i="8" s="1"/>
  <c r="M2887" i="8"/>
  <c r="N2887" i="8" s="1"/>
  <c r="M2888" i="8"/>
  <c r="N2888" i="8" s="1"/>
  <c r="M2889" i="8"/>
  <c r="N2889" i="8" s="1"/>
  <c r="M2890" i="8"/>
  <c r="N2890" i="8" s="1"/>
  <c r="M2891" i="8"/>
  <c r="N2891" i="8" s="1"/>
  <c r="M2892" i="8"/>
  <c r="N2892" i="8" s="1"/>
  <c r="M2893" i="8"/>
  <c r="N2893" i="8" s="1"/>
  <c r="M2894" i="8"/>
  <c r="N2894" i="8" s="1"/>
  <c r="M2895" i="8"/>
  <c r="N2895" i="8" s="1"/>
  <c r="M2896" i="8"/>
  <c r="N2896" i="8" s="1"/>
  <c r="M2897" i="8"/>
  <c r="N2897" i="8" s="1"/>
  <c r="M70" i="8"/>
  <c r="N70" i="8" s="1"/>
  <c r="M71" i="8"/>
  <c r="M72" i="8"/>
  <c r="N72" i="8" s="1"/>
  <c r="M73" i="8"/>
  <c r="N73" i="8" s="1"/>
  <c r="M74" i="8"/>
  <c r="N74" i="8" s="1"/>
  <c r="M75" i="8"/>
  <c r="N75" i="8" s="1"/>
  <c r="M76" i="8"/>
  <c r="N76" i="8" s="1"/>
  <c r="M77" i="8"/>
  <c r="N77" i="8" s="1"/>
  <c r="M78" i="8"/>
  <c r="N78" i="8" s="1"/>
  <c r="M79" i="8"/>
  <c r="N79" i="8" s="1"/>
  <c r="M80" i="8"/>
  <c r="N80" i="8" s="1"/>
  <c r="M81" i="8"/>
  <c r="N81" i="8" s="1"/>
  <c r="M82" i="8"/>
  <c r="N82" i="8" s="1"/>
  <c r="M83" i="8"/>
  <c r="N83" i="8" s="1"/>
  <c r="M84" i="8"/>
  <c r="N84" i="8" s="1"/>
  <c r="M85" i="8"/>
  <c r="N85" i="8" s="1"/>
  <c r="M86" i="8"/>
  <c r="N86" i="8" s="1"/>
  <c r="M87" i="8"/>
  <c r="N87" i="8" s="1"/>
  <c r="M88" i="8"/>
  <c r="N88" i="8" s="1"/>
  <c r="M89" i="8"/>
  <c r="N89" i="8" s="1"/>
  <c r="M90" i="8"/>
  <c r="N90" i="8" s="1"/>
  <c r="M91" i="8"/>
  <c r="N91" i="8" s="1"/>
  <c r="M92" i="8"/>
  <c r="N92" i="8" s="1"/>
  <c r="M93" i="8"/>
  <c r="N93" i="8" s="1"/>
  <c r="M94" i="8"/>
  <c r="N94" i="8" s="1"/>
  <c r="M95" i="8"/>
  <c r="N95" i="8" s="1"/>
  <c r="M96" i="8"/>
  <c r="N96" i="8" s="1"/>
  <c r="M97" i="8"/>
  <c r="N97" i="8" s="1"/>
  <c r="M99" i="8"/>
  <c r="N99" i="8" s="1"/>
  <c r="M100" i="8"/>
  <c r="N100" i="8" s="1"/>
  <c r="M101" i="8"/>
  <c r="N101" i="8" s="1"/>
  <c r="M102" i="8"/>
  <c r="N102" i="8" s="1"/>
  <c r="M103" i="8"/>
  <c r="N103" i="8" s="1"/>
  <c r="M104" i="8"/>
  <c r="N104" i="8" s="1"/>
  <c r="M105" i="8"/>
  <c r="N105" i="8" s="1"/>
  <c r="M106" i="8"/>
  <c r="N106" i="8" s="1"/>
  <c r="M107" i="8"/>
  <c r="N107" i="8" s="1"/>
  <c r="M108" i="8"/>
  <c r="N108" i="8" s="1"/>
  <c r="M109" i="8"/>
  <c r="N109" i="8" s="1"/>
  <c r="M110" i="8"/>
  <c r="N110" i="8" s="1"/>
  <c r="M111" i="8"/>
  <c r="N111" i="8" s="1"/>
  <c r="M112" i="8"/>
  <c r="N112" i="8" s="1"/>
  <c r="M113" i="8"/>
  <c r="N113" i="8" s="1"/>
  <c r="M114" i="8"/>
  <c r="N114" i="8" s="1"/>
  <c r="M115" i="8"/>
  <c r="N115" i="8" s="1"/>
  <c r="M116" i="8"/>
  <c r="N116" i="8" s="1"/>
  <c r="M117" i="8"/>
  <c r="N117" i="8" s="1"/>
  <c r="M118" i="8"/>
  <c r="N118" i="8" s="1"/>
  <c r="M119" i="8"/>
  <c r="N119" i="8" s="1"/>
  <c r="M120" i="8"/>
  <c r="N120" i="8" s="1"/>
  <c r="M121" i="8"/>
  <c r="N121" i="8" s="1"/>
  <c r="M122" i="8"/>
  <c r="N122" i="8" s="1"/>
  <c r="M123" i="8"/>
  <c r="N123" i="8" s="1"/>
  <c r="M124" i="8"/>
  <c r="N124" i="8" s="1"/>
  <c r="M125" i="8"/>
  <c r="N125" i="8" s="1"/>
  <c r="M126" i="8"/>
  <c r="N126" i="8" s="1"/>
  <c r="M127" i="8"/>
  <c r="N127" i="8" s="1"/>
  <c r="M128" i="8"/>
  <c r="N128" i="8" s="1"/>
  <c r="M129" i="8"/>
  <c r="N129" i="8" s="1"/>
  <c r="M130" i="8"/>
  <c r="N130" i="8" s="1"/>
  <c r="M131" i="8"/>
  <c r="N131" i="8" s="1"/>
  <c r="M132" i="8"/>
  <c r="N132" i="8" s="1"/>
  <c r="M133" i="8"/>
  <c r="N133" i="8" s="1"/>
  <c r="M134" i="8"/>
  <c r="N134" i="8" s="1"/>
  <c r="M135" i="8"/>
  <c r="N135" i="8" s="1"/>
  <c r="M136" i="8"/>
  <c r="N136" i="8" s="1"/>
  <c r="M137" i="8"/>
  <c r="N137" i="8" s="1"/>
  <c r="M138" i="8"/>
  <c r="N138" i="8" s="1"/>
  <c r="M139" i="8"/>
  <c r="N139" i="8" s="1"/>
  <c r="M140" i="8"/>
  <c r="N140" i="8" s="1"/>
  <c r="M141" i="8"/>
  <c r="N141" i="8" s="1"/>
  <c r="M142" i="8"/>
  <c r="N142" i="8" s="1"/>
  <c r="M143" i="8"/>
  <c r="N143" i="8" s="1"/>
  <c r="M144" i="8"/>
  <c r="N144" i="8" s="1"/>
  <c r="M145" i="8"/>
  <c r="N145" i="8" s="1"/>
  <c r="M146" i="8"/>
  <c r="N146" i="8" s="1"/>
  <c r="M147" i="8"/>
  <c r="N147" i="8" s="1"/>
  <c r="M149" i="8"/>
  <c r="N149" i="8" s="1"/>
  <c r="M150" i="8"/>
  <c r="N150" i="8" s="1"/>
  <c r="M151" i="8"/>
  <c r="N151" i="8" s="1"/>
  <c r="M152" i="8"/>
  <c r="N152" i="8" s="1"/>
  <c r="M153" i="8"/>
  <c r="N153" i="8" s="1"/>
  <c r="M154" i="8"/>
  <c r="N154" i="8" s="1"/>
  <c r="M155" i="8"/>
  <c r="N155" i="8" s="1"/>
  <c r="M156" i="8"/>
  <c r="N156" i="8" s="1"/>
  <c r="M157" i="8"/>
  <c r="N157" i="8" s="1"/>
  <c r="M158" i="8"/>
  <c r="N158" i="8" s="1"/>
  <c r="M159" i="8"/>
  <c r="N159" i="8" s="1"/>
  <c r="M160" i="8"/>
  <c r="N160" i="8" s="1"/>
  <c r="M161" i="8"/>
  <c r="N161" i="8" s="1"/>
  <c r="M162" i="8"/>
  <c r="N162" i="8" s="1"/>
  <c r="M163" i="8"/>
  <c r="N163" i="8" s="1"/>
  <c r="M164" i="8"/>
  <c r="N164" i="8" s="1"/>
  <c r="M165" i="8"/>
  <c r="N165" i="8" s="1"/>
  <c r="M166" i="8"/>
  <c r="N166" i="8" s="1"/>
  <c r="M167" i="8"/>
  <c r="N167" i="8" s="1"/>
  <c r="M168" i="8"/>
  <c r="N168" i="8" s="1"/>
  <c r="M169" i="8"/>
  <c r="N169" i="8" s="1"/>
  <c r="M170" i="8"/>
  <c r="N170" i="8" s="1"/>
  <c r="M171" i="8"/>
  <c r="N171" i="8" s="1"/>
  <c r="M172" i="8"/>
  <c r="N172" i="8" s="1"/>
  <c r="M173" i="8"/>
  <c r="N173" i="8" s="1"/>
  <c r="M174" i="8"/>
  <c r="N174" i="8" s="1"/>
  <c r="M175" i="8"/>
  <c r="N175" i="8" s="1"/>
  <c r="M176" i="8"/>
  <c r="N176" i="8" s="1"/>
  <c r="M177" i="8"/>
  <c r="N177" i="8" s="1"/>
  <c r="M178" i="8"/>
  <c r="N178" i="8" s="1"/>
  <c r="M179" i="8"/>
  <c r="N179" i="8" s="1"/>
  <c r="M180" i="8"/>
  <c r="N180" i="8" s="1"/>
  <c r="M181" i="8"/>
  <c r="N181" i="8" s="1"/>
  <c r="M182" i="8"/>
  <c r="N182" i="8" s="1"/>
  <c r="M183" i="8"/>
  <c r="N183" i="8" s="1"/>
  <c r="M184" i="8"/>
  <c r="N184" i="8" s="1"/>
  <c r="M185" i="8"/>
  <c r="N185" i="8" s="1"/>
  <c r="M186" i="8"/>
  <c r="N186" i="8" s="1"/>
  <c r="M187" i="8"/>
  <c r="N187" i="8" s="1"/>
  <c r="M188" i="8"/>
  <c r="N188" i="8" s="1"/>
  <c r="M189" i="8"/>
  <c r="N189" i="8" s="1"/>
  <c r="M190" i="8"/>
  <c r="N190" i="8" s="1"/>
  <c r="M191" i="8"/>
  <c r="N191" i="8" s="1"/>
  <c r="M192" i="8"/>
  <c r="N192" i="8" s="1"/>
  <c r="M193" i="8"/>
  <c r="N193" i="8" s="1"/>
  <c r="M194" i="8"/>
  <c r="N194" i="8" s="1"/>
  <c r="M195" i="8"/>
  <c r="N195" i="8" s="1"/>
  <c r="M196" i="8"/>
  <c r="N196" i="8" s="1"/>
  <c r="M197" i="8"/>
  <c r="N197" i="8" s="1"/>
  <c r="M199" i="8"/>
  <c r="N199" i="8" s="1"/>
  <c r="M200" i="8"/>
  <c r="N200" i="8" s="1"/>
  <c r="M201" i="8"/>
  <c r="N201" i="8" s="1"/>
  <c r="M202" i="8"/>
  <c r="N202" i="8" s="1"/>
  <c r="M203" i="8"/>
  <c r="N203" i="8" s="1"/>
  <c r="M204" i="8"/>
  <c r="N204" i="8" s="1"/>
  <c r="M205" i="8"/>
  <c r="N205" i="8" s="1"/>
  <c r="M206" i="8"/>
  <c r="N206" i="8" s="1"/>
  <c r="M207" i="8"/>
  <c r="N207" i="8" s="1"/>
  <c r="M208" i="8"/>
  <c r="N208" i="8" s="1"/>
  <c r="M209" i="8"/>
  <c r="N209" i="8" s="1"/>
  <c r="M210" i="8"/>
  <c r="N210" i="8" s="1"/>
  <c r="M211" i="8"/>
  <c r="N211" i="8" s="1"/>
  <c r="M212" i="8"/>
  <c r="N212" i="8" s="1"/>
  <c r="M213" i="8"/>
  <c r="N213" i="8" s="1"/>
  <c r="M214" i="8"/>
  <c r="N214" i="8" s="1"/>
  <c r="M215" i="8"/>
  <c r="N215" i="8" s="1"/>
  <c r="M216" i="8"/>
  <c r="N216" i="8" s="1"/>
  <c r="M217" i="8"/>
  <c r="N217" i="8" s="1"/>
  <c r="M218" i="8"/>
  <c r="N218" i="8" s="1"/>
  <c r="M219" i="8"/>
  <c r="N219" i="8" s="1"/>
  <c r="M220" i="8"/>
  <c r="N220" i="8" s="1"/>
  <c r="M221" i="8"/>
  <c r="N221" i="8" s="1"/>
  <c r="M222" i="8"/>
  <c r="N222" i="8" s="1"/>
  <c r="M223" i="8"/>
  <c r="N223" i="8" s="1"/>
  <c r="M224" i="8"/>
  <c r="N224" i="8" s="1"/>
  <c r="M225" i="8"/>
  <c r="N225" i="8" s="1"/>
  <c r="M226" i="8"/>
  <c r="N226" i="8" s="1"/>
  <c r="M227" i="8"/>
  <c r="N227" i="8" s="1"/>
  <c r="M228" i="8"/>
  <c r="N228" i="8" s="1"/>
  <c r="M229" i="8"/>
  <c r="N229" i="8" s="1"/>
  <c r="M230" i="8"/>
  <c r="N230" i="8" s="1"/>
  <c r="M231" i="8"/>
  <c r="N231" i="8" s="1"/>
  <c r="M232" i="8"/>
  <c r="N232" i="8" s="1"/>
  <c r="M233" i="8"/>
  <c r="N233" i="8" s="1"/>
  <c r="M234" i="8"/>
  <c r="N234" i="8" s="1"/>
  <c r="M235" i="8"/>
  <c r="N235" i="8" s="1"/>
  <c r="M236" i="8"/>
  <c r="N236" i="8" s="1"/>
  <c r="M237" i="8"/>
  <c r="N237" i="8" s="1"/>
  <c r="M238" i="8"/>
  <c r="N238" i="8" s="1"/>
  <c r="M239" i="8"/>
  <c r="N239" i="8" s="1"/>
  <c r="M240" i="8"/>
  <c r="N240" i="8" s="1"/>
  <c r="M241" i="8"/>
  <c r="N241" i="8" s="1"/>
  <c r="M242" i="8"/>
  <c r="N242" i="8" s="1"/>
  <c r="M243" i="8"/>
  <c r="N243" i="8" s="1"/>
  <c r="M244" i="8"/>
  <c r="N244" i="8" s="1"/>
  <c r="M245" i="8"/>
  <c r="N245" i="8" s="1"/>
  <c r="M246" i="8"/>
  <c r="N246" i="8" s="1"/>
  <c r="M247" i="8"/>
  <c r="N247" i="8" s="1"/>
  <c r="M249" i="8"/>
  <c r="N249" i="8" s="1"/>
  <c r="M250" i="8"/>
  <c r="N250" i="8" s="1"/>
  <c r="M251" i="8"/>
  <c r="N251" i="8" s="1"/>
  <c r="M252" i="8"/>
  <c r="N252" i="8" s="1"/>
  <c r="M253" i="8"/>
  <c r="N253" i="8" s="1"/>
  <c r="M254" i="8"/>
  <c r="N254" i="8" s="1"/>
  <c r="M255" i="8"/>
  <c r="N255" i="8" s="1"/>
  <c r="M256" i="8"/>
  <c r="N256" i="8" s="1"/>
  <c r="M257" i="8"/>
  <c r="N257" i="8" s="1"/>
  <c r="M258" i="8"/>
  <c r="N258" i="8" s="1"/>
  <c r="M259" i="8"/>
  <c r="N259" i="8" s="1"/>
  <c r="M260" i="8"/>
  <c r="N260" i="8" s="1"/>
  <c r="M261" i="8"/>
  <c r="N261" i="8" s="1"/>
  <c r="M262" i="8"/>
  <c r="N262" i="8" s="1"/>
  <c r="M263" i="8"/>
  <c r="N263" i="8" s="1"/>
  <c r="M264" i="8"/>
  <c r="N264" i="8" s="1"/>
  <c r="M265" i="8"/>
  <c r="N265" i="8" s="1"/>
  <c r="M266" i="8"/>
  <c r="N266" i="8" s="1"/>
  <c r="M267" i="8"/>
  <c r="N267" i="8" s="1"/>
  <c r="M268" i="8"/>
  <c r="N268" i="8" s="1"/>
  <c r="M269" i="8"/>
  <c r="N269" i="8" s="1"/>
  <c r="M270" i="8"/>
  <c r="N270" i="8" s="1"/>
  <c r="M271" i="8"/>
  <c r="N271" i="8" s="1"/>
  <c r="M272" i="8"/>
  <c r="N272" i="8" s="1"/>
  <c r="M273" i="8"/>
  <c r="N273" i="8" s="1"/>
  <c r="M274" i="8"/>
  <c r="N274" i="8" s="1"/>
  <c r="M275" i="8"/>
  <c r="N275" i="8" s="1"/>
  <c r="M276" i="8"/>
  <c r="N276" i="8" s="1"/>
  <c r="M277" i="8"/>
  <c r="N277" i="8" s="1"/>
  <c r="M278" i="8"/>
  <c r="N278" i="8" s="1"/>
  <c r="M279" i="8"/>
  <c r="N279" i="8" s="1"/>
  <c r="M280" i="8"/>
  <c r="N280" i="8" s="1"/>
  <c r="M281" i="8"/>
  <c r="N281" i="8" s="1"/>
  <c r="M282" i="8"/>
  <c r="N282" i="8" s="1"/>
  <c r="M283" i="8"/>
  <c r="N283" i="8" s="1"/>
  <c r="M284" i="8"/>
  <c r="N284" i="8" s="1"/>
  <c r="M285" i="8"/>
  <c r="N285" i="8" s="1"/>
  <c r="M286" i="8"/>
  <c r="N286" i="8" s="1"/>
  <c r="M287" i="8"/>
  <c r="N287" i="8" s="1"/>
  <c r="M288" i="8"/>
  <c r="N288" i="8" s="1"/>
  <c r="M289" i="8"/>
  <c r="N289" i="8" s="1"/>
  <c r="M290" i="8"/>
  <c r="N290" i="8" s="1"/>
  <c r="M291" i="8"/>
  <c r="N291" i="8" s="1"/>
  <c r="M292" i="8"/>
  <c r="N292" i="8" s="1"/>
  <c r="M293" i="8"/>
  <c r="N293" i="8" s="1"/>
  <c r="M294" i="8"/>
  <c r="N294" i="8" s="1"/>
  <c r="M295" i="8"/>
  <c r="N295" i="8" s="1"/>
  <c r="M296" i="8"/>
  <c r="N296" i="8" s="1"/>
  <c r="M297" i="8"/>
  <c r="N297" i="8" s="1"/>
  <c r="M299" i="8"/>
  <c r="N299" i="8" s="1"/>
  <c r="M300" i="8"/>
  <c r="N300" i="8" s="1"/>
  <c r="M301" i="8"/>
  <c r="N301" i="8" s="1"/>
  <c r="M302" i="8"/>
  <c r="N302" i="8" s="1"/>
  <c r="M303" i="8"/>
  <c r="N303" i="8" s="1"/>
  <c r="M304" i="8"/>
  <c r="N304" i="8" s="1"/>
  <c r="M305" i="8"/>
  <c r="N305" i="8" s="1"/>
  <c r="M306" i="8"/>
  <c r="N306" i="8" s="1"/>
  <c r="M307" i="8"/>
  <c r="N307" i="8" s="1"/>
  <c r="M308" i="8"/>
  <c r="N308" i="8" s="1"/>
  <c r="M309" i="8"/>
  <c r="N309" i="8" s="1"/>
  <c r="M310" i="8"/>
  <c r="N310" i="8" s="1"/>
  <c r="M311" i="8"/>
  <c r="N311" i="8" s="1"/>
  <c r="M312" i="8"/>
  <c r="N312" i="8" s="1"/>
  <c r="M313" i="8"/>
  <c r="N313" i="8" s="1"/>
  <c r="M314" i="8"/>
  <c r="N314" i="8" s="1"/>
  <c r="M315" i="8"/>
  <c r="N315" i="8" s="1"/>
  <c r="M316" i="8"/>
  <c r="N316" i="8" s="1"/>
  <c r="M317" i="8"/>
  <c r="N317" i="8" s="1"/>
  <c r="M318" i="8"/>
  <c r="N318" i="8" s="1"/>
  <c r="M319" i="8"/>
  <c r="N319" i="8" s="1"/>
  <c r="M320" i="8"/>
  <c r="N320" i="8" s="1"/>
  <c r="M321" i="8"/>
  <c r="N321" i="8" s="1"/>
  <c r="M322" i="8"/>
  <c r="N322" i="8" s="1"/>
  <c r="M323" i="8"/>
  <c r="N323" i="8" s="1"/>
  <c r="M324" i="8"/>
  <c r="N324" i="8" s="1"/>
  <c r="M325" i="8"/>
  <c r="N325" i="8" s="1"/>
  <c r="M326" i="8"/>
  <c r="N326" i="8" s="1"/>
  <c r="M327" i="8"/>
  <c r="N327" i="8" s="1"/>
  <c r="M328" i="8"/>
  <c r="N328" i="8" s="1"/>
  <c r="M329" i="8"/>
  <c r="N329" i="8" s="1"/>
  <c r="M330" i="8"/>
  <c r="N330" i="8" s="1"/>
  <c r="M331" i="8"/>
  <c r="N331" i="8" s="1"/>
  <c r="M332" i="8"/>
  <c r="N332" i="8" s="1"/>
  <c r="M333" i="8"/>
  <c r="N333" i="8" s="1"/>
  <c r="M334" i="8"/>
  <c r="N334" i="8" s="1"/>
  <c r="M335" i="8"/>
  <c r="N335" i="8" s="1"/>
  <c r="M336" i="8"/>
  <c r="N336" i="8" s="1"/>
  <c r="M337" i="8"/>
  <c r="N337" i="8" s="1"/>
  <c r="M338" i="8"/>
  <c r="N338" i="8" s="1"/>
  <c r="M339" i="8"/>
  <c r="N339" i="8" s="1"/>
  <c r="M340" i="8"/>
  <c r="N340" i="8" s="1"/>
  <c r="M341" i="8"/>
  <c r="N341" i="8" s="1"/>
  <c r="M342" i="8"/>
  <c r="N342" i="8" s="1"/>
  <c r="M343" i="8"/>
  <c r="N343" i="8" s="1"/>
  <c r="M344" i="8"/>
  <c r="N344" i="8" s="1"/>
  <c r="M345" i="8"/>
  <c r="N345" i="8" s="1"/>
  <c r="M346" i="8"/>
  <c r="N346" i="8" s="1"/>
  <c r="M347" i="8"/>
  <c r="N347" i="8" s="1"/>
  <c r="M349" i="8"/>
  <c r="N349" i="8" s="1"/>
  <c r="M350" i="8"/>
  <c r="N350" i="8" s="1"/>
  <c r="M351" i="8"/>
  <c r="N351" i="8" s="1"/>
  <c r="M352" i="8"/>
  <c r="N352" i="8" s="1"/>
  <c r="M353" i="8"/>
  <c r="N353" i="8" s="1"/>
  <c r="M354" i="8"/>
  <c r="N354" i="8" s="1"/>
  <c r="M355" i="8"/>
  <c r="N355" i="8" s="1"/>
  <c r="M356" i="8"/>
  <c r="N356" i="8" s="1"/>
  <c r="M357" i="8"/>
  <c r="N357" i="8" s="1"/>
  <c r="M358" i="8"/>
  <c r="N358" i="8" s="1"/>
  <c r="M359" i="8"/>
  <c r="N359" i="8" s="1"/>
  <c r="M360" i="8"/>
  <c r="N360" i="8" s="1"/>
  <c r="M361" i="8"/>
  <c r="N361" i="8" s="1"/>
  <c r="M362" i="8"/>
  <c r="N362" i="8" s="1"/>
  <c r="M363" i="8"/>
  <c r="N363" i="8" s="1"/>
  <c r="M364" i="8"/>
  <c r="N364" i="8" s="1"/>
  <c r="M365" i="8"/>
  <c r="N365" i="8" s="1"/>
  <c r="M366" i="8"/>
  <c r="N366" i="8" s="1"/>
  <c r="M367" i="8"/>
  <c r="N367" i="8" s="1"/>
  <c r="M368" i="8"/>
  <c r="N368" i="8" s="1"/>
  <c r="M369" i="8"/>
  <c r="N369" i="8" s="1"/>
  <c r="M370" i="8"/>
  <c r="N370" i="8" s="1"/>
  <c r="M371" i="8"/>
  <c r="N371" i="8" s="1"/>
  <c r="M372" i="8"/>
  <c r="N372" i="8" s="1"/>
  <c r="M373" i="8"/>
  <c r="N373" i="8" s="1"/>
  <c r="M374" i="8"/>
  <c r="N374" i="8" s="1"/>
  <c r="M375" i="8"/>
  <c r="N375" i="8" s="1"/>
  <c r="M376" i="8"/>
  <c r="N376" i="8" s="1"/>
  <c r="M377" i="8"/>
  <c r="N377" i="8" s="1"/>
  <c r="M378" i="8"/>
  <c r="N378" i="8" s="1"/>
  <c r="M379" i="8"/>
  <c r="N379" i="8" s="1"/>
  <c r="M380" i="8"/>
  <c r="N380" i="8" s="1"/>
  <c r="M381" i="8"/>
  <c r="N381" i="8" s="1"/>
  <c r="M382" i="8"/>
  <c r="N382" i="8" s="1"/>
  <c r="M383" i="8"/>
  <c r="N383" i="8" s="1"/>
  <c r="M384" i="8"/>
  <c r="N384" i="8" s="1"/>
  <c r="M385" i="8"/>
  <c r="N385" i="8" s="1"/>
  <c r="M386" i="8"/>
  <c r="N386" i="8" s="1"/>
  <c r="M387" i="8"/>
  <c r="N387" i="8" s="1"/>
  <c r="M388" i="8"/>
  <c r="N388" i="8" s="1"/>
  <c r="M389" i="8"/>
  <c r="N389" i="8" s="1"/>
  <c r="M390" i="8"/>
  <c r="N390" i="8" s="1"/>
  <c r="M391" i="8"/>
  <c r="N391" i="8" s="1"/>
  <c r="M392" i="8"/>
  <c r="N392" i="8" s="1"/>
  <c r="M393" i="8"/>
  <c r="N393" i="8" s="1"/>
  <c r="M394" i="8"/>
  <c r="N394" i="8" s="1"/>
  <c r="M395" i="8"/>
  <c r="N395" i="8" s="1"/>
  <c r="M396" i="8"/>
  <c r="N396" i="8" s="1"/>
  <c r="M397" i="8"/>
  <c r="N397" i="8" s="1"/>
  <c r="M399" i="8"/>
  <c r="N399" i="8" s="1"/>
  <c r="M400" i="8"/>
  <c r="N400" i="8" s="1"/>
  <c r="M401" i="8"/>
  <c r="N401" i="8" s="1"/>
  <c r="M402" i="8"/>
  <c r="N402" i="8" s="1"/>
  <c r="M403" i="8"/>
  <c r="N403" i="8" s="1"/>
  <c r="M404" i="8"/>
  <c r="N404" i="8" s="1"/>
  <c r="M405" i="8"/>
  <c r="N405" i="8" s="1"/>
  <c r="M406" i="8"/>
  <c r="N406" i="8" s="1"/>
  <c r="M407" i="8"/>
  <c r="N407" i="8" s="1"/>
  <c r="M408" i="8"/>
  <c r="N408" i="8" s="1"/>
  <c r="M409" i="8"/>
  <c r="N409" i="8" s="1"/>
  <c r="M410" i="8"/>
  <c r="N410" i="8" s="1"/>
  <c r="M411" i="8"/>
  <c r="N411" i="8" s="1"/>
  <c r="M412" i="8"/>
  <c r="N412" i="8" s="1"/>
  <c r="M413" i="8"/>
  <c r="N413" i="8" s="1"/>
  <c r="M414" i="8"/>
  <c r="N414" i="8" s="1"/>
  <c r="M415" i="8"/>
  <c r="N415" i="8" s="1"/>
  <c r="M416" i="8"/>
  <c r="N416" i="8" s="1"/>
  <c r="M417" i="8"/>
  <c r="N417" i="8" s="1"/>
  <c r="M418" i="8"/>
  <c r="N418" i="8" s="1"/>
  <c r="M419" i="8"/>
  <c r="N419" i="8" s="1"/>
  <c r="M420" i="8"/>
  <c r="N420" i="8" s="1"/>
  <c r="M421" i="8"/>
  <c r="N421" i="8" s="1"/>
  <c r="M422" i="8"/>
  <c r="N422" i="8" s="1"/>
  <c r="M423" i="8"/>
  <c r="N423" i="8" s="1"/>
  <c r="M424" i="8"/>
  <c r="N424" i="8" s="1"/>
  <c r="M425" i="8"/>
  <c r="N425" i="8" s="1"/>
  <c r="M426" i="8"/>
  <c r="N426" i="8" s="1"/>
  <c r="M427" i="8"/>
  <c r="N427" i="8" s="1"/>
  <c r="M428" i="8"/>
  <c r="N428" i="8" s="1"/>
  <c r="M429" i="8"/>
  <c r="N429" i="8" s="1"/>
  <c r="M430" i="8"/>
  <c r="N430" i="8" s="1"/>
  <c r="M431" i="8"/>
  <c r="N431" i="8" s="1"/>
  <c r="M432" i="8"/>
  <c r="N432" i="8" s="1"/>
  <c r="M433" i="8"/>
  <c r="N433" i="8" s="1"/>
  <c r="M434" i="8"/>
  <c r="N434" i="8" s="1"/>
  <c r="M435" i="8"/>
  <c r="N435" i="8" s="1"/>
  <c r="M436" i="8"/>
  <c r="N436" i="8" s="1"/>
  <c r="M437" i="8"/>
  <c r="N437" i="8" s="1"/>
  <c r="M438" i="8"/>
  <c r="N438" i="8" s="1"/>
  <c r="M439" i="8"/>
  <c r="N439" i="8" s="1"/>
  <c r="M440" i="8"/>
  <c r="N440" i="8" s="1"/>
  <c r="M441" i="8"/>
  <c r="N441" i="8" s="1"/>
  <c r="M442" i="8"/>
  <c r="N442" i="8" s="1"/>
  <c r="M443" i="8"/>
  <c r="N443" i="8" s="1"/>
  <c r="M444" i="8"/>
  <c r="N444" i="8" s="1"/>
  <c r="M445" i="8"/>
  <c r="N445" i="8" s="1"/>
  <c r="M446" i="8"/>
  <c r="N446" i="8" s="1"/>
  <c r="M447" i="8"/>
  <c r="N447" i="8" s="1"/>
  <c r="M449" i="8"/>
  <c r="N449" i="8" s="1"/>
  <c r="M450" i="8"/>
  <c r="N450" i="8" s="1"/>
  <c r="M451" i="8"/>
  <c r="N451" i="8" s="1"/>
  <c r="M452" i="8"/>
  <c r="N452" i="8" s="1"/>
  <c r="M453" i="8"/>
  <c r="N453" i="8" s="1"/>
  <c r="M454" i="8"/>
  <c r="N454" i="8" s="1"/>
  <c r="M455" i="8"/>
  <c r="N455" i="8" s="1"/>
  <c r="M456" i="8"/>
  <c r="N456" i="8" s="1"/>
  <c r="M457" i="8"/>
  <c r="N457" i="8" s="1"/>
  <c r="M458" i="8"/>
  <c r="N458" i="8" s="1"/>
  <c r="M459" i="8"/>
  <c r="N459" i="8" s="1"/>
  <c r="M460" i="8"/>
  <c r="N460" i="8" s="1"/>
  <c r="M461" i="8"/>
  <c r="N461" i="8" s="1"/>
  <c r="M462" i="8"/>
  <c r="N462" i="8" s="1"/>
  <c r="M463" i="8"/>
  <c r="N463" i="8" s="1"/>
  <c r="M464" i="8"/>
  <c r="N464" i="8" s="1"/>
  <c r="M465" i="8"/>
  <c r="N465" i="8" s="1"/>
  <c r="M466" i="8"/>
  <c r="N466" i="8" s="1"/>
  <c r="M467" i="8"/>
  <c r="N467" i="8" s="1"/>
  <c r="M468" i="8"/>
  <c r="N468" i="8" s="1"/>
  <c r="M469" i="8"/>
  <c r="N469" i="8" s="1"/>
  <c r="M470" i="8"/>
  <c r="N470" i="8" s="1"/>
  <c r="M471" i="8"/>
  <c r="N471" i="8" s="1"/>
  <c r="M472" i="8"/>
  <c r="N472" i="8" s="1"/>
  <c r="M473" i="8"/>
  <c r="N473" i="8" s="1"/>
  <c r="M474" i="8"/>
  <c r="N474" i="8" s="1"/>
  <c r="M475" i="8"/>
  <c r="N475" i="8" s="1"/>
  <c r="M476" i="8"/>
  <c r="N476" i="8" s="1"/>
  <c r="M477" i="8"/>
  <c r="N477" i="8" s="1"/>
  <c r="M478" i="8"/>
  <c r="N478" i="8" s="1"/>
  <c r="M479" i="8"/>
  <c r="N479" i="8" s="1"/>
  <c r="M480" i="8"/>
  <c r="N480" i="8" s="1"/>
  <c r="M481" i="8"/>
  <c r="N481" i="8" s="1"/>
  <c r="M482" i="8"/>
  <c r="N482" i="8" s="1"/>
  <c r="M483" i="8"/>
  <c r="N483" i="8" s="1"/>
  <c r="M484" i="8"/>
  <c r="N484" i="8" s="1"/>
  <c r="M485" i="8"/>
  <c r="N485" i="8" s="1"/>
  <c r="M486" i="8"/>
  <c r="N486" i="8" s="1"/>
  <c r="M487" i="8"/>
  <c r="N487" i="8" s="1"/>
  <c r="M488" i="8"/>
  <c r="N488" i="8" s="1"/>
  <c r="M489" i="8"/>
  <c r="N489" i="8" s="1"/>
  <c r="M490" i="8"/>
  <c r="N490" i="8" s="1"/>
  <c r="M491" i="8"/>
  <c r="N491" i="8" s="1"/>
  <c r="M492" i="8"/>
  <c r="N492" i="8" s="1"/>
  <c r="M493" i="8"/>
  <c r="N493" i="8" s="1"/>
  <c r="M494" i="8"/>
  <c r="N494" i="8" s="1"/>
  <c r="M495" i="8"/>
  <c r="N495" i="8" s="1"/>
  <c r="M496" i="8"/>
  <c r="N496" i="8" s="1"/>
  <c r="M497" i="8"/>
  <c r="N497" i="8" s="1"/>
  <c r="M499" i="8"/>
  <c r="N499" i="8" s="1"/>
  <c r="M500" i="8"/>
  <c r="N500" i="8" s="1"/>
  <c r="M501" i="8"/>
  <c r="N501" i="8" s="1"/>
  <c r="M502" i="8"/>
  <c r="N502" i="8" s="1"/>
  <c r="M503" i="8"/>
  <c r="N503" i="8" s="1"/>
  <c r="M504" i="8"/>
  <c r="N504" i="8" s="1"/>
  <c r="M505" i="8"/>
  <c r="N505" i="8" s="1"/>
  <c r="M506" i="8"/>
  <c r="N506" i="8" s="1"/>
  <c r="M507" i="8"/>
  <c r="N507" i="8" s="1"/>
  <c r="M508" i="8"/>
  <c r="N508" i="8" s="1"/>
  <c r="M509" i="8"/>
  <c r="N509" i="8" s="1"/>
  <c r="M510" i="8"/>
  <c r="N510" i="8" s="1"/>
  <c r="M511" i="8"/>
  <c r="N511" i="8" s="1"/>
  <c r="M512" i="8"/>
  <c r="N512" i="8" s="1"/>
  <c r="M513" i="8"/>
  <c r="N513" i="8" s="1"/>
  <c r="M514" i="8"/>
  <c r="N514" i="8" s="1"/>
  <c r="M515" i="8"/>
  <c r="N515" i="8" s="1"/>
  <c r="M516" i="8"/>
  <c r="N516" i="8" s="1"/>
  <c r="M517" i="8"/>
  <c r="N517" i="8" s="1"/>
  <c r="M518" i="8"/>
  <c r="N518" i="8" s="1"/>
  <c r="M519" i="8"/>
  <c r="N519" i="8" s="1"/>
  <c r="M520" i="8"/>
  <c r="N520" i="8" s="1"/>
  <c r="M521" i="8"/>
  <c r="N521" i="8" s="1"/>
  <c r="M522" i="8"/>
  <c r="N522" i="8" s="1"/>
  <c r="M523" i="8"/>
  <c r="N523" i="8" s="1"/>
  <c r="M524" i="8"/>
  <c r="N524" i="8" s="1"/>
  <c r="M525" i="8"/>
  <c r="N525" i="8" s="1"/>
  <c r="M526" i="8"/>
  <c r="N526" i="8" s="1"/>
  <c r="M527" i="8"/>
  <c r="N527" i="8" s="1"/>
  <c r="M528" i="8"/>
  <c r="N528" i="8" s="1"/>
  <c r="M529" i="8"/>
  <c r="N529" i="8" s="1"/>
  <c r="M530" i="8"/>
  <c r="N530" i="8" s="1"/>
  <c r="M531" i="8"/>
  <c r="N531" i="8" s="1"/>
  <c r="M532" i="8"/>
  <c r="N532" i="8" s="1"/>
  <c r="M533" i="8"/>
  <c r="N533" i="8" s="1"/>
  <c r="M534" i="8"/>
  <c r="N534" i="8" s="1"/>
  <c r="M535" i="8"/>
  <c r="N535" i="8" s="1"/>
  <c r="M536" i="8"/>
  <c r="N536" i="8" s="1"/>
  <c r="M537" i="8"/>
  <c r="N537" i="8" s="1"/>
  <c r="M538" i="8"/>
  <c r="N538" i="8" s="1"/>
  <c r="M539" i="8"/>
  <c r="N539" i="8" s="1"/>
  <c r="M540" i="8"/>
  <c r="N540" i="8" s="1"/>
  <c r="M541" i="8"/>
  <c r="N541" i="8" s="1"/>
  <c r="M542" i="8"/>
  <c r="N542" i="8" s="1"/>
  <c r="M543" i="8"/>
  <c r="N543" i="8" s="1"/>
  <c r="M544" i="8"/>
  <c r="N544" i="8" s="1"/>
  <c r="M545" i="8"/>
  <c r="N545" i="8" s="1"/>
  <c r="M546" i="8"/>
  <c r="N546" i="8" s="1"/>
  <c r="M547" i="8"/>
  <c r="N547" i="8" s="1"/>
  <c r="M549" i="8"/>
  <c r="N549" i="8" s="1"/>
  <c r="M550" i="8"/>
  <c r="N550" i="8" s="1"/>
  <c r="M551" i="8"/>
  <c r="N551" i="8" s="1"/>
  <c r="M552" i="8"/>
  <c r="N552" i="8" s="1"/>
  <c r="M553" i="8"/>
  <c r="N553" i="8" s="1"/>
  <c r="M554" i="8"/>
  <c r="N554" i="8" s="1"/>
  <c r="M555" i="8"/>
  <c r="N555" i="8" s="1"/>
  <c r="M556" i="8"/>
  <c r="N556" i="8" s="1"/>
  <c r="M557" i="8"/>
  <c r="N557" i="8" s="1"/>
  <c r="M558" i="8"/>
  <c r="N558" i="8" s="1"/>
  <c r="M559" i="8"/>
  <c r="N559" i="8" s="1"/>
  <c r="M560" i="8"/>
  <c r="N560" i="8" s="1"/>
  <c r="M561" i="8"/>
  <c r="N561" i="8" s="1"/>
  <c r="M562" i="8"/>
  <c r="N562" i="8" s="1"/>
  <c r="M563" i="8"/>
  <c r="N563" i="8" s="1"/>
  <c r="M564" i="8"/>
  <c r="N564" i="8" s="1"/>
  <c r="M565" i="8"/>
  <c r="N565" i="8" s="1"/>
  <c r="M566" i="8"/>
  <c r="N566" i="8" s="1"/>
  <c r="M567" i="8"/>
  <c r="N567" i="8" s="1"/>
  <c r="M568" i="8"/>
  <c r="N568" i="8" s="1"/>
  <c r="M569" i="8"/>
  <c r="N569" i="8" s="1"/>
  <c r="M570" i="8"/>
  <c r="N570" i="8" s="1"/>
  <c r="M571" i="8"/>
  <c r="N571" i="8" s="1"/>
  <c r="M572" i="8"/>
  <c r="N572" i="8" s="1"/>
  <c r="M573" i="8"/>
  <c r="N573" i="8" s="1"/>
  <c r="M574" i="8"/>
  <c r="N574" i="8" s="1"/>
  <c r="M575" i="8"/>
  <c r="N575" i="8" s="1"/>
  <c r="M576" i="8"/>
  <c r="N576" i="8" s="1"/>
  <c r="M577" i="8"/>
  <c r="N577" i="8" s="1"/>
  <c r="M578" i="8"/>
  <c r="N578" i="8" s="1"/>
  <c r="M579" i="8"/>
  <c r="N579" i="8" s="1"/>
  <c r="M580" i="8"/>
  <c r="N580" i="8" s="1"/>
  <c r="M581" i="8"/>
  <c r="N581" i="8" s="1"/>
  <c r="M582" i="8"/>
  <c r="N582" i="8" s="1"/>
  <c r="M583" i="8"/>
  <c r="N583" i="8" s="1"/>
  <c r="M584" i="8"/>
  <c r="N584" i="8" s="1"/>
  <c r="M585" i="8"/>
  <c r="N585" i="8" s="1"/>
  <c r="M586" i="8"/>
  <c r="N586" i="8" s="1"/>
  <c r="M587" i="8"/>
  <c r="N587" i="8" s="1"/>
  <c r="M588" i="8"/>
  <c r="N588" i="8" s="1"/>
  <c r="M589" i="8"/>
  <c r="N589" i="8" s="1"/>
  <c r="M590" i="8"/>
  <c r="N590" i="8" s="1"/>
  <c r="M591" i="8"/>
  <c r="N591" i="8" s="1"/>
  <c r="M592" i="8"/>
  <c r="N592" i="8" s="1"/>
  <c r="M593" i="8"/>
  <c r="N593" i="8" s="1"/>
  <c r="M594" i="8"/>
  <c r="N594" i="8" s="1"/>
  <c r="M595" i="8"/>
  <c r="N595" i="8" s="1"/>
  <c r="M596" i="8"/>
  <c r="N596" i="8" s="1"/>
  <c r="M597" i="8"/>
  <c r="N597" i="8" s="1"/>
  <c r="M599" i="8"/>
  <c r="N599" i="8" s="1"/>
  <c r="M600" i="8"/>
  <c r="N600" i="8" s="1"/>
  <c r="M601" i="8"/>
  <c r="N601" i="8" s="1"/>
  <c r="M602" i="8"/>
  <c r="N602" i="8" s="1"/>
  <c r="M603" i="8"/>
  <c r="N603" i="8" s="1"/>
  <c r="M604" i="8"/>
  <c r="N604" i="8" s="1"/>
  <c r="M605" i="8"/>
  <c r="N605" i="8" s="1"/>
  <c r="M606" i="8"/>
  <c r="N606" i="8" s="1"/>
  <c r="M607" i="8"/>
  <c r="N607" i="8" s="1"/>
  <c r="M608" i="8"/>
  <c r="N608" i="8" s="1"/>
  <c r="M609" i="8"/>
  <c r="N609" i="8" s="1"/>
  <c r="M610" i="8"/>
  <c r="N610" i="8" s="1"/>
  <c r="M611" i="8"/>
  <c r="N611" i="8" s="1"/>
  <c r="M612" i="8"/>
  <c r="N612" i="8" s="1"/>
  <c r="M613" i="8"/>
  <c r="N613" i="8" s="1"/>
  <c r="M614" i="8"/>
  <c r="N614" i="8" s="1"/>
  <c r="M615" i="8"/>
  <c r="N615" i="8" s="1"/>
  <c r="M616" i="8"/>
  <c r="N616" i="8" s="1"/>
  <c r="M617" i="8"/>
  <c r="N617" i="8" s="1"/>
  <c r="M618" i="8"/>
  <c r="N618" i="8" s="1"/>
  <c r="M619" i="8"/>
  <c r="N619" i="8" s="1"/>
  <c r="M620" i="8"/>
  <c r="N620" i="8" s="1"/>
  <c r="M621" i="8"/>
  <c r="N621" i="8" s="1"/>
  <c r="M622" i="8"/>
  <c r="N622" i="8" s="1"/>
  <c r="M623" i="8"/>
  <c r="N623" i="8" s="1"/>
  <c r="M624" i="8"/>
  <c r="N624" i="8" s="1"/>
  <c r="M625" i="8"/>
  <c r="N625" i="8" s="1"/>
  <c r="M626" i="8"/>
  <c r="N626" i="8" s="1"/>
  <c r="M627" i="8"/>
  <c r="N627" i="8" s="1"/>
  <c r="M628" i="8"/>
  <c r="N628" i="8" s="1"/>
  <c r="M629" i="8"/>
  <c r="N629" i="8" s="1"/>
  <c r="M630" i="8"/>
  <c r="N630" i="8" s="1"/>
  <c r="M631" i="8"/>
  <c r="N631" i="8" s="1"/>
  <c r="M632" i="8"/>
  <c r="N632" i="8" s="1"/>
  <c r="M633" i="8"/>
  <c r="N633" i="8" s="1"/>
  <c r="M634" i="8"/>
  <c r="N634" i="8" s="1"/>
  <c r="M635" i="8"/>
  <c r="N635" i="8" s="1"/>
  <c r="M636" i="8"/>
  <c r="N636" i="8" s="1"/>
  <c r="M637" i="8"/>
  <c r="N637" i="8" s="1"/>
  <c r="M638" i="8"/>
  <c r="N638" i="8" s="1"/>
  <c r="M639" i="8"/>
  <c r="N639" i="8" s="1"/>
  <c r="M640" i="8"/>
  <c r="N640" i="8" s="1"/>
  <c r="M641" i="8"/>
  <c r="N641" i="8" s="1"/>
  <c r="M642" i="8"/>
  <c r="N642" i="8" s="1"/>
  <c r="M643" i="8"/>
  <c r="N643" i="8" s="1"/>
  <c r="M644" i="8"/>
  <c r="N644" i="8" s="1"/>
  <c r="M645" i="8"/>
  <c r="N645" i="8" s="1"/>
  <c r="M646" i="8"/>
  <c r="N646" i="8" s="1"/>
  <c r="M647" i="8"/>
  <c r="N647" i="8" s="1"/>
  <c r="M649" i="8"/>
  <c r="N649" i="8" s="1"/>
  <c r="M650" i="8"/>
  <c r="N650" i="8" s="1"/>
  <c r="M651" i="8"/>
  <c r="N651" i="8" s="1"/>
  <c r="M652" i="8"/>
  <c r="N652" i="8" s="1"/>
  <c r="M653" i="8"/>
  <c r="N653" i="8" s="1"/>
  <c r="M654" i="8"/>
  <c r="N654" i="8" s="1"/>
  <c r="M655" i="8"/>
  <c r="N655" i="8" s="1"/>
  <c r="M656" i="8"/>
  <c r="N656" i="8" s="1"/>
  <c r="M657" i="8"/>
  <c r="N657" i="8" s="1"/>
  <c r="M658" i="8"/>
  <c r="N658" i="8" s="1"/>
  <c r="M659" i="8"/>
  <c r="N659" i="8" s="1"/>
  <c r="M660" i="8"/>
  <c r="N660" i="8" s="1"/>
  <c r="M661" i="8"/>
  <c r="N661" i="8" s="1"/>
  <c r="M662" i="8"/>
  <c r="N662" i="8" s="1"/>
  <c r="M663" i="8"/>
  <c r="N663" i="8" s="1"/>
  <c r="M664" i="8"/>
  <c r="N664" i="8" s="1"/>
  <c r="M665" i="8"/>
  <c r="N665" i="8" s="1"/>
  <c r="M666" i="8"/>
  <c r="N666" i="8" s="1"/>
  <c r="M667" i="8"/>
  <c r="N667" i="8" s="1"/>
  <c r="M668" i="8"/>
  <c r="N668" i="8" s="1"/>
  <c r="M31" i="8"/>
  <c r="N31" i="8" s="1"/>
  <c r="M32" i="8"/>
  <c r="N32" i="8" s="1"/>
  <c r="M33" i="8"/>
  <c r="N33" i="8" s="1"/>
  <c r="M34" i="8"/>
  <c r="N34" i="8" s="1"/>
  <c r="M35" i="8"/>
  <c r="N35" i="8" s="1"/>
  <c r="M36" i="8"/>
  <c r="N36" i="8" s="1"/>
  <c r="M37" i="8"/>
  <c r="N37" i="8" s="1"/>
  <c r="M38" i="8"/>
  <c r="N38" i="8" s="1"/>
  <c r="M39" i="8"/>
  <c r="N39" i="8" s="1"/>
  <c r="M40" i="8"/>
  <c r="N40" i="8" s="1"/>
  <c r="M41" i="8"/>
  <c r="N41" i="8" s="1"/>
  <c r="M42" i="8"/>
  <c r="N42" i="8" s="1"/>
  <c r="M43" i="8"/>
  <c r="N43" i="8" s="1"/>
  <c r="M44" i="8"/>
  <c r="N44" i="8" s="1"/>
  <c r="M45" i="8"/>
  <c r="N45" i="8" s="1"/>
  <c r="M46" i="8"/>
  <c r="N46" i="8" s="1"/>
  <c r="M47" i="8"/>
  <c r="N47" i="8" s="1"/>
  <c r="M49" i="8"/>
  <c r="N49" i="8" s="1"/>
  <c r="M50" i="8"/>
  <c r="N50" i="8" s="1"/>
  <c r="M51" i="8"/>
  <c r="N51" i="8" s="1"/>
  <c r="M52" i="8"/>
  <c r="N52" i="8" s="1"/>
  <c r="M53" i="8"/>
  <c r="N53" i="8" s="1"/>
  <c r="M54" i="8"/>
  <c r="N54" i="8" s="1"/>
  <c r="M55" i="8"/>
  <c r="N55" i="8" s="1"/>
  <c r="M56" i="8"/>
  <c r="N56" i="8" s="1"/>
  <c r="M57" i="8"/>
  <c r="N57" i="8" s="1"/>
  <c r="M58" i="8"/>
  <c r="N58" i="8" s="1"/>
  <c r="M59" i="8"/>
  <c r="N59" i="8" s="1"/>
  <c r="M60" i="8"/>
  <c r="N60" i="8" s="1"/>
  <c r="M61" i="8"/>
  <c r="N61" i="8" s="1"/>
  <c r="M62" i="8"/>
  <c r="N62" i="8" s="1"/>
  <c r="M63" i="8"/>
  <c r="N63" i="8" s="1"/>
  <c r="M64" i="8"/>
  <c r="N64" i="8" s="1"/>
  <c r="M65" i="8"/>
  <c r="N65" i="8" s="1"/>
  <c r="M66" i="8"/>
  <c r="N66" i="8" s="1"/>
  <c r="M67" i="8"/>
  <c r="N67" i="8" s="1"/>
  <c r="M68" i="8"/>
  <c r="N68" i="8" s="1"/>
  <c r="M69" i="8"/>
  <c r="N69" i="8" s="1"/>
  <c r="M4" i="8"/>
  <c r="N4" i="8" s="1"/>
  <c r="M5" i="8"/>
  <c r="N5" i="8" s="1"/>
  <c r="M6" i="8"/>
  <c r="N6" i="8" s="1"/>
  <c r="M7" i="8"/>
  <c r="N7" i="8" s="1"/>
  <c r="M8" i="8"/>
  <c r="N8" i="8" s="1"/>
  <c r="M9" i="8"/>
  <c r="N9" i="8" s="1"/>
  <c r="M10" i="8"/>
  <c r="N10" i="8" s="1"/>
  <c r="M11" i="8"/>
  <c r="N11" i="8" s="1"/>
  <c r="M12" i="8"/>
  <c r="N12" i="8" s="1"/>
  <c r="M13" i="8"/>
  <c r="N13" i="8" s="1"/>
  <c r="M14" i="8"/>
  <c r="N14" i="8" s="1"/>
  <c r="M15" i="8"/>
  <c r="N15" i="8" s="1"/>
  <c r="M16" i="8"/>
  <c r="N16" i="8" s="1"/>
  <c r="M17" i="8"/>
  <c r="N17" i="8" s="1"/>
  <c r="M18" i="8"/>
  <c r="N18" i="8" s="1"/>
  <c r="M19" i="8"/>
  <c r="N19" i="8" s="1"/>
  <c r="M20" i="8"/>
  <c r="N20" i="8" s="1"/>
  <c r="M21" i="8"/>
  <c r="N21" i="8" s="1"/>
  <c r="M22" i="8"/>
  <c r="N22" i="8" s="1"/>
  <c r="M23" i="8"/>
  <c r="N23" i="8" s="1"/>
  <c r="M24" i="8"/>
  <c r="N24" i="8" s="1"/>
  <c r="M25" i="8"/>
  <c r="N25" i="8" s="1"/>
  <c r="M26" i="8"/>
  <c r="N26" i="8" s="1"/>
  <c r="M27" i="8"/>
  <c r="M28" i="8"/>
  <c r="N28" i="8" s="1"/>
  <c r="M29" i="8"/>
  <c r="N29" i="8" s="1"/>
  <c r="M30" i="8"/>
  <c r="N30" i="8" s="1"/>
  <c r="M3" i="8"/>
  <c r="N3" i="8" s="1"/>
  <c r="M2" i="8"/>
  <c r="N2" i="8" s="1"/>
  <c r="M397" i="9" l="1"/>
  <c r="M399" i="9"/>
  <c r="M400" i="9"/>
  <c r="M398" i="9"/>
  <c r="M401" i="9"/>
  <c r="M396" i="9"/>
  <c r="M402" i="9"/>
  <c r="M403" i="9"/>
  <c r="M404" i="9"/>
  <c r="M405" i="9"/>
  <c r="M407" i="9"/>
  <c r="M406" i="9"/>
  <c r="M48" i="8"/>
  <c r="N71" i="8"/>
  <c r="J2932" i="8"/>
  <c r="K2932" i="8" s="1"/>
  <c r="J2926" i="8"/>
  <c r="K2926" i="8" s="1"/>
  <c r="J2943" i="8"/>
  <c r="K2943" i="8" s="1"/>
  <c r="J2936" i="8"/>
  <c r="K2936" i="8" s="1"/>
  <c r="J2909" i="8"/>
  <c r="K2909" i="8" s="1"/>
  <c r="J2933" i="8" l="1"/>
  <c r="K2933" i="8" s="1"/>
  <c r="J2944" i="8"/>
  <c r="K2944" i="8" s="1"/>
  <c r="J2927" i="8"/>
  <c r="M98" i="8"/>
  <c r="J2937" i="8"/>
  <c r="J2910" i="8"/>
  <c r="M148" i="8" l="1"/>
  <c r="J2945" i="8"/>
  <c r="K2945" i="8" s="1"/>
  <c r="K2927" i="8"/>
  <c r="J2928" i="8"/>
  <c r="K2910" i="8"/>
  <c r="J2911" i="8"/>
  <c r="K2937" i="8"/>
  <c r="J2938" i="8"/>
  <c r="J2946" i="8" l="1"/>
  <c r="J2947" i="8" s="1"/>
  <c r="M198" i="8"/>
  <c r="M248" i="8" s="1"/>
  <c r="M298" i="8" s="1"/>
  <c r="K2928" i="8"/>
  <c r="J2929" i="8"/>
  <c r="K2938" i="8"/>
  <c r="J2939" i="8"/>
  <c r="K2911" i="8"/>
  <c r="J2912" i="8"/>
  <c r="K2946" i="8"/>
  <c r="K2929" i="8" l="1"/>
  <c r="J2930" i="8"/>
  <c r="K2930" i="8" s="1"/>
  <c r="M348" i="8"/>
  <c r="K2939" i="8"/>
  <c r="J2940" i="8"/>
  <c r="K2947" i="8"/>
  <c r="J2948" i="8"/>
  <c r="K2912" i="8"/>
  <c r="J2913" i="8"/>
  <c r="M398" i="8" l="1"/>
  <c r="K2913" i="8"/>
  <c r="J2914" i="8"/>
  <c r="K2940" i="8"/>
  <c r="J2941" i="8"/>
  <c r="K2941" i="8" s="1"/>
  <c r="K2948" i="8"/>
  <c r="J2949" i="8"/>
  <c r="M448" i="8" l="1"/>
  <c r="K2914" i="8"/>
  <c r="J2915" i="8"/>
  <c r="K2949" i="8"/>
  <c r="J2950" i="8"/>
  <c r="M498" i="8" l="1"/>
  <c r="K2950" i="8"/>
  <c r="J2951" i="8"/>
  <c r="K2951" i="8" s="1"/>
  <c r="K2915" i="8"/>
  <c r="J2916" i="8"/>
  <c r="M548" i="8" l="1"/>
  <c r="K2916" i="8"/>
  <c r="J2917" i="8"/>
  <c r="M598" i="8" l="1"/>
  <c r="K2917" i="8"/>
  <c r="J2918" i="8"/>
  <c r="M648" i="8" l="1"/>
  <c r="K2918" i="8"/>
  <c r="J2919" i="8"/>
  <c r="M698" i="8" l="1"/>
  <c r="K2919" i="8"/>
  <c r="J2920" i="8"/>
  <c r="M748" i="8" l="1"/>
  <c r="K2920" i="8"/>
  <c r="J2921" i="8"/>
  <c r="M798" i="8" l="1"/>
  <c r="K2921" i="8"/>
  <c r="J2922" i="8"/>
  <c r="M848" i="8" l="1"/>
  <c r="K2922" i="8"/>
  <c r="J2923" i="8"/>
  <c r="K2923" i="8" s="1"/>
  <c r="M898" i="8" l="1"/>
  <c r="A3" i="1"/>
  <c r="A4" i="1"/>
  <c r="A5" i="1"/>
  <c r="M25" i="9" s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M395" i="9" s="1"/>
  <c r="A2" i="1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L441" i="8"/>
  <c r="L442" i="8"/>
  <c r="L443" i="8"/>
  <c r="L444" i="8"/>
  <c r="L445" i="8"/>
  <c r="L446" i="8"/>
  <c r="L447" i="8"/>
  <c r="L448" i="8"/>
  <c r="L449" i="8"/>
  <c r="L450" i="8"/>
  <c r="L451" i="8"/>
  <c r="L452" i="8"/>
  <c r="L453" i="8"/>
  <c r="L454" i="8"/>
  <c r="L455" i="8"/>
  <c r="L456" i="8"/>
  <c r="L457" i="8"/>
  <c r="L458" i="8"/>
  <c r="L459" i="8"/>
  <c r="L460" i="8"/>
  <c r="L461" i="8"/>
  <c r="L462" i="8"/>
  <c r="L463" i="8"/>
  <c r="L464" i="8"/>
  <c r="L465" i="8"/>
  <c r="L466" i="8"/>
  <c r="L467" i="8"/>
  <c r="L468" i="8"/>
  <c r="L469" i="8"/>
  <c r="L470" i="8"/>
  <c r="L471" i="8"/>
  <c r="L472" i="8"/>
  <c r="L473" i="8"/>
  <c r="L474" i="8"/>
  <c r="L475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L493" i="8"/>
  <c r="L494" i="8"/>
  <c r="L495" i="8"/>
  <c r="L496" i="8"/>
  <c r="L497" i="8"/>
  <c r="L498" i="8"/>
  <c r="L499" i="8"/>
  <c r="L500" i="8"/>
  <c r="L501" i="8"/>
  <c r="L502" i="8"/>
  <c r="L503" i="8"/>
  <c r="L504" i="8"/>
  <c r="L505" i="8"/>
  <c r="L506" i="8"/>
  <c r="L507" i="8"/>
  <c r="L508" i="8"/>
  <c r="L509" i="8"/>
  <c r="L510" i="8"/>
  <c r="L511" i="8"/>
  <c r="L512" i="8"/>
  <c r="L513" i="8"/>
  <c r="L514" i="8"/>
  <c r="L515" i="8"/>
  <c r="L516" i="8"/>
  <c r="L517" i="8"/>
  <c r="L518" i="8"/>
  <c r="L519" i="8"/>
  <c r="L520" i="8"/>
  <c r="L521" i="8"/>
  <c r="L522" i="8"/>
  <c r="L523" i="8"/>
  <c r="L524" i="8"/>
  <c r="L525" i="8"/>
  <c r="L526" i="8"/>
  <c r="L527" i="8"/>
  <c r="L528" i="8"/>
  <c r="L529" i="8"/>
  <c r="L530" i="8"/>
  <c r="L531" i="8"/>
  <c r="L532" i="8"/>
  <c r="L533" i="8"/>
  <c r="L534" i="8"/>
  <c r="L535" i="8"/>
  <c r="L536" i="8"/>
  <c r="L537" i="8"/>
  <c r="L538" i="8"/>
  <c r="L539" i="8"/>
  <c r="L540" i="8"/>
  <c r="L541" i="8"/>
  <c r="L542" i="8"/>
  <c r="L543" i="8"/>
  <c r="L544" i="8"/>
  <c r="L545" i="8"/>
  <c r="L546" i="8"/>
  <c r="L547" i="8"/>
  <c r="L548" i="8"/>
  <c r="L549" i="8"/>
  <c r="L550" i="8"/>
  <c r="L551" i="8"/>
  <c r="L552" i="8"/>
  <c r="L553" i="8"/>
  <c r="L554" i="8"/>
  <c r="L555" i="8"/>
  <c r="L556" i="8"/>
  <c r="L557" i="8"/>
  <c r="L558" i="8"/>
  <c r="L559" i="8"/>
  <c r="L560" i="8"/>
  <c r="L561" i="8"/>
  <c r="L562" i="8"/>
  <c r="L563" i="8"/>
  <c r="L564" i="8"/>
  <c r="L565" i="8"/>
  <c r="L566" i="8"/>
  <c r="L567" i="8"/>
  <c r="L568" i="8"/>
  <c r="L569" i="8"/>
  <c r="L570" i="8"/>
  <c r="L571" i="8"/>
  <c r="L572" i="8"/>
  <c r="L573" i="8"/>
  <c r="L574" i="8"/>
  <c r="L575" i="8"/>
  <c r="L576" i="8"/>
  <c r="L577" i="8"/>
  <c r="L578" i="8"/>
  <c r="L579" i="8"/>
  <c r="L580" i="8"/>
  <c r="L581" i="8"/>
  <c r="L582" i="8"/>
  <c r="L583" i="8"/>
  <c r="L584" i="8"/>
  <c r="L585" i="8"/>
  <c r="L586" i="8"/>
  <c r="L587" i="8"/>
  <c r="L588" i="8"/>
  <c r="L589" i="8"/>
  <c r="L590" i="8"/>
  <c r="L591" i="8"/>
  <c r="L592" i="8"/>
  <c r="L593" i="8"/>
  <c r="L594" i="8"/>
  <c r="L595" i="8"/>
  <c r="L596" i="8"/>
  <c r="L597" i="8"/>
  <c r="L598" i="8"/>
  <c r="L599" i="8"/>
  <c r="L600" i="8"/>
  <c r="L601" i="8"/>
  <c r="L602" i="8"/>
  <c r="L603" i="8"/>
  <c r="L604" i="8"/>
  <c r="L605" i="8"/>
  <c r="L606" i="8"/>
  <c r="L607" i="8"/>
  <c r="L608" i="8"/>
  <c r="L609" i="8"/>
  <c r="L610" i="8"/>
  <c r="L611" i="8"/>
  <c r="L612" i="8"/>
  <c r="L613" i="8"/>
  <c r="L614" i="8"/>
  <c r="L615" i="8"/>
  <c r="L616" i="8"/>
  <c r="L617" i="8"/>
  <c r="L618" i="8"/>
  <c r="L619" i="8"/>
  <c r="L620" i="8"/>
  <c r="L621" i="8"/>
  <c r="L622" i="8"/>
  <c r="L623" i="8"/>
  <c r="L624" i="8"/>
  <c r="L625" i="8"/>
  <c r="L626" i="8"/>
  <c r="L627" i="8"/>
  <c r="L628" i="8"/>
  <c r="L629" i="8"/>
  <c r="L630" i="8"/>
  <c r="L631" i="8"/>
  <c r="L632" i="8"/>
  <c r="L633" i="8"/>
  <c r="L634" i="8"/>
  <c r="L635" i="8"/>
  <c r="L636" i="8"/>
  <c r="L637" i="8"/>
  <c r="L638" i="8"/>
  <c r="L639" i="8"/>
  <c r="L640" i="8"/>
  <c r="L641" i="8"/>
  <c r="L642" i="8"/>
  <c r="L643" i="8"/>
  <c r="L644" i="8"/>
  <c r="L645" i="8"/>
  <c r="L646" i="8"/>
  <c r="L647" i="8"/>
  <c r="L648" i="8"/>
  <c r="L649" i="8"/>
  <c r="L650" i="8"/>
  <c r="L651" i="8"/>
  <c r="L652" i="8"/>
  <c r="L653" i="8"/>
  <c r="L654" i="8"/>
  <c r="L655" i="8"/>
  <c r="L656" i="8"/>
  <c r="L657" i="8"/>
  <c r="L658" i="8"/>
  <c r="L659" i="8"/>
  <c r="L660" i="8"/>
  <c r="L661" i="8"/>
  <c r="L662" i="8"/>
  <c r="L663" i="8"/>
  <c r="L664" i="8"/>
  <c r="L665" i="8"/>
  <c r="L666" i="8"/>
  <c r="L667" i="8"/>
  <c r="L668" i="8"/>
  <c r="L669" i="8"/>
  <c r="L670" i="8"/>
  <c r="L671" i="8"/>
  <c r="L672" i="8"/>
  <c r="L673" i="8"/>
  <c r="L674" i="8"/>
  <c r="L675" i="8"/>
  <c r="L676" i="8"/>
  <c r="L677" i="8"/>
  <c r="L678" i="8"/>
  <c r="L679" i="8"/>
  <c r="L680" i="8"/>
  <c r="L681" i="8"/>
  <c r="L682" i="8"/>
  <c r="L683" i="8"/>
  <c r="L684" i="8"/>
  <c r="L685" i="8"/>
  <c r="L686" i="8"/>
  <c r="L687" i="8"/>
  <c r="L688" i="8"/>
  <c r="L689" i="8"/>
  <c r="L690" i="8"/>
  <c r="L691" i="8"/>
  <c r="L692" i="8"/>
  <c r="L693" i="8"/>
  <c r="L694" i="8"/>
  <c r="L695" i="8"/>
  <c r="L696" i="8"/>
  <c r="L697" i="8"/>
  <c r="L698" i="8"/>
  <c r="L699" i="8"/>
  <c r="L700" i="8"/>
  <c r="L701" i="8"/>
  <c r="L702" i="8"/>
  <c r="L703" i="8"/>
  <c r="L704" i="8"/>
  <c r="L705" i="8"/>
  <c r="L706" i="8"/>
  <c r="L707" i="8"/>
  <c r="L708" i="8"/>
  <c r="L709" i="8"/>
  <c r="L710" i="8"/>
  <c r="L711" i="8"/>
  <c r="L712" i="8"/>
  <c r="L713" i="8"/>
  <c r="L714" i="8"/>
  <c r="L715" i="8"/>
  <c r="L716" i="8"/>
  <c r="L717" i="8"/>
  <c r="L718" i="8"/>
  <c r="L719" i="8"/>
  <c r="L720" i="8"/>
  <c r="L721" i="8"/>
  <c r="L722" i="8"/>
  <c r="L723" i="8"/>
  <c r="L724" i="8"/>
  <c r="L725" i="8"/>
  <c r="L726" i="8"/>
  <c r="L727" i="8"/>
  <c r="L728" i="8"/>
  <c r="L729" i="8"/>
  <c r="L730" i="8"/>
  <c r="L731" i="8"/>
  <c r="L732" i="8"/>
  <c r="L733" i="8"/>
  <c r="L734" i="8"/>
  <c r="L735" i="8"/>
  <c r="L736" i="8"/>
  <c r="L737" i="8"/>
  <c r="L738" i="8"/>
  <c r="L739" i="8"/>
  <c r="L740" i="8"/>
  <c r="L741" i="8"/>
  <c r="L742" i="8"/>
  <c r="L743" i="8"/>
  <c r="L744" i="8"/>
  <c r="L745" i="8"/>
  <c r="L746" i="8"/>
  <c r="L747" i="8"/>
  <c r="L748" i="8"/>
  <c r="L749" i="8"/>
  <c r="L750" i="8"/>
  <c r="L751" i="8"/>
  <c r="L752" i="8"/>
  <c r="L753" i="8"/>
  <c r="L754" i="8"/>
  <c r="L755" i="8"/>
  <c r="L756" i="8"/>
  <c r="L757" i="8"/>
  <c r="L758" i="8"/>
  <c r="L759" i="8"/>
  <c r="L760" i="8"/>
  <c r="L761" i="8"/>
  <c r="L762" i="8"/>
  <c r="L763" i="8"/>
  <c r="L764" i="8"/>
  <c r="L765" i="8"/>
  <c r="L766" i="8"/>
  <c r="L767" i="8"/>
  <c r="L768" i="8"/>
  <c r="L769" i="8"/>
  <c r="L770" i="8"/>
  <c r="L771" i="8"/>
  <c r="L772" i="8"/>
  <c r="L773" i="8"/>
  <c r="L774" i="8"/>
  <c r="L775" i="8"/>
  <c r="L776" i="8"/>
  <c r="L777" i="8"/>
  <c r="L778" i="8"/>
  <c r="L779" i="8"/>
  <c r="L780" i="8"/>
  <c r="L781" i="8"/>
  <c r="L782" i="8"/>
  <c r="L783" i="8"/>
  <c r="L784" i="8"/>
  <c r="L785" i="8"/>
  <c r="L786" i="8"/>
  <c r="L787" i="8"/>
  <c r="L788" i="8"/>
  <c r="L789" i="8"/>
  <c r="L790" i="8"/>
  <c r="L791" i="8"/>
  <c r="L792" i="8"/>
  <c r="L793" i="8"/>
  <c r="L794" i="8"/>
  <c r="L795" i="8"/>
  <c r="L796" i="8"/>
  <c r="L797" i="8"/>
  <c r="L798" i="8"/>
  <c r="L799" i="8"/>
  <c r="L800" i="8"/>
  <c r="L801" i="8"/>
  <c r="L802" i="8"/>
  <c r="L803" i="8"/>
  <c r="L804" i="8"/>
  <c r="L805" i="8"/>
  <c r="L806" i="8"/>
  <c r="L807" i="8"/>
  <c r="L808" i="8"/>
  <c r="L809" i="8"/>
  <c r="L810" i="8"/>
  <c r="L811" i="8"/>
  <c r="L812" i="8"/>
  <c r="L813" i="8"/>
  <c r="L814" i="8"/>
  <c r="L815" i="8"/>
  <c r="L816" i="8"/>
  <c r="L817" i="8"/>
  <c r="L818" i="8"/>
  <c r="L819" i="8"/>
  <c r="L820" i="8"/>
  <c r="L821" i="8"/>
  <c r="L822" i="8"/>
  <c r="L823" i="8"/>
  <c r="L824" i="8"/>
  <c r="L825" i="8"/>
  <c r="L826" i="8"/>
  <c r="L827" i="8"/>
  <c r="L828" i="8"/>
  <c r="L829" i="8"/>
  <c r="L830" i="8"/>
  <c r="L831" i="8"/>
  <c r="L832" i="8"/>
  <c r="L833" i="8"/>
  <c r="L834" i="8"/>
  <c r="L835" i="8"/>
  <c r="L836" i="8"/>
  <c r="L837" i="8"/>
  <c r="L838" i="8"/>
  <c r="L839" i="8"/>
  <c r="L840" i="8"/>
  <c r="L841" i="8"/>
  <c r="L842" i="8"/>
  <c r="L843" i="8"/>
  <c r="L844" i="8"/>
  <c r="L845" i="8"/>
  <c r="L846" i="8"/>
  <c r="L847" i="8"/>
  <c r="L848" i="8"/>
  <c r="L849" i="8"/>
  <c r="L850" i="8"/>
  <c r="L851" i="8"/>
  <c r="L852" i="8"/>
  <c r="L853" i="8"/>
  <c r="L854" i="8"/>
  <c r="L855" i="8"/>
  <c r="L856" i="8"/>
  <c r="L857" i="8"/>
  <c r="L858" i="8"/>
  <c r="L859" i="8"/>
  <c r="L860" i="8"/>
  <c r="L861" i="8"/>
  <c r="L862" i="8"/>
  <c r="L863" i="8"/>
  <c r="L864" i="8"/>
  <c r="L865" i="8"/>
  <c r="L866" i="8"/>
  <c r="L867" i="8"/>
  <c r="L868" i="8"/>
  <c r="L869" i="8"/>
  <c r="L870" i="8"/>
  <c r="L871" i="8"/>
  <c r="L872" i="8"/>
  <c r="L873" i="8"/>
  <c r="L874" i="8"/>
  <c r="L875" i="8"/>
  <c r="L876" i="8"/>
  <c r="L877" i="8"/>
  <c r="L878" i="8"/>
  <c r="L879" i="8"/>
  <c r="L880" i="8"/>
  <c r="L881" i="8"/>
  <c r="L882" i="8"/>
  <c r="L883" i="8"/>
  <c r="L884" i="8"/>
  <c r="L885" i="8"/>
  <c r="L886" i="8"/>
  <c r="L887" i="8"/>
  <c r="L888" i="8"/>
  <c r="L889" i="8"/>
  <c r="L890" i="8"/>
  <c r="L891" i="8"/>
  <c r="L892" i="8"/>
  <c r="L893" i="8"/>
  <c r="L894" i="8"/>
  <c r="L895" i="8"/>
  <c r="L896" i="8"/>
  <c r="L897" i="8"/>
  <c r="L898" i="8"/>
  <c r="L899" i="8"/>
  <c r="L900" i="8"/>
  <c r="L901" i="8"/>
  <c r="L902" i="8"/>
  <c r="L903" i="8"/>
  <c r="L904" i="8"/>
  <c r="L905" i="8"/>
  <c r="L906" i="8"/>
  <c r="L907" i="8"/>
  <c r="L908" i="8"/>
  <c r="L909" i="8"/>
  <c r="L910" i="8"/>
  <c r="L911" i="8"/>
  <c r="L912" i="8"/>
  <c r="L913" i="8"/>
  <c r="L914" i="8"/>
  <c r="L915" i="8"/>
  <c r="L916" i="8"/>
  <c r="L917" i="8"/>
  <c r="L918" i="8"/>
  <c r="L919" i="8"/>
  <c r="L920" i="8"/>
  <c r="L921" i="8"/>
  <c r="L922" i="8"/>
  <c r="L923" i="8"/>
  <c r="L924" i="8"/>
  <c r="L925" i="8"/>
  <c r="L926" i="8"/>
  <c r="L927" i="8"/>
  <c r="L928" i="8"/>
  <c r="L929" i="8"/>
  <c r="L930" i="8"/>
  <c r="L931" i="8"/>
  <c r="L932" i="8"/>
  <c r="L933" i="8"/>
  <c r="L934" i="8"/>
  <c r="L935" i="8"/>
  <c r="L936" i="8"/>
  <c r="L937" i="8"/>
  <c r="L938" i="8"/>
  <c r="L939" i="8"/>
  <c r="L940" i="8"/>
  <c r="L941" i="8"/>
  <c r="L942" i="8"/>
  <c r="L943" i="8"/>
  <c r="L944" i="8"/>
  <c r="L945" i="8"/>
  <c r="L946" i="8"/>
  <c r="L947" i="8"/>
  <c r="L948" i="8"/>
  <c r="L949" i="8"/>
  <c r="L950" i="8"/>
  <c r="L951" i="8"/>
  <c r="L952" i="8"/>
  <c r="L953" i="8"/>
  <c r="L954" i="8"/>
  <c r="L955" i="8"/>
  <c r="L956" i="8"/>
  <c r="L957" i="8"/>
  <c r="L958" i="8"/>
  <c r="L959" i="8"/>
  <c r="L960" i="8"/>
  <c r="L961" i="8"/>
  <c r="L962" i="8"/>
  <c r="L963" i="8"/>
  <c r="L964" i="8"/>
  <c r="L965" i="8"/>
  <c r="L966" i="8"/>
  <c r="L967" i="8"/>
  <c r="L968" i="8"/>
  <c r="L969" i="8"/>
  <c r="L970" i="8"/>
  <c r="L971" i="8"/>
  <c r="L972" i="8"/>
  <c r="L973" i="8"/>
  <c r="L974" i="8"/>
  <c r="L975" i="8"/>
  <c r="L976" i="8"/>
  <c r="L977" i="8"/>
  <c r="L978" i="8"/>
  <c r="L979" i="8"/>
  <c r="L980" i="8"/>
  <c r="L981" i="8"/>
  <c r="L982" i="8"/>
  <c r="L983" i="8"/>
  <c r="L984" i="8"/>
  <c r="L985" i="8"/>
  <c r="L986" i="8"/>
  <c r="L987" i="8"/>
  <c r="L988" i="8"/>
  <c r="L989" i="8"/>
  <c r="L990" i="8"/>
  <c r="L991" i="8"/>
  <c r="L992" i="8"/>
  <c r="L993" i="8"/>
  <c r="L994" i="8"/>
  <c r="L995" i="8"/>
  <c r="L996" i="8"/>
  <c r="L997" i="8"/>
  <c r="L998" i="8"/>
  <c r="L999" i="8"/>
  <c r="L1000" i="8"/>
  <c r="L1001" i="8"/>
  <c r="L1002" i="8"/>
  <c r="L1003" i="8"/>
  <c r="L1004" i="8"/>
  <c r="L1005" i="8"/>
  <c r="L1006" i="8"/>
  <c r="L1007" i="8"/>
  <c r="L1008" i="8"/>
  <c r="L1009" i="8"/>
  <c r="L1010" i="8"/>
  <c r="L1011" i="8"/>
  <c r="L1012" i="8"/>
  <c r="L1013" i="8"/>
  <c r="L1014" i="8"/>
  <c r="L1015" i="8"/>
  <c r="L1016" i="8"/>
  <c r="L1017" i="8"/>
  <c r="L1018" i="8"/>
  <c r="L1019" i="8"/>
  <c r="L1020" i="8"/>
  <c r="L1021" i="8"/>
  <c r="L1022" i="8"/>
  <c r="L1023" i="8"/>
  <c r="L1024" i="8"/>
  <c r="L1025" i="8"/>
  <c r="L1026" i="8"/>
  <c r="L1027" i="8"/>
  <c r="L1028" i="8"/>
  <c r="L1029" i="8"/>
  <c r="L1030" i="8"/>
  <c r="L1031" i="8"/>
  <c r="L1032" i="8"/>
  <c r="L1033" i="8"/>
  <c r="L1034" i="8"/>
  <c r="L1035" i="8"/>
  <c r="L1036" i="8"/>
  <c r="L1037" i="8"/>
  <c r="L1038" i="8"/>
  <c r="L1039" i="8"/>
  <c r="L1040" i="8"/>
  <c r="L1041" i="8"/>
  <c r="L1042" i="8"/>
  <c r="L1043" i="8"/>
  <c r="L1044" i="8"/>
  <c r="L1045" i="8"/>
  <c r="L1046" i="8"/>
  <c r="L1047" i="8"/>
  <c r="L1048" i="8"/>
  <c r="L1049" i="8"/>
  <c r="L1050" i="8"/>
  <c r="L1051" i="8"/>
  <c r="L1052" i="8"/>
  <c r="L1053" i="8"/>
  <c r="L1054" i="8"/>
  <c r="L1055" i="8"/>
  <c r="L1056" i="8"/>
  <c r="L1057" i="8"/>
  <c r="L1058" i="8"/>
  <c r="L1059" i="8"/>
  <c r="L1060" i="8"/>
  <c r="L1061" i="8"/>
  <c r="L1062" i="8"/>
  <c r="L1063" i="8"/>
  <c r="L1064" i="8"/>
  <c r="L1065" i="8"/>
  <c r="L1066" i="8"/>
  <c r="L1067" i="8"/>
  <c r="L1068" i="8"/>
  <c r="L1069" i="8"/>
  <c r="L1070" i="8"/>
  <c r="L1071" i="8"/>
  <c r="L1072" i="8"/>
  <c r="L1073" i="8"/>
  <c r="L1074" i="8"/>
  <c r="L1075" i="8"/>
  <c r="L1076" i="8"/>
  <c r="L1077" i="8"/>
  <c r="L1078" i="8"/>
  <c r="L1079" i="8"/>
  <c r="L1080" i="8"/>
  <c r="L1081" i="8"/>
  <c r="L1082" i="8"/>
  <c r="L1083" i="8"/>
  <c r="L1084" i="8"/>
  <c r="L1085" i="8"/>
  <c r="L1086" i="8"/>
  <c r="L1087" i="8"/>
  <c r="L1088" i="8"/>
  <c r="L1089" i="8"/>
  <c r="L1090" i="8"/>
  <c r="L1091" i="8"/>
  <c r="L1092" i="8"/>
  <c r="L1093" i="8"/>
  <c r="L1094" i="8"/>
  <c r="L1095" i="8"/>
  <c r="L1096" i="8"/>
  <c r="L1097" i="8"/>
  <c r="L1098" i="8"/>
  <c r="L1099" i="8"/>
  <c r="L1100" i="8"/>
  <c r="L1101" i="8"/>
  <c r="L1102" i="8"/>
  <c r="L1103" i="8"/>
  <c r="L1104" i="8"/>
  <c r="L1105" i="8"/>
  <c r="L1106" i="8"/>
  <c r="L1107" i="8"/>
  <c r="L1108" i="8"/>
  <c r="L1109" i="8"/>
  <c r="L1110" i="8"/>
  <c r="L1111" i="8"/>
  <c r="L1112" i="8"/>
  <c r="L1113" i="8"/>
  <c r="L1114" i="8"/>
  <c r="L1115" i="8"/>
  <c r="L1116" i="8"/>
  <c r="L1117" i="8"/>
  <c r="L1118" i="8"/>
  <c r="L1119" i="8"/>
  <c r="L1120" i="8"/>
  <c r="L1121" i="8"/>
  <c r="L1122" i="8"/>
  <c r="L1123" i="8"/>
  <c r="L1124" i="8"/>
  <c r="L1125" i="8"/>
  <c r="L1126" i="8"/>
  <c r="L1127" i="8"/>
  <c r="L1128" i="8"/>
  <c r="L1129" i="8"/>
  <c r="L1130" i="8"/>
  <c r="L1131" i="8"/>
  <c r="L1132" i="8"/>
  <c r="L1133" i="8"/>
  <c r="L1134" i="8"/>
  <c r="L1135" i="8"/>
  <c r="L1136" i="8"/>
  <c r="L1137" i="8"/>
  <c r="L1138" i="8"/>
  <c r="L1139" i="8"/>
  <c r="L1140" i="8"/>
  <c r="L1141" i="8"/>
  <c r="L1142" i="8"/>
  <c r="L1143" i="8"/>
  <c r="L1144" i="8"/>
  <c r="L1145" i="8"/>
  <c r="L1146" i="8"/>
  <c r="L1147" i="8"/>
  <c r="L1148" i="8"/>
  <c r="L1149" i="8"/>
  <c r="L1150" i="8"/>
  <c r="L1151" i="8"/>
  <c r="L1152" i="8"/>
  <c r="L1153" i="8"/>
  <c r="L1154" i="8"/>
  <c r="L1155" i="8"/>
  <c r="L1156" i="8"/>
  <c r="L1157" i="8"/>
  <c r="L1158" i="8"/>
  <c r="L1159" i="8"/>
  <c r="L1160" i="8"/>
  <c r="L1161" i="8"/>
  <c r="L1162" i="8"/>
  <c r="L1163" i="8"/>
  <c r="L1164" i="8"/>
  <c r="L1165" i="8"/>
  <c r="L1166" i="8"/>
  <c r="L1167" i="8"/>
  <c r="L1168" i="8"/>
  <c r="L1169" i="8"/>
  <c r="L1170" i="8"/>
  <c r="L1171" i="8"/>
  <c r="L1172" i="8"/>
  <c r="L1173" i="8"/>
  <c r="L1174" i="8"/>
  <c r="L1175" i="8"/>
  <c r="L1176" i="8"/>
  <c r="L1177" i="8"/>
  <c r="L1178" i="8"/>
  <c r="L1179" i="8"/>
  <c r="L1180" i="8"/>
  <c r="L1181" i="8"/>
  <c r="L1182" i="8"/>
  <c r="L1183" i="8"/>
  <c r="L1184" i="8"/>
  <c r="L1185" i="8"/>
  <c r="L1186" i="8"/>
  <c r="L1187" i="8"/>
  <c r="L1188" i="8"/>
  <c r="L1189" i="8"/>
  <c r="L1190" i="8"/>
  <c r="L1191" i="8"/>
  <c r="L1192" i="8"/>
  <c r="L1193" i="8"/>
  <c r="L1194" i="8"/>
  <c r="L1195" i="8"/>
  <c r="L1196" i="8"/>
  <c r="L1197" i="8"/>
  <c r="L1198" i="8"/>
  <c r="L1199" i="8"/>
  <c r="L1200" i="8"/>
  <c r="L1201" i="8"/>
  <c r="L1202" i="8"/>
  <c r="L1203" i="8"/>
  <c r="L1204" i="8"/>
  <c r="L1205" i="8"/>
  <c r="L1206" i="8"/>
  <c r="L1207" i="8"/>
  <c r="L1208" i="8"/>
  <c r="L1209" i="8"/>
  <c r="L1210" i="8"/>
  <c r="L1211" i="8"/>
  <c r="L1212" i="8"/>
  <c r="L1213" i="8"/>
  <c r="L1214" i="8"/>
  <c r="L1215" i="8"/>
  <c r="L1216" i="8"/>
  <c r="L1217" i="8"/>
  <c r="L1218" i="8"/>
  <c r="L1219" i="8"/>
  <c r="L1220" i="8"/>
  <c r="L1221" i="8"/>
  <c r="L1222" i="8"/>
  <c r="L1223" i="8"/>
  <c r="L1224" i="8"/>
  <c r="L1225" i="8"/>
  <c r="L1226" i="8"/>
  <c r="L1227" i="8"/>
  <c r="L1228" i="8"/>
  <c r="L1229" i="8"/>
  <c r="L1230" i="8"/>
  <c r="L1231" i="8"/>
  <c r="L1232" i="8"/>
  <c r="L1233" i="8"/>
  <c r="L1234" i="8"/>
  <c r="L1235" i="8"/>
  <c r="L1236" i="8"/>
  <c r="L1237" i="8"/>
  <c r="L1238" i="8"/>
  <c r="L1239" i="8"/>
  <c r="L1240" i="8"/>
  <c r="L1241" i="8"/>
  <c r="L1242" i="8"/>
  <c r="L1243" i="8"/>
  <c r="L1244" i="8"/>
  <c r="L1245" i="8"/>
  <c r="L1246" i="8"/>
  <c r="L1247" i="8"/>
  <c r="L1248" i="8"/>
  <c r="L1249" i="8"/>
  <c r="L1250" i="8"/>
  <c r="L1251" i="8"/>
  <c r="L1252" i="8"/>
  <c r="L1253" i="8"/>
  <c r="L1254" i="8"/>
  <c r="L1255" i="8"/>
  <c r="L1256" i="8"/>
  <c r="L1257" i="8"/>
  <c r="L1258" i="8"/>
  <c r="L1259" i="8"/>
  <c r="L1260" i="8"/>
  <c r="L1261" i="8"/>
  <c r="L1262" i="8"/>
  <c r="L1263" i="8"/>
  <c r="L1264" i="8"/>
  <c r="L1265" i="8"/>
  <c r="L1266" i="8"/>
  <c r="L1267" i="8"/>
  <c r="L1268" i="8"/>
  <c r="L1269" i="8"/>
  <c r="L1270" i="8"/>
  <c r="L1271" i="8"/>
  <c r="L1272" i="8"/>
  <c r="L1273" i="8"/>
  <c r="L1274" i="8"/>
  <c r="L1275" i="8"/>
  <c r="L1276" i="8"/>
  <c r="L1277" i="8"/>
  <c r="L1278" i="8"/>
  <c r="L1279" i="8"/>
  <c r="L1280" i="8"/>
  <c r="L1281" i="8"/>
  <c r="L1282" i="8"/>
  <c r="L1283" i="8"/>
  <c r="L1284" i="8"/>
  <c r="L1285" i="8"/>
  <c r="L1286" i="8"/>
  <c r="L1287" i="8"/>
  <c r="L1288" i="8"/>
  <c r="L1289" i="8"/>
  <c r="L1290" i="8"/>
  <c r="L1291" i="8"/>
  <c r="L1292" i="8"/>
  <c r="L1293" i="8"/>
  <c r="L1294" i="8"/>
  <c r="L1295" i="8"/>
  <c r="L1296" i="8"/>
  <c r="L1297" i="8"/>
  <c r="L1298" i="8"/>
  <c r="L1299" i="8"/>
  <c r="L1300" i="8"/>
  <c r="L1301" i="8"/>
  <c r="L1302" i="8"/>
  <c r="L1303" i="8"/>
  <c r="L1304" i="8"/>
  <c r="L1305" i="8"/>
  <c r="L1306" i="8"/>
  <c r="L1307" i="8"/>
  <c r="L1308" i="8"/>
  <c r="L1309" i="8"/>
  <c r="L1310" i="8"/>
  <c r="L1311" i="8"/>
  <c r="L1312" i="8"/>
  <c r="L1313" i="8"/>
  <c r="L1314" i="8"/>
  <c r="L1315" i="8"/>
  <c r="L1316" i="8"/>
  <c r="L1317" i="8"/>
  <c r="L1318" i="8"/>
  <c r="L1319" i="8"/>
  <c r="L1320" i="8"/>
  <c r="L1321" i="8"/>
  <c r="L1322" i="8"/>
  <c r="L1323" i="8"/>
  <c r="L1324" i="8"/>
  <c r="L1325" i="8"/>
  <c r="L1326" i="8"/>
  <c r="L1327" i="8"/>
  <c r="L1328" i="8"/>
  <c r="L1329" i="8"/>
  <c r="L1330" i="8"/>
  <c r="L1331" i="8"/>
  <c r="L1332" i="8"/>
  <c r="L1333" i="8"/>
  <c r="L1334" i="8"/>
  <c r="L1335" i="8"/>
  <c r="L1336" i="8"/>
  <c r="L1337" i="8"/>
  <c r="L1338" i="8"/>
  <c r="L1339" i="8"/>
  <c r="L1340" i="8"/>
  <c r="L1341" i="8"/>
  <c r="L1342" i="8"/>
  <c r="L1343" i="8"/>
  <c r="L1344" i="8"/>
  <c r="L1345" i="8"/>
  <c r="L1346" i="8"/>
  <c r="L1347" i="8"/>
  <c r="L1348" i="8"/>
  <c r="L1349" i="8"/>
  <c r="L1350" i="8"/>
  <c r="L1351" i="8"/>
  <c r="L1352" i="8"/>
  <c r="L1353" i="8"/>
  <c r="L1354" i="8"/>
  <c r="L1355" i="8"/>
  <c r="L1356" i="8"/>
  <c r="L1357" i="8"/>
  <c r="L1358" i="8"/>
  <c r="L1359" i="8"/>
  <c r="L1360" i="8"/>
  <c r="L1361" i="8"/>
  <c r="L1362" i="8"/>
  <c r="L1363" i="8"/>
  <c r="L1364" i="8"/>
  <c r="L1365" i="8"/>
  <c r="L1366" i="8"/>
  <c r="L1367" i="8"/>
  <c r="L1368" i="8"/>
  <c r="L1369" i="8"/>
  <c r="L1370" i="8"/>
  <c r="L1371" i="8"/>
  <c r="L1372" i="8"/>
  <c r="L1373" i="8"/>
  <c r="L1374" i="8"/>
  <c r="L1375" i="8"/>
  <c r="L1376" i="8"/>
  <c r="L1377" i="8"/>
  <c r="L1378" i="8"/>
  <c r="L1379" i="8"/>
  <c r="L1380" i="8"/>
  <c r="L1381" i="8"/>
  <c r="L1382" i="8"/>
  <c r="L1383" i="8"/>
  <c r="L1384" i="8"/>
  <c r="L1385" i="8"/>
  <c r="L1386" i="8"/>
  <c r="L1387" i="8"/>
  <c r="L1388" i="8"/>
  <c r="L1389" i="8"/>
  <c r="L1390" i="8"/>
  <c r="L1391" i="8"/>
  <c r="L1392" i="8"/>
  <c r="L1393" i="8"/>
  <c r="L1394" i="8"/>
  <c r="L1395" i="8"/>
  <c r="L1396" i="8"/>
  <c r="L1397" i="8"/>
  <c r="L1398" i="8"/>
  <c r="L1399" i="8"/>
  <c r="L1400" i="8"/>
  <c r="L1401" i="8"/>
  <c r="L1402" i="8"/>
  <c r="L1403" i="8"/>
  <c r="L1404" i="8"/>
  <c r="L1405" i="8"/>
  <c r="L1406" i="8"/>
  <c r="L1407" i="8"/>
  <c r="L1408" i="8"/>
  <c r="L1409" i="8"/>
  <c r="L1410" i="8"/>
  <c r="L1411" i="8"/>
  <c r="L1412" i="8"/>
  <c r="L1413" i="8"/>
  <c r="L1414" i="8"/>
  <c r="L1415" i="8"/>
  <c r="L1416" i="8"/>
  <c r="L1417" i="8"/>
  <c r="L1418" i="8"/>
  <c r="L1419" i="8"/>
  <c r="L1420" i="8"/>
  <c r="L1421" i="8"/>
  <c r="L1422" i="8"/>
  <c r="L1423" i="8"/>
  <c r="L1424" i="8"/>
  <c r="L1425" i="8"/>
  <c r="L1426" i="8"/>
  <c r="L1427" i="8"/>
  <c r="L1428" i="8"/>
  <c r="L1429" i="8"/>
  <c r="L1430" i="8"/>
  <c r="L1431" i="8"/>
  <c r="L1432" i="8"/>
  <c r="L1433" i="8"/>
  <c r="L1434" i="8"/>
  <c r="L1435" i="8"/>
  <c r="L1436" i="8"/>
  <c r="L1437" i="8"/>
  <c r="L1438" i="8"/>
  <c r="L1439" i="8"/>
  <c r="L1440" i="8"/>
  <c r="L1441" i="8"/>
  <c r="L1442" i="8"/>
  <c r="L1443" i="8"/>
  <c r="L1444" i="8"/>
  <c r="L1445" i="8"/>
  <c r="L1446" i="8"/>
  <c r="L1447" i="8"/>
  <c r="L1448" i="8"/>
  <c r="L1449" i="8"/>
  <c r="L1450" i="8"/>
  <c r="L1451" i="8"/>
  <c r="L1452" i="8"/>
  <c r="L1453" i="8"/>
  <c r="L1454" i="8"/>
  <c r="L1455" i="8"/>
  <c r="L1456" i="8"/>
  <c r="L1457" i="8"/>
  <c r="L1458" i="8"/>
  <c r="L1459" i="8"/>
  <c r="L1460" i="8"/>
  <c r="L1461" i="8"/>
  <c r="L1462" i="8"/>
  <c r="L1463" i="8"/>
  <c r="L1464" i="8"/>
  <c r="L1465" i="8"/>
  <c r="L1466" i="8"/>
  <c r="L1467" i="8"/>
  <c r="L1468" i="8"/>
  <c r="L1469" i="8"/>
  <c r="L1470" i="8"/>
  <c r="L1471" i="8"/>
  <c r="L1472" i="8"/>
  <c r="L1473" i="8"/>
  <c r="L1474" i="8"/>
  <c r="L1475" i="8"/>
  <c r="L1476" i="8"/>
  <c r="L1477" i="8"/>
  <c r="L1478" i="8"/>
  <c r="L1479" i="8"/>
  <c r="L1480" i="8"/>
  <c r="L1481" i="8"/>
  <c r="L1482" i="8"/>
  <c r="L1483" i="8"/>
  <c r="L1484" i="8"/>
  <c r="L1485" i="8"/>
  <c r="L1486" i="8"/>
  <c r="L1487" i="8"/>
  <c r="L1488" i="8"/>
  <c r="L1489" i="8"/>
  <c r="L1490" i="8"/>
  <c r="L1491" i="8"/>
  <c r="L1492" i="8"/>
  <c r="L1493" i="8"/>
  <c r="L1494" i="8"/>
  <c r="L1495" i="8"/>
  <c r="L1496" i="8"/>
  <c r="L1497" i="8"/>
  <c r="L1498" i="8"/>
  <c r="L1499" i="8"/>
  <c r="L1500" i="8"/>
  <c r="L1501" i="8"/>
  <c r="L1502" i="8"/>
  <c r="L1503" i="8"/>
  <c r="L1504" i="8"/>
  <c r="L1505" i="8"/>
  <c r="L1506" i="8"/>
  <c r="L1507" i="8"/>
  <c r="L1508" i="8"/>
  <c r="L1509" i="8"/>
  <c r="L1510" i="8"/>
  <c r="L1511" i="8"/>
  <c r="L1512" i="8"/>
  <c r="L1513" i="8"/>
  <c r="L1514" i="8"/>
  <c r="L1515" i="8"/>
  <c r="L1516" i="8"/>
  <c r="L1517" i="8"/>
  <c r="L1518" i="8"/>
  <c r="L1519" i="8"/>
  <c r="L1520" i="8"/>
  <c r="L1521" i="8"/>
  <c r="L1522" i="8"/>
  <c r="L1523" i="8"/>
  <c r="L1524" i="8"/>
  <c r="L1525" i="8"/>
  <c r="L1526" i="8"/>
  <c r="L1527" i="8"/>
  <c r="L1528" i="8"/>
  <c r="L1529" i="8"/>
  <c r="L1530" i="8"/>
  <c r="L1531" i="8"/>
  <c r="L1532" i="8"/>
  <c r="L1533" i="8"/>
  <c r="L1534" i="8"/>
  <c r="L1535" i="8"/>
  <c r="L1536" i="8"/>
  <c r="L1537" i="8"/>
  <c r="L1538" i="8"/>
  <c r="L1539" i="8"/>
  <c r="L1540" i="8"/>
  <c r="L1541" i="8"/>
  <c r="L1542" i="8"/>
  <c r="L1543" i="8"/>
  <c r="L1544" i="8"/>
  <c r="L1545" i="8"/>
  <c r="L1546" i="8"/>
  <c r="L1547" i="8"/>
  <c r="L1548" i="8"/>
  <c r="L1549" i="8"/>
  <c r="L1550" i="8"/>
  <c r="L1551" i="8"/>
  <c r="L1552" i="8"/>
  <c r="L1553" i="8"/>
  <c r="L1554" i="8"/>
  <c r="L1555" i="8"/>
  <c r="L1556" i="8"/>
  <c r="L1557" i="8"/>
  <c r="L1558" i="8"/>
  <c r="L1559" i="8"/>
  <c r="L1560" i="8"/>
  <c r="L1561" i="8"/>
  <c r="L1562" i="8"/>
  <c r="L1563" i="8"/>
  <c r="L1564" i="8"/>
  <c r="L1565" i="8"/>
  <c r="L1566" i="8"/>
  <c r="L1567" i="8"/>
  <c r="L1568" i="8"/>
  <c r="L1569" i="8"/>
  <c r="L1570" i="8"/>
  <c r="L1571" i="8"/>
  <c r="L1572" i="8"/>
  <c r="L1573" i="8"/>
  <c r="L1574" i="8"/>
  <c r="L1575" i="8"/>
  <c r="L1576" i="8"/>
  <c r="L1577" i="8"/>
  <c r="L1578" i="8"/>
  <c r="L1579" i="8"/>
  <c r="L1580" i="8"/>
  <c r="L1581" i="8"/>
  <c r="L1582" i="8"/>
  <c r="L1583" i="8"/>
  <c r="L1584" i="8"/>
  <c r="L1585" i="8"/>
  <c r="L1586" i="8"/>
  <c r="L1587" i="8"/>
  <c r="L1588" i="8"/>
  <c r="L1589" i="8"/>
  <c r="L1590" i="8"/>
  <c r="L1591" i="8"/>
  <c r="L1592" i="8"/>
  <c r="L1593" i="8"/>
  <c r="L1594" i="8"/>
  <c r="L1595" i="8"/>
  <c r="L1596" i="8"/>
  <c r="L1597" i="8"/>
  <c r="L1598" i="8"/>
  <c r="L1599" i="8"/>
  <c r="L1600" i="8"/>
  <c r="L1601" i="8"/>
  <c r="L1602" i="8"/>
  <c r="L1603" i="8"/>
  <c r="L1604" i="8"/>
  <c r="L1605" i="8"/>
  <c r="L1606" i="8"/>
  <c r="L1607" i="8"/>
  <c r="L1608" i="8"/>
  <c r="L1609" i="8"/>
  <c r="L1610" i="8"/>
  <c r="L1611" i="8"/>
  <c r="L1612" i="8"/>
  <c r="L1613" i="8"/>
  <c r="L1614" i="8"/>
  <c r="L1615" i="8"/>
  <c r="L1616" i="8"/>
  <c r="L1617" i="8"/>
  <c r="L1618" i="8"/>
  <c r="L1619" i="8"/>
  <c r="L1620" i="8"/>
  <c r="L1621" i="8"/>
  <c r="L1622" i="8"/>
  <c r="L1623" i="8"/>
  <c r="L1624" i="8"/>
  <c r="L1625" i="8"/>
  <c r="L1626" i="8"/>
  <c r="L1627" i="8"/>
  <c r="L1628" i="8"/>
  <c r="L1629" i="8"/>
  <c r="L1630" i="8"/>
  <c r="L1631" i="8"/>
  <c r="L1632" i="8"/>
  <c r="L1633" i="8"/>
  <c r="L1634" i="8"/>
  <c r="L1635" i="8"/>
  <c r="L1636" i="8"/>
  <c r="L1637" i="8"/>
  <c r="L1638" i="8"/>
  <c r="L1639" i="8"/>
  <c r="L1640" i="8"/>
  <c r="L1641" i="8"/>
  <c r="L1642" i="8"/>
  <c r="L1643" i="8"/>
  <c r="L1644" i="8"/>
  <c r="L1645" i="8"/>
  <c r="L1646" i="8"/>
  <c r="L1647" i="8"/>
  <c r="L1648" i="8"/>
  <c r="L1649" i="8"/>
  <c r="L1650" i="8"/>
  <c r="L1651" i="8"/>
  <c r="L1652" i="8"/>
  <c r="L1653" i="8"/>
  <c r="L1654" i="8"/>
  <c r="L1655" i="8"/>
  <c r="L1656" i="8"/>
  <c r="L1657" i="8"/>
  <c r="L1658" i="8"/>
  <c r="L1659" i="8"/>
  <c r="L1660" i="8"/>
  <c r="L1661" i="8"/>
  <c r="L1662" i="8"/>
  <c r="L1663" i="8"/>
  <c r="L1664" i="8"/>
  <c r="L1665" i="8"/>
  <c r="L1666" i="8"/>
  <c r="L1667" i="8"/>
  <c r="L1668" i="8"/>
  <c r="L1669" i="8"/>
  <c r="L1670" i="8"/>
  <c r="L1671" i="8"/>
  <c r="L1672" i="8"/>
  <c r="L1673" i="8"/>
  <c r="L1674" i="8"/>
  <c r="L1675" i="8"/>
  <c r="L1676" i="8"/>
  <c r="L1677" i="8"/>
  <c r="L1678" i="8"/>
  <c r="L1679" i="8"/>
  <c r="L1680" i="8"/>
  <c r="L1681" i="8"/>
  <c r="L1682" i="8"/>
  <c r="L1683" i="8"/>
  <c r="L1684" i="8"/>
  <c r="L1685" i="8"/>
  <c r="L1686" i="8"/>
  <c r="L1687" i="8"/>
  <c r="L1688" i="8"/>
  <c r="L1689" i="8"/>
  <c r="L1690" i="8"/>
  <c r="L1691" i="8"/>
  <c r="L1692" i="8"/>
  <c r="L1693" i="8"/>
  <c r="L1694" i="8"/>
  <c r="L1695" i="8"/>
  <c r="L1696" i="8"/>
  <c r="L1697" i="8"/>
  <c r="L1698" i="8"/>
  <c r="L1699" i="8"/>
  <c r="L1700" i="8"/>
  <c r="L1701" i="8"/>
  <c r="L1702" i="8"/>
  <c r="L1703" i="8"/>
  <c r="L1704" i="8"/>
  <c r="L1705" i="8"/>
  <c r="L1706" i="8"/>
  <c r="L1707" i="8"/>
  <c r="L1708" i="8"/>
  <c r="L1709" i="8"/>
  <c r="L1710" i="8"/>
  <c r="L1711" i="8"/>
  <c r="L1712" i="8"/>
  <c r="L1713" i="8"/>
  <c r="L1714" i="8"/>
  <c r="L1715" i="8"/>
  <c r="L1716" i="8"/>
  <c r="L1717" i="8"/>
  <c r="L1718" i="8"/>
  <c r="L1719" i="8"/>
  <c r="L1720" i="8"/>
  <c r="L1721" i="8"/>
  <c r="L1722" i="8"/>
  <c r="L1723" i="8"/>
  <c r="L1724" i="8"/>
  <c r="L1725" i="8"/>
  <c r="L1726" i="8"/>
  <c r="L1727" i="8"/>
  <c r="L1728" i="8"/>
  <c r="L1729" i="8"/>
  <c r="L1730" i="8"/>
  <c r="L1731" i="8"/>
  <c r="L1732" i="8"/>
  <c r="L1733" i="8"/>
  <c r="L1734" i="8"/>
  <c r="L1735" i="8"/>
  <c r="L1736" i="8"/>
  <c r="L1737" i="8"/>
  <c r="L1738" i="8"/>
  <c r="L1739" i="8"/>
  <c r="L1740" i="8"/>
  <c r="L1741" i="8"/>
  <c r="L1742" i="8"/>
  <c r="L1743" i="8"/>
  <c r="L1744" i="8"/>
  <c r="L1745" i="8"/>
  <c r="L1746" i="8"/>
  <c r="L1747" i="8"/>
  <c r="L1748" i="8"/>
  <c r="L1749" i="8"/>
  <c r="L1750" i="8"/>
  <c r="L1751" i="8"/>
  <c r="L1752" i="8"/>
  <c r="L1753" i="8"/>
  <c r="L1754" i="8"/>
  <c r="L1755" i="8"/>
  <c r="L1756" i="8"/>
  <c r="L1757" i="8"/>
  <c r="L1758" i="8"/>
  <c r="L1759" i="8"/>
  <c r="L1760" i="8"/>
  <c r="L1761" i="8"/>
  <c r="L1762" i="8"/>
  <c r="L1763" i="8"/>
  <c r="L1764" i="8"/>
  <c r="L1765" i="8"/>
  <c r="L1766" i="8"/>
  <c r="L1767" i="8"/>
  <c r="L1768" i="8"/>
  <c r="L1769" i="8"/>
  <c r="L1770" i="8"/>
  <c r="L1771" i="8"/>
  <c r="L1772" i="8"/>
  <c r="L1773" i="8"/>
  <c r="L1774" i="8"/>
  <c r="L1775" i="8"/>
  <c r="L1776" i="8"/>
  <c r="L1777" i="8"/>
  <c r="L1778" i="8"/>
  <c r="L1779" i="8"/>
  <c r="L1780" i="8"/>
  <c r="L1781" i="8"/>
  <c r="L1782" i="8"/>
  <c r="L1783" i="8"/>
  <c r="L1784" i="8"/>
  <c r="L1785" i="8"/>
  <c r="L1786" i="8"/>
  <c r="L1787" i="8"/>
  <c r="L1788" i="8"/>
  <c r="L1789" i="8"/>
  <c r="L1790" i="8"/>
  <c r="L1791" i="8"/>
  <c r="L1792" i="8"/>
  <c r="L1793" i="8"/>
  <c r="L1794" i="8"/>
  <c r="L1795" i="8"/>
  <c r="L1796" i="8"/>
  <c r="L1797" i="8"/>
  <c r="L1798" i="8"/>
  <c r="L1799" i="8"/>
  <c r="L1800" i="8"/>
  <c r="L1801" i="8"/>
  <c r="L1802" i="8"/>
  <c r="L1803" i="8"/>
  <c r="L1804" i="8"/>
  <c r="L1805" i="8"/>
  <c r="L1806" i="8"/>
  <c r="L1807" i="8"/>
  <c r="L1808" i="8"/>
  <c r="L1809" i="8"/>
  <c r="L1810" i="8"/>
  <c r="L1811" i="8"/>
  <c r="L1812" i="8"/>
  <c r="L1813" i="8"/>
  <c r="L1814" i="8"/>
  <c r="L1815" i="8"/>
  <c r="L1816" i="8"/>
  <c r="L1817" i="8"/>
  <c r="L1818" i="8"/>
  <c r="L1819" i="8"/>
  <c r="L1820" i="8"/>
  <c r="L1821" i="8"/>
  <c r="L1822" i="8"/>
  <c r="L1823" i="8"/>
  <c r="L1824" i="8"/>
  <c r="L1825" i="8"/>
  <c r="L1826" i="8"/>
  <c r="L1827" i="8"/>
  <c r="L1828" i="8"/>
  <c r="L1829" i="8"/>
  <c r="L1830" i="8"/>
  <c r="L1831" i="8"/>
  <c r="L1832" i="8"/>
  <c r="L1833" i="8"/>
  <c r="L1834" i="8"/>
  <c r="L1835" i="8"/>
  <c r="L1836" i="8"/>
  <c r="L1837" i="8"/>
  <c r="L1838" i="8"/>
  <c r="L1839" i="8"/>
  <c r="L1840" i="8"/>
  <c r="L1841" i="8"/>
  <c r="L1842" i="8"/>
  <c r="L1843" i="8"/>
  <c r="L1844" i="8"/>
  <c r="L1845" i="8"/>
  <c r="L1846" i="8"/>
  <c r="L1847" i="8"/>
  <c r="L1848" i="8"/>
  <c r="L1849" i="8"/>
  <c r="L1850" i="8"/>
  <c r="L1851" i="8"/>
  <c r="L1852" i="8"/>
  <c r="L1853" i="8"/>
  <c r="L1854" i="8"/>
  <c r="L1855" i="8"/>
  <c r="L1856" i="8"/>
  <c r="L1857" i="8"/>
  <c r="L1858" i="8"/>
  <c r="L1859" i="8"/>
  <c r="L1860" i="8"/>
  <c r="L1861" i="8"/>
  <c r="L1862" i="8"/>
  <c r="L1863" i="8"/>
  <c r="L1864" i="8"/>
  <c r="L1865" i="8"/>
  <c r="L1866" i="8"/>
  <c r="L1867" i="8"/>
  <c r="L1868" i="8"/>
  <c r="L1869" i="8"/>
  <c r="L1870" i="8"/>
  <c r="L1871" i="8"/>
  <c r="L1872" i="8"/>
  <c r="L1873" i="8"/>
  <c r="L1874" i="8"/>
  <c r="L1875" i="8"/>
  <c r="L1876" i="8"/>
  <c r="L1877" i="8"/>
  <c r="L1878" i="8"/>
  <c r="L1879" i="8"/>
  <c r="L1880" i="8"/>
  <c r="L1881" i="8"/>
  <c r="L1882" i="8"/>
  <c r="L1883" i="8"/>
  <c r="L1884" i="8"/>
  <c r="L1885" i="8"/>
  <c r="L1886" i="8"/>
  <c r="L1887" i="8"/>
  <c r="L1888" i="8"/>
  <c r="L1889" i="8"/>
  <c r="L1890" i="8"/>
  <c r="L1891" i="8"/>
  <c r="L1892" i="8"/>
  <c r="L1893" i="8"/>
  <c r="L1894" i="8"/>
  <c r="L1895" i="8"/>
  <c r="L1896" i="8"/>
  <c r="L1897" i="8"/>
  <c r="L1898" i="8"/>
  <c r="L1899" i="8"/>
  <c r="L1900" i="8"/>
  <c r="L1901" i="8"/>
  <c r="L1902" i="8"/>
  <c r="L1903" i="8"/>
  <c r="L1904" i="8"/>
  <c r="L1905" i="8"/>
  <c r="L1906" i="8"/>
  <c r="L1907" i="8"/>
  <c r="L1908" i="8"/>
  <c r="L1909" i="8"/>
  <c r="L1910" i="8"/>
  <c r="L1911" i="8"/>
  <c r="L1912" i="8"/>
  <c r="L1913" i="8"/>
  <c r="L1914" i="8"/>
  <c r="L1915" i="8"/>
  <c r="L1916" i="8"/>
  <c r="L1917" i="8"/>
  <c r="L1918" i="8"/>
  <c r="L1919" i="8"/>
  <c r="L1920" i="8"/>
  <c r="L1921" i="8"/>
  <c r="L1922" i="8"/>
  <c r="L1923" i="8"/>
  <c r="L1924" i="8"/>
  <c r="L1925" i="8"/>
  <c r="L1926" i="8"/>
  <c r="L1927" i="8"/>
  <c r="L1928" i="8"/>
  <c r="L1929" i="8"/>
  <c r="L1930" i="8"/>
  <c r="L1931" i="8"/>
  <c r="L1932" i="8"/>
  <c r="L1933" i="8"/>
  <c r="L1934" i="8"/>
  <c r="L1935" i="8"/>
  <c r="L1936" i="8"/>
  <c r="L1937" i="8"/>
  <c r="L1938" i="8"/>
  <c r="L1939" i="8"/>
  <c r="L1940" i="8"/>
  <c r="L1941" i="8"/>
  <c r="L1942" i="8"/>
  <c r="L1943" i="8"/>
  <c r="L1944" i="8"/>
  <c r="L1945" i="8"/>
  <c r="L1946" i="8"/>
  <c r="L1947" i="8"/>
  <c r="L1948" i="8"/>
  <c r="L1949" i="8"/>
  <c r="L1950" i="8"/>
  <c r="L1951" i="8"/>
  <c r="L1952" i="8"/>
  <c r="L1953" i="8"/>
  <c r="L1954" i="8"/>
  <c r="L1955" i="8"/>
  <c r="L1956" i="8"/>
  <c r="L1957" i="8"/>
  <c r="L1958" i="8"/>
  <c r="L1959" i="8"/>
  <c r="L1960" i="8"/>
  <c r="L1961" i="8"/>
  <c r="L1962" i="8"/>
  <c r="L1963" i="8"/>
  <c r="L1964" i="8"/>
  <c r="L1965" i="8"/>
  <c r="L1966" i="8"/>
  <c r="L1967" i="8"/>
  <c r="L1968" i="8"/>
  <c r="L1969" i="8"/>
  <c r="L1970" i="8"/>
  <c r="L1971" i="8"/>
  <c r="L1972" i="8"/>
  <c r="L1973" i="8"/>
  <c r="L1974" i="8"/>
  <c r="L1975" i="8"/>
  <c r="L1976" i="8"/>
  <c r="L1977" i="8"/>
  <c r="L1978" i="8"/>
  <c r="L1979" i="8"/>
  <c r="L1980" i="8"/>
  <c r="L1981" i="8"/>
  <c r="L1982" i="8"/>
  <c r="L1983" i="8"/>
  <c r="L1984" i="8"/>
  <c r="L1985" i="8"/>
  <c r="L1986" i="8"/>
  <c r="L1987" i="8"/>
  <c r="L1988" i="8"/>
  <c r="L1989" i="8"/>
  <c r="L1990" i="8"/>
  <c r="L1991" i="8"/>
  <c r="L1992" i="8"/>
  <c r="L1993" i="8"/>
  <c r="L1994" i="8"/>
  <c r="L1995" i="8"/>
  <c r="L1996" i="8"/>
  <c r="L1997" i="8"/>
  <c r="L1998" i="8"/>
  <c r="L1999" i="8"/>
  <c r="L2000" i="8"/>
  <c r="L2001" i="8"/>
  <c r="L2002" i="8"/>
  <c r="L2003" i="8"/>
  <c r="L2004" i="8"/>
  <c r="L2005" i="8"/>
  <c r="L2006" i="8"/>
  <c r="L2007" i="8"/>
  <c r="L2008" i="8"/>
  <c r="L2009" i="8"/>
  <c r="L2010" i="8"/>
  <c r="L2011" i="8"/>
  <c r="L2012" i="8"/>
  <c r="L2013" i="8"/>
  <c r="L2014" i="8"/>
  <c r="L2015" i="8"/>
  <c r="L2016" i="8"/>
  <c r="L2017" i="8"/>
  <c r="L2018" i="8"/>
  <c r="L2019" i="8"/>
  <c r="L2020" i="8"/>
  <c r="L2021" i="8"/>
  <c r="L2022" i="8"/>
  <c r="L2023" i="8"/>
  <c r="L2024" i="8"/>
  <c r="L2025" i="8"/>
  <c r="L2026" i="8"/>
  <c r="L2027" i="8"/>
  <c r="L2028" i="8"/>
  <c r="L2029" i="8"/>
  <c r="L2030" i="8"/>
  <c r="L2031" i="8"/>
  <c r="L2032" i="8"/>
  <c r="L2033" i="8"/>
  <c r="L2034" i="8"/>
  <c r="L2035" i="8"/>
  <c r="L2036" i="8"/>
  <c r="L2037" i="8"/>
  <c r="L2038" i="8"/>
  <c r="L2039" i="8"/>
  <c r="L2040" i="8"/>
  <c r="L2041" i="8"/>
  <c r="L2042" i="8"/>
  <c r="L2043" i="8"/>
  <c r="L2044" i="8"/>
  <c r="L2045" i="8"/>
  <c r="L2046" i="8"/>
  <c r="L2047" i="8"/>
  <c r="L2048" i="8"/>
  <c r="L2049" i="8"/>
  <c r="L2050" i="8"/>
  <c r="L2051" i="8"/>
  <c r="L2052" i="8"/>
  <c r="L2053" i="8"/>
  <c r="L2054" i="8"/>
  <c r="L2055" i="8"/>
  <c r="L2056" i="8"/>
  <c r="L2057" i="8"/>
  <c r="L2058" i="8"/>
  <c r="L2059" i="8"/>
  <c r="L2060" i="8"/>
  <c r="L2061" i="8"/>
  <c r="L2062" i="8"/>
  <c r="L2063" i="8"/>
  <c r="L2064" i="8"/>
  <c r="L2065" i="8"/>
  <c r="L2066" i="8"/>
  <c r="L2067" i="8"/>
  <c r="L2068" i="8"/>
  <c r="L2069" i="8"/>
  <c r="L2070" i="8"/>
  <c r="L2071" i="8"/>
  <c r="L2072" i="8"/>
  <c r="L2073" i="8"/>
  <c r="L2074" i="8"/>
  <c r="L2075" i="8"/>
  <c r="L2076" i="8"/>
  <c r="L2077" i="8"/>
  <c r="L2078" i="8"/>
  <c r="L2079" i="8"/>
  <c r="L2080" i="8"/>
  <c r="L2081" i="8"/>
  <c r="L2082" i="8"/>
  <c r="L2083" i="8"/>
  <c r="L2084" i="8"/>
  <c r="L2085" i="8"/>
  <c r="L2086" i="8"/>
  <c r="L2087" i="8"/>
  <c r="L2088" i="8"/>
  <c r="L2089" i="8"/>
  <c r="L2090" i="8"/>
  <c r="L2091" i="8"/>
  <c r="L2092" i="8"/>
  <c r="L2093" i="8"/>
  <c r="L2094" i="8"/>
  <c r="L2095" i="8"/>
  <c r="L2096" i="8"/>
  <c r="L2097" i="8"/>
  <c r="L2098" i="8"/>
  <c r="L2099" i="8"/>
  <c r="L2100" i="8"/>
  <c r="L2101" i="8"/>
  <c r="L2102" i="8"/>
  <c r="L2103" i="8"/>
  <c r="L2104" i="8"/>
  <c r="L2105" i="8"/>
  <c r="L2106" i="8"/>
  <c r="L2107" i="8"/>
  <c r="L2108" i="8"/>
  <c r="L2109" i="8"/>
  <c r="L2110" i="8"/>
  <c r="L2111" i="8"/>
  <c r="L2112" i="8"/>
  <c r="L2113" i="8"/>
  <c r="L2114" i="8"/>
  <c r="L2115" i="8"/>
  <c r="L2116" i="8"/>
  <c r="L2117" i="8"/>
  <c r="L2118" i="8"/>
  <c r="L2119" i="8"/>
  <c r="L2120" i="8"/>
  <c r="L2121" i="8"/>
  <c r="L2122" i="8"/>
  <c r="L2123" i="8"/>
  <c r="L2124" i="8"/>
  <c r="L2125" i="8"/>
  <c r="L2126" i="8"/>
  <c r="L2127" i="8"/>
  <c r="L2128" i="8"/>
  <c r="L2129" i="8"/>
  <c r="L2130" i="8"/>
  <c r="L2131" i="8"/>
  <c r="L2132" i="8"/>
  <c r="L2133" i="8"/>
  <c r="L2134" i="8"/>
  <c r="L2135" i="8"/>
  <c r="L2136" i="8"/>
  <c r="L2137" i="8"/>
  <c r="L2138" i="8"/>
  <c r="L2139" i="8"/>
  <c r="L2140" i="8"/>
  <c r="L2141" i="8"/>
  <c r="L2142" i="8"/>
  <c r="L2143" i="8"/>
  <c r="L2144" i="8"/>
  <c r="L2145" i="8"/>
  <c r="L2146" i="8"/>
  <c r="L2147" i="8"/>
  <c r="L2148" i="8"/>
  <c r="L2149" i="8"/>
  <c r="L2150" i="8"/>
  <c r="L2151" i="8"/>
  <c r="L2152" i="8"/>
  <c r="L2153" i="8"/>
  <c r="L2154" i="8"/>
  <c r="L2155" i="8"/>
  <c r="L2156" i="8"/>
  <c r="L2157" i="8"/>
  <c r="L2158" i="8"/>
  <c r="L2159" i="8"/>
  <c r="L2160" i="8"/>
  <c r="L2161" i="8"/>
  <c r="L2162" i="8"/>
  <c r="L2163" i="8"/>
  <c r="L2164" i="8"/>
  <c r="L2165" i="8"/>
  <c r="L2166" i="8"/>
  <c r="L2167" i="8"/>
  <c r="L2168" i="8"/>
  <c r="L2169" i="8"/>
  <c r="L2170" i="8"/>
  <c r="L2171" i="8"/>
  <c r="L2172" i="8"/>
  <c r="L2173" i="8"/>
  <c r="L2174" i="8"/>
  <c r="L2175" i="8"/>
  <c r="L2176" i="8"/>
  <c r="L2177" i="8"/>
  <c r="L2178" i="8"/>
  <c r="L2179" i="8"/>
  <c r="L2180" i="8"/>
  <c r="L2181" i="8"/>
  <c r="L2182" i="8"/>
  <c r="L2183" i="8"/>
  <c r="L2184" i="8"/>
  <c r="L2185" i="8"/>
  <c r="L2186" i="8"/>
  <c r="L2187" i="8"/>
  <c r="L2188" i="8"/>
  <c r="L2189" i="8"/>
  <c r="L2190" i="8"/>
  <c r="L2191" i="8"/>
  <c r="L2192" i="8"/>
  <c r="L2193" i="8"/>
  <c r="L2194" i="8"/>
  <c r="L2195" i="8"/>
  <c r="L2196" i="8"/>
  <c r="L2197" i="8"/>
  <c r="L2198" i="8"/>
  <c r="L2199" i="8"/>
  <c r="L2200" i="8"/>
  <c r="L2201" i="8"/>
  <c r="L2202" i="8"/>
  <c r="L2203" i="8"/>
  <c r="L2204" i="8"/>
  <c r="L2205" i="8"/>
  <c r="L2206" i="8"/>
  <c r="L2207" i="8"/>
  <c r="L2208" i="8"/>
  <c r="L2209" i="8"/>
  <c r="L2210" i="8"/>
  <c r="L2211" i="8"/>
  <c r="L2212" i="8"/>
  <c r="L2213" i="8"/>
  <c r="L2214" i="8"/>
  <c r="L2215" i="8"/>
  <c r="L2216" i="8"/>
  <c r="L2217" i="8"/>
  <c r="L2218" i="8"/>
  <c r="L2219" i="8"/>
  <c r="L2220" i="8"/>
  <c r="L2221" i="8"/>
  <c r="L2222" i="8"/>
  <c r="L2223" i="8"/>
  <c r="L2224" i="8"/>
  <c r="L2225" i="8"/>
  <c r="L2226" i="8"/>
  <c r="L2227" i="8"/>
  <c r="L2228" i="8"/>
  <c r="L2229" i="8"/>
  <c r="L2230" i="8"/>
  <c r="L2231" i="8"/>
  <c r="L2232" i="8"/>
  <c r="L2233" i="8"/>
  <c r="L2234" i="8"/>
  <c r="L2235" i="8"/>
  <c r="L2236" i="8"/>
  <c r="L2237" i="8"/>
  <c r="L2238" i="8"/>
  <c r="L2239" i="8"/>
  <c r="L2240" i="8"/>
  <c r="L2241" i="8"/>
  <c r="L2242" i="8"/>
  <c r="L2243" i="8"/>
  <c r="L2244" i="8"/>
  <c r="L2245" i="8"/>
  <c r="L2246" i="8"/>
  <c r="L2247" i="8"/>
  <c r="L2248" i="8"/>
  <c r="L2249" i="8"/>
  <c r="L2250" i="8"/>
  <c r="L2251" i="8"/>
  <c r="L2252" i="8"/>
  <c r="L2253" i="8"/>
  <c r="L2254" i="8"/>
  <c r="L2255" i="8"/>
  <c r="L2256" i="8"/>
  <c r="L2257" i="8"/>
  <c r="L2258" i="8"/>
  <c r="L2259" i="8"/>
  <c r="L2260" i="8"/>
  <c r="L2261" i="8"/>
  <c r="L2262" i="8"/>
  <c r="L2263" i="8"/>
  <c r="L2264" i="8"/>
  <c r="L2265" i="8"/>
  <c r="L2266" i="8"/>
  <c r="L2267" i="8"/>
  <c r="L2268" i="8"/>
  <c r="L2269" i="8"/>
  <c r="L2270" i="8"/>
  <c r="L2271" i="8"/>
  <c r="L2272" i="8"/>
  <c r="L2273" i="8"/>
  <c r="L2274" i="8"/>
  <c r="L2275" i="8"/>
  <c r="L2276" i="8"/>
  <c r="L2277" i="8"/>
  <c r="L2278" i="8"/>
  <c r="L2279" i="8"/>
  <c r="L2280" i="8"/>
  <c r="L2281" i="8"/>
  <c r="L2282" i="8"/>
  <c r="L2283" i="8"/>
  <c r="L2284" i="8"/>
  <c r="L2285" i="8"/>
  <c r="L2286" i="8"/>
  <c r="L2287" i="8"/>
  <c r="L2288" i="8"/>
  <c r="L2289" i="8"/>
  <c r="L2290" i="8"/>
  <c r="L2291" i="8"/>
  <c r="L2292" i="8"/>
  <c r="L2293" i="8"/>
  <c r="L2294" i="8"/>
  <c r="L2295" i="8"/>
  <c r="L2296" i="8"/>
  <c r="L2297" i="8"/>
  <c r="L2298" i="8"/>
  <c r="L2299" i="8"/>
  <c r="L2300" i="8"/>
  <c r="L2301" i="8"/>
  <c r="L2302" i="8"/>
  <c r="L2303" i="8"/>
  <c r="L2304" i="8"/>
  <c r="L2305" i="8"/>
  <c r="L2306" i="8"/>
  <c r="L2307" i="8"/>
  <c r="L2308" i="8"/>
  <c r="L2309" i="8"/>
  <c r="L2310" i="8"/>
  <c r="L2311" i="8"/>
  <c r="L2312" i="8"/>
  <c r="L2313" i="8"/>
  <c r="L2314" i="8"/>
  <c r="L2315" i="8"/>
  <c r="L2316" i="8"/>
  <c r="L2317" i="8"/>
  <c r="L2318" i="8"/>
  <c r="L2319" i="8"/>
  <c r="L2320" i="8"/>
  <c r="L2321" i="8"/>
  <c r="L2322" i="8"/>
  <c r="L2323" i="8"/>
  <c r="L2324" i="8"/>
  <c r="L2325" i="8"/>
  <c r="L2326" i="8"/>
  <c r="L2327" i="8"/>
  <c r="L2328" i="8"/>
  <c r="L2329" i="8"/>
  <c r="L2330" i="8"/>
  <c r="L2331" i="8"/>
  <c r="L2332" i="8"/>
  <c r="L2333" i="8"/>
  <c r="L2334" i="8"/>
  <c r="L2335" i="8"/>
  <c r="L2336" i="8"/>
  <c r="L2337" i="8"/>
  <c r="L2338" i="8"/>
  <c r="L2339" i="8"/>
  <c r="L2340" i="8"/>
  <c r="L2341" i="8"/>
  <c r="L2342" i="8"/>
  <c r="L2343" i="8"/>
  <c r="L2344" i="8"/>
  <c r="L2345" i="8"/>
  <c r="L2346" i="8"/>
  <c r="L2347" i="8"/>
  <c r="L2348" i="8"/>
  <c r="L2349" i="8"/>
  <c r="L2350" i="8"/>
  <c r="L2351" i="8"/>
  <c r="L2352" i="8"/>
  <c r="L2353" i="8"/>
  <c r="L2354" i="8"/>
  <c r="L2355" i="8"/>
  <c r="L2356" i="8"/>
  <c r="L2357" i="8"/>
  <c r="L2358" i="8"/>
  <c r="L2359" i="8"/>
  <c r="L2360" i="8"/>
  <c r="L2361" i="8"/>
  <c r="L2362" i="8"/>
  <c r="L2363" i="8"/>
  <c r="L2364" i="8"/>
  <c r="L2365" i="8"/>
  <c r="L2366" i="8"/>
  <c r="L2367" i="8"/>
  <c r="L2368" i="8"/>
  <c r="L2369" i="8"/>
  <c r="L2370" i="8"/>
  <c r="L2371" i="8"/>
  <c r="L2372" i="8"/>
  <c r="L2373" i="8"/>
  <c r="L2374" i="8"/>
  <c r="L2375" i="8"/>
  <c r="L2376" i="8"/>
  <c r="L2377" i="8"/>
  <c r="L2378" i="8"/>
  <c r="L2379" i="8"/>
  <c r="L2380" i="8"/>
  <c r="L2381" i="8"/>
  <c r="L2382" i="8"/>
  <c r="L2383" i="8"/>
  <c r="L2384" i="8"/>
  <c r="L2385" i="8"/>
  <c r="L2386" i="8"/>
  <c r="L2387" i="8"/>
  <c r="L2388" i="8"/>
  <c r="L2389" i="8"/>
  <c r="L2390" i="8"/>
  <c r="L2391" i="8"/>
  <c r="L2392" i="8"/>
  <c r="L2393" i="8"/>
  <c r="L2394" i="8"/>
  <c r="L2395" i="8"/>
  <c r="L2396" i="8"/>
  <c r="L2397" i="8"/>
  <c r="L2398" i="8"/>
  <c r="L2399" i="8"/>
  <c r="L2400" i="8"/>
  <c r="L2401" i="8"/>
  <c r="L2402" i="8"/>
  <c r="L2403" i="8"/>
  <c r="L2404" i="8"/>
  <c r="L2405" i="8"/>
  <c r="L2406" i="8"/>
  <c r="L2407" i="8"/>
  <c r="L2408" i="8"/>
  <c r="L2409" i="8"/>
  <c r="L2410" i="8"/>
  <c r="L2411" i="8"/>
  <c r="L2412" i="8"/>
  <c r="L2413" i="8"/>
  <c r="L2414" i="8"/>
  <c r="L2415" i="8"/>
  <c r="L2416" i="8"/>
  <c r="L2417" i="8"/>
  <c r="L2418" i="8"/>
  <c r="L2419" i="8"/>
  <c r="L2420" i="8"/>
  <c r="L2421" i="8"/>
  <c r="L2422" i="8"/>
  <c r="L2423" i="8"/>
  <c r="L2424" i="8"/>
  <c r="L2425" i="8"/>
  <c r="L2426" i="8"/>
  <c r="L2427" i="8"/>
  <c r="L2428" i="8"/>
  <c r="L2429" i="8"/>
  <c r="L2430" i="8"/>
  <c r="L2431" i="8"/>
  <c r="L2432" i="8"/>
  <c r="L2433" i="8"/>
  <c r="L2434" i="8"/>
  <c r="L2435" i="8"/>
  <c r="L2436" i="8"/>
  <c r="L2437" i="8"/>
  <c r="L2438" i="8"/>
  <c r="L2439" i="8"/>
  <c r="L2440" i="8"/>
  <c r="L2441" i="8"/>
  <c r="L2442" i="8"/>
  <c r="L2443" i="8"/>
  <c r="L2444" i="8"/>
  <c r="L2445" i="8"/>
  <c r="L2446" i="8"/>
  <c r="L2447" i="8"/>
  <c r="L2448" i="8"/>
  <c r="L2449" i="8"/>
  <c r="L2450" i="8"/>
  <c r="L2451" i="8"/>
  <c r="L2452" i="8"/>
  <c r="L2453" i="8"/>
  <c r="L2454" i="8"/>
  <c r="L2455" i="8"/>
  <c r="L2456" i="8"/>
  <c r="L2457" i="8"/>
  <c r="L2458" i="8"/>
  <c r="L2459" i="8"/>
  <c r="L2460" i="8"/>
  <c r="L2461" i="8"/>
  <c r="L2462" i="8"/>
  <c r="L2463" i="8"/>
  <c r="L2464" i="8"/>
  <c r="L2465" i="8"/>
  <c r="L2466" i="8"/>
  <c r="L2467" i="8"/>
  <c r="L2468" i="8"/>
  <c r="L2469" i="8"/>
  <c r="L2470" i="8"/>
  <c r="L2471" i="8"/>
  <c r="L2472" i="8"/>
  <c r="L2473" i="8"/>
  <c r="L2474" i="8"/>
  <c r="L2475" i="8"/>
  <c r="L2476" i="8"/>
  <c r="L2477" i="8"/>
  <c r="L2478" i="8"/>
  <c r="L2479" i="8"/>
  <c r="L2480" i="8"/>
  <c r="L2481" i="8"/>
  <c r="L2482" i="8"/>
  <c r="L2483" i="8"/>
  <c r="L2484" i="8"/>
  <c r="L2485" i="8"/>
  <c r="L2486" i="8"/>
  <c r="L2487" i="8"/>
  <c r="L2488" i="8"/>
  <c r="L2489" i="8"/>
  <c r="L2490" i="8"/>
  <c r="L2491" i="8"/>
  <c r="L2492" i="8"/>
  <c r="L2493" i="8"/>
  <c r="L2494" i="8"/>
  <c r="L2495" i="8"/>
  <c r="L2496" i="8"/>
  <c r="L2497" i="8"/>
  <c r="L2498" i="8"/>
  <c r="L2499" i="8"/>
  <c r="L2500" i="8"/>
  <c r="L2501" i="8"/>
  <c r="L2502" i="8"/>
  <c r="L2503" i="8"/>
  <c r="L2504" i="8"/>
  <c r="L2505" i="8"/>
  <c r="L2506" i="8"/>
  <c r="L2507" i="8"/>
  <c r="L2508" i="8"/>
  <c r="L2509" i="8"/>
  <c r="L2510" i="8"/>
  <c r="L2511" i="8"/>
  <c r="L2512" i="8"/>
  <c r="L2513" i="8"/>
  <c r="L2514" i="8"/>
  <c r="L2515" i="8"/>
  <c r="L2516" i="8"/>
  <c r="L2517" i="8"/>
  <c r="L2518" i="8"/>
  <c r="L2519" i="8"/>
  <c r="L2520" i="8"/>
  <c r="L2521" i="8"/>
  <c r="L2522" i="8"/>
  <c r="L2523" i="8"/>
  <c r="L2524" i="8"/>
  <c r="L2525" i="8"/>
  <c r="L2526" i="8"/>
  <c r="L2527" i="8"/>
  <c r="L2528" i="8"/>
  <c r="L2529" i="8"/>
  <c r="L2530" i="8"/>
  <c r="L2531" i="8"/>
  <c r="L2532" i="8"/>
  <c r="L2533" i="8"/>
  <c r="L2534" i="8"/>
  <c r="L2535" i="8"/>
  <c r="L2536" i="8"/>
  <c r="L2537" i="8"/>
  <c r="L2538" i="8"/>
  <c r="L2539" i="8"/>
  <c r="L2540" i="8"/>
  <c r="L2541" i="8"/>
  <c r="L2542" i="8"/>
  <c r="L2543" i="8"/>
  <c r="L2544" i="8"/>
  <c r="L2545" i="8"/>
  <c r="L2546" i="8"/>
  <c r="L2547" i="8"/>
  <c r="L2548" i="8"/>
  <c r="L2549" i="8"/>
  <c r="L2550" i="8"/>
  <c r="L2551" i="8"/>
  <c r="L2552" i="8"/>
  <c r="L2553" i="8"/>
  <c r="L2554" i="8"/>
  <c r="L2555" i="8"/>
  <c r="L2556" i="8"/>
  <c r="L2557" i="8"/>
  <c r="L2558" i="8"/>
  <c r="L2559" i="8"/>
  <c r="L2560" i="8"/>
  <c r="L2561" i="8"/>
  <c r="L2562" i="8"/>
  <c r="L2563" i="8"/>
  <c r="L2564" i="8"/>
  <c r="L2565" i="8"/>
  <c r="L2566" i="8"/>
  <c r="L2567" i="8"/>
  <c r="L2568" i="8"/>
  <c r="L2569" i="8"/>
  <c r="L2570" i="8"/>
  <c r="L2571" i="8"/>
  <c r="L2572" i="8"/>
  <c r="L2573" i="8"/>
  <c r="L2574" i="8"/>
  <c r="L2575" i="8"/>
  <c r="L2576" i="8"/>
  <c r="L2577" i="8"/>
  <c r="L2578" i="8"/>
  <c r="L2579" i="8"/>
  <c r="L2580" i="8"/>
  <c r="L2581" i="8"/>
  <c r="L2582" i="8"/>
  <c r="L2583" i="8"/>
  <c r="L2584" i="8"/>
  <c r="L2585" i="8"/>
  <c r="L2586" i="8"/>
  <c r="L2587" i="8"/>
  <c r="L2588" i="8"/>
  <c r="L2589" i="8"/>
  <c r="L2590" i="8"/>
  <c r="L2591" i="8"/>
  <c r="L2592" i="8"/>
  <c r="L2593" i="8"/>
  <c r="L2594" i="8"/>
  <c r="L2595" i="8"/>
  <c r="L2596" i="8"/>
  <c r="L2597" i="8"/>
  <c r="L2598" i="8"/>
  <c r="L2599" i="8"/>
  <c r="L2600" i="8"/>
  <c r="L2601" i="8"/>
  <c r="L2602" i="8"/>
  <c r="L2603" i="8"/>
  <c r="L2604" i="8"/>
  <c r="L2605" i="8"/>
  <c r="L2606" i="8"/>
  <c r="L2607" i="8"/>
  <c r="L2608" i="8"/>
  <c r="L2609" i="8"/>
  <c r="L2610" i="8"/>
  <c r="L2611" i="8"/>
  <c r="L2612" i="8"/>
  <c r="L2613" i="8"/>
  <c r="L2614" i="8"/>
  <c r="L2615" i="8"/>
  <c r="L2616" i="8"/>
  <c r="L2617" i="8"/>
  <c r="L2618" i="8"/>
  <c r="L2619" i="8"/>
  <c r="L2620" i="8"/>
  <c r="L2621" i="8"/>
  <c r="L2622" i="8"/>
  <c r="L2623" i="8"/>
  <c r="L2624" i="8"/>
  <c r="L2625" i="8"/>
  <c r="L2626" i="8"/>
  <c r="L2627" i="8"/>
  <c r="L2628" i="8"/>
  <c r="L2629" i="8"/>
  <c r="L2630" i="8"/>
  <c r="L2631" i="8"/>
  <c r="L2632" i="8"/>
  <c r="L2633" i="8"/>
  <c r="L2634" i="8"/>
  <c r="L2635" i="8"/>
  <c r="L2636" i="8"/>
  <c r="L2637" i="8"/>
  <c r="L2638" i="8"/>
  <c r="L2639" i="8"/>
  <c r="L2640" i="8"/>
  <c r="L2641" i="8"/>
  <c r="L2642" i="8"/>
  <c r="L2643" i="8"/>
  <c r="L2644" i="8"/>
  <c r="L2645" i="8"/>
  <c r="L2646" i="8"/>
  <c r="L2647" i="8"/>
  <c r="L2648" i="8"/>
  <c r="L2649" i="8"/>
  <c r="L2650" i="8"/>
  <c r="L2651" i="8"/>
  <c r="L2652" i="8"/>
  <c r="L2653" i="8"/>
  <c r="L2654" i="8"/>
  <c r="L2655" i="8"/>
  <c r="L2656" i="8"/>
  <c r="L2657" i="8"/>
  <c r="L2658" i="8"/>
  <c r="L2659" i="8"/>
  <c r="L2660" i="8"/>
  <c r="L2661" i="8"/>
  <c r="L2662" i="8"/>
  <c r="L2663" i="8"/>
  <c r="L2664" i="8"/>
  <c r="L2665" i="8"/>
  <c r="L2666" i="8"/>
  <c r="L2667" i="8"/>
  <c r="L2668" i="8"/>
  <c r="L2669" i="8"/>
  <c r="L2670" i="8"/>
  <c r="L2671" i="8"/>
  <c r="L2672" i="8"/>
  <c r="L2673" i="8"/>
  <c r="L2674" i="8"/>
  <c r="L2675" i="8"/>
  <c r="L2676" i="8"/>
  <c r="L2677" i="8"/>
  <c r="L2678" i="8"/>
  <c r="L2679" i="8"/>
  <c r="L2680" i="8"/>
  <c r="L2681" i="8"/>
  <c r="L2682" i="8"/>
  <c r="L2683" i="8"/>
  <c r="L2684" i="8"/>
  <c r="L2685" i="8"/>
  <c r="L2686" i="8"/>
  <c r="L2687" i="8"/>
  <c r="L2688" i="8"/>
  <c r="L2689" i="8"/>
  <c r="L2690" i="8"/>
  <c r="L2691" i="8"/>
  <c r="L2692" i="8"/>
  <c r="L2693" i="8"/>
  <c r="L2694" i="8"/>
  <c r="L2695" i="8"/>
  <c r="L2696" i="8"/>
  <c r="L2697" i="8"/>
  <c r="L2698" i="8"/>
  <c r="L2699" i="8"/>
  <c r="L2700" i="8"/>
  <c r="L2701" i="8"/>
  <c r="L2702" i="8"/>
  <c r="L2703" i="8"/>
  <c r="L2704" i="8"/>
  <c r="L2705" i="8"/>
  <c r="L2706" i="8"/>
  <c r="L2707" i="8"/>
  <c r="L2708" i="8"/>
  <c r="L2709" i="8"/>
  <c r="L2710" i="8"/>
  <c r="L2711" i="8"/>
  <c r="L2712" i="8"/>
  <c r="L2713" i="8"/>
  <c r="L2714" i="8"/>
  <c r="L2715" i="8"/>
  <c r="L2716" i="8"/>
  <c r="L2717" i="8"/>
  <c r="L2718" i="8"/>
  <c r="L2719" i="8"/>
  <c r="L2720" i="8"/>
  <c r="L2721" i="8"/>
  <c r="L2722" i="8"/>
  <c r="L2723" i="8"/>
  <c r="L2724" i="8"/>
  <c r="L2725" i="8"/>
  <c r="L2726" i="8"/>
  <c r="L2727" i="8"/>
  <c r="L2728" i="8"/>
  <c r="L2729" i="8"/>
  <c r="L2730" i="8"/>
  <c r="L2731" i="8"/>
  <c r="L2732" i="8"/>
  <c r="L2733" i="8"/>
  <c r="L2734" i="8"/>
  <c r="L2735" i="8"/>
  <c r="L2736" i="8"/>
  <c r="L2737" i="8"/>
  <c r="L2738" i="8"/>
  <c r="L2739" i="8"/>
  <c r="L2740" i="8"/>
  <c r="L2741" i="8"/>
  <c r="L2742" i="8"/>
  <c r="L2743" i="8"/>
  <c r="L2744" i="8"/>
  <c r="L2745" i="8"/>
  <c r="L2746" i="8"/>
  <c r="L2747" i="8"/>
  <c r="L2748" i="8"/>
  <c r="L2749" i="8"/>
  <c r="L2750" i="8"/>
  <c r="L2751" i="8"/>
  <c r="L2752" i="8"/>
  <c r="L2753" i="8"/>
  <c r="L2754" i="8"/>
  <c r="L2755" i="8"/>
  <c r="L2756" i="8"/>
  <c r="L2757" i="8"/>
  <c r="L2758" i="8"/>
  <c r="L2759" i="8"/>
  <c r="L2760" i="8"/>
  <c r="L2761" i="8"/>
  <c r="L2762" i="8"/>
  <c r="L2763" i="8"/>
  <c r="L2764" i="8"/>
  <c r="L2765" i="8"/>
  <c r="L2766" i="8"/>
  <c r="L2767" i="8"/>
  <c r="L2768" i="8"/>
  <c r="L2769" i="8"/>
  <c r="L2770" i="8"/>
  <c r="L2771" i="8"/>
  <c r="L2772" i="8"/>
  <c r="L2773" i="8"/>
  <c r="L2774" i="8"/>
  <c r="L2775" i="8"/>
  <c r="L2776" i="8"/>
  <c r="L2777" i="8"/>
  <c r="L2778" i="8"/>
  <c r="L2779" i="8"/>
  <c r="L2780" i="8"/>
  <c r="L2781" i="8"/>
  <c r="L2782" i="8"/>
  <c r="L2783" i="8"/>
  <c r="L2784" i="8"/>
  <c r="L2785" i="8"/>
  <c r="L2786" i="8"/>
  <c r="L2787" i="8"/>
  <c r="L2788" i="8"/>
  <c r="L2789" i="8"/>
  <c r="L2790" i="8"/>
  <c r="L2791" i="8"/>
  <c r="L2792" i="8"/>
  <c r="L2793" i="8"/>
  <c r="L2794" i="8"/>
  <c r="L2795" i="8"/>
  <c r="L2796" i="8"/>
  <c r="L2797" i="8"/>
  <c r="L2798" i="8"/>
  <c r="L2799" i="8"/>
  <c r="L2800" i="8"/>
  <c r="L2801" i="8"/>
  <c r="L2802" i="8"/>
  <c r="L2803" i="8"/>
  <c r="L2804" i="8"/>
  <c r="L2805" i="8"/>
  <c r="L2806" i="8"/>
  <c r="L2807" i="8"/>
  <c r="L2808" i="8"/>
  <c r="L2809" i="8"/>
  <c r="L2810" i="8"/>
  <c r="L2811" i="8"/>
  <c r="L2812" i="8"/>
  <c r="L2813" i="8"/>
  <c r="L2814" i="8"/>
  <c r="L2815" i="8"/>
  <c r="L2816" i="8"/>
  <c r="L2817" i="8"/>
  <c r="L2818" i="8"/>
  <c r="L2819" i="8"/>
  <c r="L2820" i="8"/>
  <c r="L2821" i="8"/>
  <c r="L2822" i="8"/>
  <c r="L2823" i="8"/>
  <c r="L2824" i="8"/>
  <c r="L2825" i="8"/>
  <c r="L2826" i="8"/>
  <c r="L2827" i="8"/>
  <c r="L2828" i="8"/>
  <c r="L2829" i="8"/>
  <c r="L2830" i="8"/>
  <c r="L2831" i="8"/>
  <c r="L2832" i="8"/>
  <c r="L2833" i="8"/>
  <c r="L2834" i="8"/>
  <c r="L2835" i="8"/>
  <c r="L2836" i="8"/>
  <c r="L2837" i="8"/>
  <c r="L2838" i="8"/>
  <c r="L2839" i="8"/>
  <c r="L2840" i="8"/>
  <c r="L2841" i="8"/>
  <c r="L2842" i="8"/>
  <c r="L2843" i="8"/>
  <c r="L2844" i="8"/>
  <c r="L2845" i="8"/>
  <c r="L2846" i="8"/>
  <c r="L2847" i="8"/>
  <c r="L2848" i="8"/>
  <c r="L2849" i="8"/>
  <c r="L2850" i="8"/>
  <c r="L2851" i="8"/>
  <c r="L2852" i="8"/>
  <c r="L2853" i="8"/>
  <c r="L2854" i="8"/>
  <c r="L2855" i="8"/>
  <c r="L2856" i="8"/>
  <c r="L2857" i="8"/>
  <c r="L2858" i="8"/>
  <c r="L2859" i="8"/>
  <c r="L2860" i="8"/>
  <c r="L2861" i="8"/>
  <c r="L2862" i="8"/>
  <c r="L2863" i="8"/>
  <c r="L2864" i="8"/>
  <c r="L2865" i="8"/>
  <c r="L2866" i="8"/>
  <c r="L2867" i="8"/>
  <c r="L2868" i="8"/>
  <c r="L2869" i="8"/>
  <c r="L2870" i="8"/>
  <c r="L2871" i="8"/>
  <c r="L2872" i="8"/>
  <c r="L2873" i="8"/>
  <c r="L2874" i="8"/>
  <c r="L2875" i="8"/>
  <c r="L2876" i="8"/>
  <c r="L2877" i="8"/>
  <c r="L2878" i="8"/>
  <c r="L2879" i="8"/>
  <c r="L2880" i="8"/>
  <c r="L2881" i="8"/>
  <c r="L2882" i="8"/>
  <c r="L2883" i="8"/>
  <c r="L2884" i="8"/>
  <c r="L2885" i="8"/>
  <c r="L2886" i="8"/>
  <c r="L2887" i="8"/>
  <c r="L2888" i="8"/>
  <c r="L2889" i="8"/>
  <c r="L2890" i="8"/>
  <c r="L2891" i="8"/>
  <c r="L2892" i="8"/>
  <c r="L2893" i="8"/>
  <c r="L2894" i="8"/>
  <c r="L2895" i="8"/>
  <c r="L2896" i="8"/>
  <c r="L2897" i="8"/>
  <c r="L2898" i="8"/>
  <c r="L3" i="8"/>
  <c r="I3" i="8"/>
  <c r="J3" i="8" s="1"/>
  <c r="K3" i="8" s="1"/>
  <c r="I4" i="8"/>
  <c r="I5" i="8"/>
  <c r="I6" i="8"/>
  <c r="I2892" i="8"/>
  <c r="I2893" i="8"/>
  <c r="I2894" i="8"/>
  <c r="I2895" i="8"/>
  <c r="I2896" i="8"/>
  <c r="I2897" i="8"/>
  <c r="I2898" i="8"/>
  <c r="I35" i="8"/>
  <c r="I36" i="8"/>
  <c r="I37" i="8"/>
  <c r="I38" i="8"/>
  <c r="I39" i="8"/>
  <c r="I40" i="8"/>
  <c r="I41" i="8"/>
  <c r="J41" i="8" s="1"/>
  <c r="K41" i="8" s="1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J57" i="8" s="1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J73" i="8" s="1"/>
  <c r="K73" i="8" s="1"/>
  <c r="I74" i="8"/>
  <c r="J74" i="8" s="1"/>
  <c r="I75" i="8"/>
  <c r="I76" i="8"/>
  <c r="I77" i="8"/>
  <c r="I78" i="8"/>
  <c r="I79" i="8"/>
  <c r="I80" i="8"/>
  <c r="J80" i="8" s="1"/>
  <c r="K80" i="8" s="1"/>
  <c r="I81" i="8"/>
  <c r="I82" i="8"/>
  <c r="I83" i="8"/>
  <c r="J83" i="8" s="1"/>
  <c r="K83" i="8" s="1"/>
  <c r="I84" i="8"/>
  <c r="J84" i="8" s="1"/>
  <c r="I85" i="8"/>
  <c r="I86" i="8"/>
  <c r="I87" i="8"/>
  <c r="I88" i="8"/>
  <c r="I89" i="8"/>
  <c r="I90" i="8"/>
  <c r="I91" i="8"/>
  <c r="J91" i="8" s="1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J107" i="8" s="1"/>
  <c r="K107" i="8" s="1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J123" i="8" s="1"/>
  <c r="K123" i="8" s="1"/>
  <c r="I124" i="8"/>
  <c r="J124" i="8" s="1"/>
  <c r="K124" i="8" s="1"/>
  <c r="I125" i="8"/>
  <c r="I126" i="8"/>
  <c r="I127" i="8"/>
  <c r="I128" i="8"/>
  <c r="I129" i="8"/>
  <c r="I130" i="8"/>
  <c r="J130" i="8" s="1"/>
  <c r="I131" i="8"/>
  <c r="I132" i="8"/>
  <c r="I133" i="8"/>
  <c r="J133" i="8" s="1"/>
  <c r="K133" i="8" s="1"/>
  <c r="I134" i="8"/>
  <c r="J134" i="8" s="1"/>
  <c r="K134" i="8" s="1"/>
  <c r="I135" i="8"/>
  <c r="I136" i="8"/>
  <c r="I137" i="8"/>
  <c r="I138" i="8"/>
  <c r="I139" i="8"/>
  <c r="I140" i="8"/>
  <c r="I141" i="8"/>
  <c r="J141" i="8" s="1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J157" i="8" s="1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J173" i="8" s="1"/>
  <c r="K173" i="8" s="1"/>
  <c r="I174" i="8"/>
  <c r="J174" i="8" s="1"/>
  <c r="K174" i="8" s="1"/>
  <c r="I175" i="8"/>
  <c r="I176" i="8"/>
  <c r="I177" i="8"/>
  <c r="I178" i="8"/>
  <c r="I179" i="8"/>
  <c r="I180" i="8"/>
  <c r="J180" i="8" s="1"/>
  <c r="K180" i="8" s="1"/>
  <c r="I181" i="8"/>
  <c r="I182" i="8"/>
  <c r="I183" i="8"/>
  <c r="J183" i="8" s="1"/>
  <c r="K183" i="8" s="1"/>
  <c r="I184" i="8"/>
  <c r="J184" i="8" s="1"/>
  <c r="K184" i="8" s="1"/>
  <c r="I185" i="8"/>
  <c r="I186" i="8"/>
  <c r="I187" i="8"/>
  <c r="I188" i="8"/>
  <c r="I189" i="8"/>
  <c r="I190" i="8"/>
  <c r="I191" i="8"/>
  <c r="J191" i="8" s="1"/>
  <c r="K191" i="8" s="1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J207" i="8" s="1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J223" i="8" s="1"/>
  <c r="K223" i="8" s="1"/>
  <c r="I224" i="8"/>
  <c r="J224" i="8" s="1"/>
  <c r="I225" i="8"/>
  <c r="I226" i="8"/>
  <c r="I227" i="8"/>
  <c r="I228" i="8"/>
  <c r="I229" i="8"/>
  <c r="I230" i="8"/>
  <c r="J230" i="8" s="1"/>
  <c r="I231" i="8"/>
  <c r="I232" i="8"/>
  <c r="I233" i="8"/>
  <c r="J233" i="8" s="1"/>
  <c r="K233" i="8" s="1"/>
  <c r="I234" i="8"/>
  <c r="J234" i="8" s="1"/>
  <c r="K234" i="8" s="1"/>
  <c r="I235" i="8"/>
  <c r="I236" i="8"/>
  <c r="I237" i="8"/>
  <c r="I238" i="8"/>
  <c r="I239" i="8"/>
  <c r="I240" i="8"/>
  <c r="I241" i="8"/>
  <c r="J241" i="8" s="1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J257" i="8" s="1"/>
  <c r="K257" i="8" s="1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J273" i="8" s="1"/>
  <c r="K273" i="8" s="1"/>
  <c r="I274" i="8"/>
  <c r="J274" i="8" s="1"/>
  <c r="I275" i="8"/>
  <c r="I276" i="8"/>
  <c r="I277" i="8"/>
  <c r="I278" i="8"/>
  <c r="I279" i="8"/>
  <c r="I280" i="8"/>
  <c r="J280" i="8" s="1"/>
  <c r="I281" i="8"/>
  <c r="I282" i="8"/>
  <c r="I283" i="8"/>
  <c r="J283" i="8" s="1"/>
  <c r="K283" i="8" s="1"/>
  <c r="I284" i="8"/>
  <c r="J284" i="8" s="1"/>
  <c r="I285" i="8"/>
  <c r="I286" i="8"/>
  <c r="I287" i="8"/>
  <c r="I288" i="8"/>
  <c r="I289" i="8"/>
  <c r="I290" i="8"/>
  <c r="I291" i="8"/>
  <c r="J291" i="8" s="1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J307" i="8" s="1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J323" i="8" s="1"/>
  <c r="K323" i="8" s="1"/>
  <c r="I324" i="8"/>
  <c r="J324" i="8" s="1"/>
  <c r="K324" i="8" s="1"/>
  <c r="I325" i="8"/>
  <c r="I326" i="8"/>
  <c r="I327" i="8"/>
  <c r="I328" i="8"/>
  <c r="I329" i="8"/>
  <c r="I330" i="8"/>
  <c r="J330" i="8" s="1"/>
  <c r="I331" i="8"/>
  <c r="I332" i="8"/>
  <c r="I333" i="8"/>
  <c r="J333" i="8" s="1"/>
  <c r="K333" i="8" s="1"/>
  <c r="I334" i="8"/>
  <c r="J334" i="8" s="1"/>
  <c r="I335" i="8"/>
  <c r="I336" i="8"/>
  <c r="I337" i="8"/>
  <c r="I338" i="8"/>
  <c r="I339" i="8"/>
  <c r="I340" i="8"/>
  <c r="I341" i="8"/>
  <c r="J341" i="8" s="1"/>
  <c r="K341" i="8" s="1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J357" i="8" s="1"/>
  <c r="K357" i="8" s="1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J373" i="8" s="1"/>
  <c r="K373" i="8" s="1"/>
  <c r="I374" i="8"/>
  <c r="J374" i="8" s="1"/>
  <c r="K374" i="8" s="1"/>
  <c r="I375" i="8"/>
  <c r="I376" i="8"/>
  <c r="I377" i="8"/>
  <c r="I378" i="8"/>
  <c r="I379" i="8"/>
  <c r="I380" i="8"/>
  <c r="J380" i="8" s="1"/>
  <c r="I381" i="8"/>
  <c r="I382" i="8"/>
  <c r="I383" i="8"/>
  <c r="J383" i="8" s="1"/>
  <c r="K383" i="8" s="1"/>
  <c r="I384" i="8"/>
  <c r="J384" i="8" s="1"/>
  <c r="K384" i="8" s="1"/>
  <c r="I385" i="8"/>
  <c r="I386" i="8"/>
  <c r="I387" i="8"/>
  <c r="I388" i="8"/>
  <c r="I389" i="8"/>
  <c r="I390" i="8"/>
  <c r="I391" i="8"/>
  <c r="J391" i="8" s="1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J407" i="8" s="1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J423" i="8" s="1"/>
  <c r="K423" i="8" s="1"/>
  <c r="I424" i="8"/>
  <c r="J424" i="8" s="1"/>
  <c r="K424" i="8" s="1"/>
  <c r="I425" i="8"/>
  <c r="I426" i="8"/>
  <c r="I427" i="8"/>
  <c r="I428" i="8"/>
  <c r="I429" i="8"/>
  <c r="I430" i="8"/>
  <c r="J430" i="8" s="1"/>
  <c r="I431" i="8"/>
  <c r="I432" i="8"/>
  <c r="I433" i="8"/>
  <c r="J433" i="8" s="1"/>
  <c r="K433" i="8" s="1"/>
  <c r="I434" i="8"/>
  <c r="J434" i="8" s="1"/>
  <c r="K434" i="8" s="1"/>
  <c r="I435" i="8"/>
  <c r="I436" i="8"/>
  <c r="I437" i="8"/>
  <c r="I438" i="8"/>
  <c r="I439" i="8"/>
  <c r="I440" i="8"/>
  <c r="I441" i="8"/>
  <c r="J441" i="8" s="1"/>
  <c r="K441" i="8" s="1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J457" i="8" s="1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J473" i="8" s="1"/>
  <c r="K473" i="8" s="1"/>
  <c r="I474" i="8"/>
  <c r="J474" i="8" s="1"/>
  <c r="I475" i="8"/>
  <c r="I476" i="8"/>
  <c r="I477" i="8"/>
  <c r="I478" i="8"/>
  <c r="I479" i="8"/>
  <c r="I480" i="8"/>
  <c r="J480" i="8" s="1"/>
  <c r="K480" i="8" s="1"/>
  <c r="I481" i="8"/>
  <c r="I482" i="8"/>
  <c r="I483" i="8"/>
  <c r="J483" i="8" s="1"/>
  <c r="K483" i="8" s="1"/>
  <c r="I484" i="8"/>
  <c r="J484" i="8" s="1"/>
  <c r="K484" i="8" s="1"/>
  <c r="I485" i="8"/>
  <c r="I486" i="8"/>
  <c r="I487" i="8"/>
  <c r="I488" i="8"/>
  <c r="I489" i="8"/>
  <c r="I490" i="8"/>
  <c r="I491" i="8"/>
  <c r="J491" i="8" s="1"/>
  <c r="K491" i="8" s="1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J507" i="8" s="1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J523" i="8" s="1"/>
  <c r="K523" i="8" s="1"/>
  <c r="I524" i="8"/>
  <c r="J524" i="8" s="1"/>
  <c r="I525" i="8"/>
  <c r="I526" i="8"/>
  <c r="I527" i="8"/>
  <c r="I528" i="8"/>
  <c r="I529" i="8"/>
  <c r="I530" i="8"/>
  <c r="J530" i="8" s="1"/>
  <c r="K530" i="8" s="1"/>
  <c r="I531" i="8"/>
  <c r="I532" i="8"/>
  <c r="I533" i="8"/>
  <c r="J533" i="8" s="1"/>
  <c r="K533" i="8" s="1"/>
  <c r="I534" i="8"/>
  <c r="J534" i="8" s="1"/>
  <c r="K534" i="8" s="1"/>
  <c r="I535" i="8"/>
  <c r="I536" i="8"/>
  <c r="I537" i="8"/>
  <c r="I538" i="8"/>
  <c r="I539" i="8"/>
  <c r="I540" i="8"/>
  <c r="I541" i="8"/>
  <c r="J541" i="8" s="1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J557" i="8" s="1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J573" i="8" s="1"/>
  <c r="K573" i="8" s="1"/>
  <c r="I574" i="8"/>
  <c r="J574" i="8" s="1"/>
  <c r="I575" i="8"/>
  <c r="I576" i="8"/>
  <c r="I577" i="8"/>
  <c r="I578" i="8"/>
  <c r="I579" i="8"/>
  <c r="I580" i="8"/>
  <c r="J580" i="8" s="1"/>
  <c r="K580" i="8" s="1"/>
  <c r="I581" i="8"/>
  <c r="I582" i="8"/>
  <c r="I583" i="8"/>
  <c r="J583" i="8" s="1"/>
  <c r="K583" i="8" s="1"/>
  <c r="I584" i="8"/>
  <c r="J584" i="8" s="1"/>
  <c r="I585" i="8"/>
  <c r="I586" i="8"/>
  <c r="I587" i="8"/>
  <c r="I588" i="8"/>
  <c r="I589" i="8"/>
  <c r="I590" i="8"/>
  <c r="I591" i="8"/>
  <c r="J591" i="8" s="1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J607" i="8" s="1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J623" i="8" s="1"/>
  <c r="K623" i="8" s="1"/>
  <c r="I624" i="8"/>
  <c r="J624" i="8" s="1"/>
  <c r="K624" i="8" s="1"/>
  <c r="I625" i="8"/>
  <c r="I626" i="8"/>
  <c r="I627" i="8"/>
  <c r="I628" i="8"/>
  <c r="I629" i="8"/>
  <c r="I630" i="8"/>
  <c r="J630" i="8" s="1"/>
  <c r="K630" i="8" s="1"/>
  <c r="I631" i="8"/>
  <c r="I632" i="8"/>
  <c r="I633" i="8"/>
  <c r="J633" i="8" s="1"/>
  <c r="K633" i="8" s="1"/>
  <c r="I634" i="8"/>
  <c r="J634" i="8" s="1"/>
  <c r="I635" i="8"/>
  <c r="I636" i="8"/>
  <c r="I637" i="8"/>
  <c r="I638" i="8"/>
  <c r="I639" i="8"/>
  <c r="I640" i="8"/>
  <c r="I641" i="8"/>
  <c r="J641" i="8" s="1"/>
  <c r="K641" i="8" s="1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J657" i="8" s="1"/>
  <c r="K657" i="8" s="1"/>
  <c r="I658" i="8"/>
  <c r="I659" i="8"/>
  <c r="I660" i="8"/>
  <c r="I661" i="8"/>
  <c r="I662" i="8"/>
  <c r="I663" i="8"/>
  <c r="I664" i="8"/>
  <c r="I665" i="8"/>
  <c r="I666" i="8"/>
  <c r="I667" i="8"/>
  <c r="I668" i="8"/>
  <c r="I669" i="8"/>
  <c r="I670" i="8"/>
  <c r="I671" i="8"/>
  <c r="I672" i="8"/>
  <c r="I673" i="8"/>
  <c r="J673" i="8" s="1"/>
  <c r="K673" i="8" s="1"/>
  <c r="I674" i="8"/>
  <c r="J674" i="8" s="1"/>
  <c r="K674" i="8" s="1"/>
  <c r="I675" i="8"/>
  <c r="I676" i="8"/>
  <c r="I677" i="8"/>
  <c r="I678" i="8"/>
  <c r="I679" i="8"/>
  <c r="I680" i="8"/>
  <c r="J680" i="8" s="1"/>
  <c r="I681" i="8"/>
  <c r="I682" i="8"/>
  <c r="I683" i="8"/>
  <c r="J683" i="8" s="1"/>
  <c r="K683" i="8" s="1"/>
  <c r="I684" i="8"/>
  <c r="J684" i="8" s="1"/>
  <c r="K684" i="8" s="1"/>
  <c r="I685" i="8"/>
  <c r="I686" i="8"/>
  <c r="I687" i="8"/>
  <c r="I688" i="8"/>
  <c r="I689" i="8"/>
  <c r="I690" i="8"/>
  <c r="I691" i="8"/>
  <c r="J691" i="8" s="1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J707" i="8" s="1"/>
  <c r="K707" i="8" s="1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1" i="8"/>
  <c r="I722" i="8"/>
  <c r="I723" i="8"/>
  <c r="J723" i="8" s="1"/>
  <c r="K723" i="8" s="1"/>
  <c r="I724" i="8"/>
  <c r="J724" i="8" s="1"/>
  <c r="K724" i="8" s="1"/>
  <c r="I725" i="8"/>
  <c r="I726" i="8"/>
  <c r="I727" i="8"/>
  <c r="I728" i="8"/>
  <c r="I729" i="8"/>
  <c r="I730" i="8"/>
  <c r="J730" i="8" s="1"/>
  <c r="I731" i="8"/>
  <c r="I732" i="8"/>
  <c r="I733" i="8"/>
  <c r="J733" i="8" s="1"/>
  <c r="K733" i="8" s="1"/>
  <c r="I734" i="8"/>
  <c r="J734" i="8" s="1"/>
  <c r="K734" i="8" s="1"/>
  <c r="I735" i="8"/>
  <c r="I736" i="8"/>
  <c r="I737" i="8"/>
  <c r="I738" i="8"/>
  <c r="I739" i="8"/>
  <c r="I740" i="8"/>
  <c r="I741" i="8"/>
  <c r="J741" i="8" s="1"/>
  <c r="K741" i="8" s="1"/>
  <c r="I742" i="8"/>
  <c r="I743" i="8"/>
  <c r="I744" i="8"/>
  <c r="I745" i="8"/>
  <c r="I746" i="8"/>
  <c r="I747" i="8"/>
  <c r="I748" i="8"/>
  <c r="I749" i="8"/>
  <c r="I750" i="8"/>
  <c r="I751" i="8"/>
  <c r="I752" i="8"/>
  <c r="I753" i="8"/>
  <c r="I754" i="8"/>
  <c r="I755" i="8"/>
  <c r="I756" i="8"/>
  <c r="I757" i="8"/>
  <c r="J757" i="8" s="1"/>
  <c r="I758" i="8"/>
  <c r="I759" i="8"/>
  <c r="I760" i="8"/>
  <c r="I761" i="8"/>
  <c r="I762" i="8"/>
  <c r="I763" i="8"/>
  <c r="I764" i="8"/>
  <c r="I765" i="8"/>
  <c r="I766" i="8"/>
  <c r="I767" i="8"/>
  <c r="I768" i="8"/>
  <c r="I769" i="8"/>
  <c r="I770" i="8"/>
  <c r="I771" i="8"/>
  <c r="I772" i="8"/>
  <c r="I773" i="8"/>
  <c r="J773" i="8" s="1"/>
  <c r="K773" i="8" s="1"/>
  <c r="I774" i="8"/>
  <c r="J774" i="8" s="1"/>
  <c r="I775" i="8"/>
  <c r="I776" i="8"/>
  <c r="I777" i="8"/>
  <c r="I778" i="8"/>
  <c r="I779" i="8"/>
  <c r="I780" i="8"/>
  <c r="J780" i="8" s="1"/>
  <c r="I781" i="8"/>
  <c r="I782" i="8"/>
  <c r="I783" i="8"/>
  <c r="J783" i="8" s="1"/>
  <c r="K783" i="8" s="1"/>
  <c r="I784" i="8"/>
  <c r="J784" i="8" s="1"/>
  <c r="K784" i="8" s="1"/>
  <c r="I785" i="8"/>
  <c r="I786" i="8"/>
  <c r="I787" i="8"/>
  <c r="I788" i="8"/>
  <c r="I789" i="8"/>
  <c r="I790" i="8"/>
  <c r="I791" i="8"/>
  <c r="J791" i="8" s="1"/>
  <c r="I792" i="8"/>
  <c r="I793" i="8"/>
  <c r="I794" i="8"/>
  <c r="I795" i="8"/>
  <c r="I796" i="8"/>
  <c r="I797" i="8"/>
  <c r="I798" i="8"/>
  <c r="I799" i="8"/>
  <c r="I800" i="8"/>
  <c r="I801" i="8"/>
  <c r="I802" i="8"/>
  <c r="I803" i="8"/>
  <c r="I804" i="8"/>
  <c r="I805" i="8"/>
  <c r="I806" i="8"/>
  <c r="I807" i="8"/>
  <c r="J807" i="8" s="1"/>
  <c r="I808" i="8"/>
  <c r="I809" i="8"/>
  <c r="I810" i="8"/>
  <c r="I811" i="8"/>
  <c r="I812" i="8"/>
  <c r="I813" i="8"/>
  <c r="I814" i="8"/>
  <c r="I815" i="8"/>
  <c r="I816" i="8"/>
  <c r="I817" i="8"/>
  <c r="I818" i="8"/>
  <c r="I819" i="8"/>
  <c r="I820" i="8"/>
  <c r="I821" i="8"/>
  <c r="I822" i="8"/>
  <c r="I823" i="8"/>
  <c r="J823" i="8" s="1"/>
  <c r="K823" i="8" s="1"/>
  <c r="I824" i="8"/>
  <c r="J824" i="8" s="1"/>
  <c r="I825" i="8"/>
  <c r="I826" i="8"/>
  <c r="I827" i="8"/>
  <c r="I828" i="8"/>
  <c r="I829" i="8"/>
  <c r="I830" i="8"/>
  <c r="J830" i="8" s="1"/>
  <c r="K830" i="8" s="1"/>
  <c r="I831" i="8"/>
  <c r="I832" i="8"/>
  <c r="I833" i="8"/>
  <c r="J833" i="8" s="1"/>
  <c r="K833" i="8" s="1"/>
  <c r="I834" i="8"/>
  <c r="J834" i="8" s="1"/>
  <c r="K834" i="8" s="1"/>
  <c r="I835" i="8"/>
  <c r="I836" i="8"/>
  <c r="I837" i="8"/>
  <c r="I838" i="8"/>
  <c r="I839" i="8"/>
  <c r="I840" i="8"/>
  <c r="I841" i="8"/>
  <c r="J841" i="8" s="1"/>
  <c r="I842" i="8"/>
  <c r="I843" i="8"/>
  <c r="I844" i="8"/>
  <c r="I845" i="8"/>
  <c r="I846" i="8"/>
  <c r="I847" i="8"/>
  <c r="I848" i="8"/>
  <c r="I849" i="8"/>
  <c r="I850" i="8"/>
  <c r="I851" i="8"/>
  <c r="I852" i="8"/>
  <c r="I853" i="8"/>
  <c r="I854" i="8"/>
  <c r="I855" i="8"/>
  <c r="I856" i="8"/>
  <c r="I857" i="8"/>
  <c r="J857" i="8" s="1"/>
  <c r="K857" i="8" s="1"/>
  <c r="I858" i="8"/>
  <c r="I859" i="8"/>
  <c r="I860" i="8"/>
  <c r="I861" i="8"/>
  <c r="I862" i="8"/>
  <c r="I863" i="8"/>
  <c r="I864" i="8"/>
  <c r="I865" i="8"/>
  <c r="I866" i="8"/>
  <c r="I867" i="8"/>
  <c r="I868" i="8"/>
  <c r="I869" i="8"/>
  <c r="I870" i="8"/>
  <c r="I871" i="8"/>
  <c r="I872" i="8"/>
  <c r="I873" i="8"/>
  <c r="J873" i="8" s="1"/>
  <c r="K873" i="8" s="1"/>
  <c r="I874" i="8"/>
  <c r="J874" i="8" s="1"/>
  <c r="I875" i="8"/>
  <c r="I876" i="8"/>
  <c r="I877" i="8"/>
  <c r="I878" i="8"/>
  <c r="I879" i="8"/>
  <c r="I880" i="8"/>
  <c r="J880" i="8" s="1"/>
  <c r="K880" i="8" s="1"/>
  <c r="I881" i="8"/>
  <c r="I882" i="8"/>
  <c r="I883" i="8"/>
  <c r="J883" i="8" s="1"/>
  <c r="K883" i="8" s="1"/>
  <c r="I884" i="8"/>
  <c r="J884" i="8" s="1"/>
  <c r="I885" i="8"/>
  <c r="I886" i="8"/>
  <c r="I887" i="8"/>
  <c r="I888" i="8"/>
  <c r="I889" i="8"/>
  <c r="I890" i="8"/>
  <c r="I891" i="8"/>
  <c r="J891" i="8" s="1"/>
  <c r="I892" i="8"/>
  <c r="I893" i="8"/>
  <c r="I894" i="8"/>
  <c r="I895" i="8"/>
  <c r="I896" i="8"/>
  <c r="I897" i="8"/>
  <c r="I898" i="8"/>
  <c r="I899" i="8"/>
  <c r="I900" i="8"/>
  <c r="I901" i="8"/>
  <c r="I902" i="8"/>
  <c r="I903" i="8"/>
  <c r="I904" i="8"/>
  <c r="I905" i="8"/>
  <c r="I906" i="8"/>
  <c r="I907" i="8"/>
  <c r="J907" i="8" s="1"/>
  <c r="I908" i="8"/>
  <c r="I909" i="8"/>
  <c r="I910" i="8"/>
  <c r="I911" i="8"/>
  <c r="I912" i="8"/>
  <c r="I913" i="8"/>
  <c r="I914" i="8"/>
  <c r="I915" i="8"/>
  <c r="I916" i="8"/>
  <c r="I917" i="8"/>
  <c r="I918" i="8"/>
  <c r="I919" i="8"/>
  <c r="I920" i="8"/>
  <c r="I921" i="8"/>
  <c r="I922" i="8"/>
  <c r="I923" i="8"/>
  <c r="J923" i="8" s="1"/>
  <c r="K923" i="8" s="1"/>
  <c r="I924" i="8"/>
  <c r="J924" i="8" s="1"/>
  <c r="K924" i="8" s="1"/>
  <c r="I925" i="8"/>
  <c r="I926" i="8"/>
  <c r="I927" i="8"/>
  <c r="I928" i="8"/>
  <c r="I929" i="8"/>
  <c r="I930" i="8"/>
  <c r="J930" i="8" s="1"/>
  <c r="K930" i="8" s="1"/>
  <c r="I931" i="8"/>
  <c r="I932" i="8"/>
  <c r="I933" i="8"/>
  <c r="J933" i="8" s="1"/>
  <c r="K933" i="8" s="1"/>
  <c r="I934" i="8"/>
  <c r="J934" i="8" s="1"/>
  <c r="I935" i="8"/>
  <c r="I936" i="8"/>
  <c r="I937" i="8"/>
  <c r="I938" i="8"/>
  <c r="I939" i="8"/>
  <c r="I940" i="8"/>
  <c r="I941" i="8"/>
  <c r="J941" i="8" s="1"/>
  <c r="K941" i="8" s="1"/>
  <c r="I942" i="8"/>
  <c r="I943" i="8"/>
  <c r="I944" i="8"/>
  <c r="I945" i="8"/>
  <c r="I946" i="8"/>
  <c r="I947" i="8"/>
  <c r="I948" i="8"/>
  <c r="I949" i="8"/>
  <c r="I950" i="8"/>
  <c r="I951" i="8"/>
  <c r="I952" i="8"/>
  <c r="I953" i="8"/>
  <c r="I954" i="8"/>
  <c r="I955" i="8"/>
  <c r="I956" i="8"/>
  <c r="I957" i="8"/>
  <c r="J957" i="8" s="1"/>
  <c r="I958" i="8"/>
  <c r="I959" i="8"/>
  <c r="I960" i="8"/>
  <c r="I961" i="8"/>
  <c r="I962" i="8"/>
  <c r="I963" i="8"/>
  <c r="I964" i="8"/>
  <c r="I965" i="8"/>
  <c r="I966" i="8"/>
  <c r="I967" i="8"/>
  <c r="I968" i="8"/>
  <c r="I969" i="8"/>
  <c r="I970" i="8"/>
  <c r="I971" i="8"/>
  <c r="I972" i="8"/>
  <c r="I973" i="8"/>
  <c r="J973" i="8" s="1"/>
  <c r="K973" i="8" s="1"/>
  <c r="I974" i="8"/>
  <c r="J974" i="8" s="1"/>
  <c r="K974" i="8" s="1"/>
  <c r="I975" i="8"/>
  <c r="I976" i="8"/>
  <c r="I977" i="8"/>
  <c r="I978" i="8"/>
  <c r="I979" i="8"/>
  <c r="I980" i="8"/>
  <c r="J980" i="8" s="1"/>
  <c r="I981" i="8"/>
  <c r="I982" i="8"/>
  <c r="I983" i="8"/>
  <c r="J983" i="8" s="1"/>
  <c r="K983" i="8" s="1"/>
  <c r="I984" i="8"/>
  <c r="J984" i="8" s="1"/>
  <c r="K984" i="8" s="1"/>
  <c r="I985" i="8"/>
  <c r="I986" i="8"/>
  <c r="I987" i="8"/>
  <c r="I988" i="8"/>
  <c r="I989" i="8"/>
  <c r="I990" i="8"/>
  <c r="I991" i="8"/>
  <c r="J991" i="8" s="1"/>
  <c r="I992" i="8"/>
  <c r="I993" i="8"/>
  <c r="I994" i="8"/>
  <c r="I995" i="8"/>
  <c r="I996" i="8"/>
  <c r="I997" i="8"/>
  <c r="I998" i="8"/>
  <c r="I999" i="8"/>
  <c r="I1000" i="8"/>
  <c r="I1001" i="8"/>
  <c r="I1002" i="8"/>
  <c r="I1003" i="8"/>
  <c r="I1004" i="8"/>
  <c r="I1005" i="8"/>
  <c r="I1006" i="8"/>
  <c r="I1007" i="8"/>
  <c r="J1007" i="8" s="1"/>
  <c r="K1007" i="8" s="1"/>
  <c r="I1008" i="8"/>
  <c r="I1009" i="8"/>
  <c r="I1010" i="8"/>
  <c r="I1011" i="8"/>
  <c r="I1012" i="8"/>
  <c r="I1013" i="8"/>
  <c r="I1014" i="8"/>
  <c r="I1015" i="8"/>
  <c r="I1016" i="8"/>
  <c r="I1017" i="8"/>
  <c r="I1018" i="8"/>
  <c r="I1019" i="8"/>
  <c r="I1020" i="8"/>
  <c r="I1021" i="8"/>
  <c r="I1022" i="8"/>
  <c r="I1023" i="8"/>
  <c r="J1023" i="8" s="1"/>
  <c r="K1023" i="8" s="1"/>
  <c r="I1024" i="8"/>
  <c r="J1024" i="8" s="1"/>
  <c r="K1024" i="8" s="1"/>
  <c r="I1025" i="8"/>
  <c r="I1026" i="8"/>
  <c r="I1027" i="8"/>
  <c r="I1028" i="8"/>
  <c r="I1029" i="8"/>
  <c r="I1030" i="8"/>
  <c r="J1030" i="8" s="1"/>
  <c r="I1031" i="8"/>
  <c r="I1032" i="8"/>
  <c r="I1033" i="8"/>
  <c r="J1033" i="8" s="1"/>
  <c r="K1033" i="8" s="1"/>
  <c r="I1034" i="8"/>
  <c r="J1034" i="8" s="1"/>
  <c r="K1034" i="8" s="1"/>
  <c r="I1035" i="8"/>
  <c r="I1036" i="8"/>
  <c r="I1037" i="8"/>
  <c r="I1038" i="8"/>
  <c r="I1039" i="8"/>
  <c r="I1040" i="8"/>
  <c r="I1041" i="8"/>
  <c r="J1041" i="8" s="1"/>
  <c r="K1041" i="8" s="1"/>
  <c r="I1042" i="8"/>
  <c r="I1043" i="8"/>
  <c r="I1044" i="8"/>
  <c r="I1045" i="8"/>
  <c r="I1046" i="8"/>
  <c r="I1047" i="8"/>
  <c r="I1048" i="8"/>
  <c r="I1049" i="8"/>
  <c r="I1050" i="8"/>
  <c r="I1051" i="8"/>
  <c r="I1052" i="8"/>
  <c r="I1053" i="8"/>
  <c r="I1054" i="8"/>
  <c r="I1055" i="8"/>
  <c r="I1056" i="8"/>
  <c r="I1057" i="8"/>
  <c r="J1057" i="8" s="1"/>
  <c r="I1058" i="8"/>
  <c r="I1059" i="8"/>
  <c r="I1060" i="8"/>
  <c r="I1061" i="8"/>
  <c r="I1062" i="8"/>
  <c r="I1063" i="8"/>
  <c r="I1064" i="8"/>
  <c r="I1065" i="8"/>
  <c r="I1066" i="8"/>
  <c r="I1067" i="8"/>
  <c r="I1068" i="8"/>
  <c r="I1069" i="8"/>
  <c r="I1070" i="8"/>
  <c r="I1071" i="8"/>
  <c r="I1072" i="8"/>
  <c r="I1073" i="8"/>
  <c r="J1073" i="8" s="1"/>
  <c r="K1073" i="8" s="1"/>
  <c r="I1074" i="8"/>
  <c r="J1074" i="8" s="1"/>
  <c r="I1075" i="8"/>
  <c r="I1076" i="8"/>
  <c r="I1077" i="8"/>
  <c r="I1078" i="8"/>
  <c r="I1079" i="8"/>
  <c r="I1080" i="8"/>
  <c r="J1080" i="8" s="1"/>
  <c r="K1080" i="8" s="1"/>
  <c r="I1081" i="8"/>
  <c r="I1082" i="8"/>
  <c r="I1083" i="8"/>
  <c r="J1083" i="8" s="1"/>
  <c r="K1083" i="8" s="1"/>
  <c r="I1084" i="8"/>
  <c r="J1084" i="8" s="1"/>
  <c r="K1084" i="8" s="1"/>
  <c r="I1085" i="8"/>
  <c r="I1086" i="8"/>
  <c r="I1087" i="8"/>
  <c r="I1088" i="8"/>
  <c r="I1089" i="8"/>
  <c r="I1090" i="8"/>
  <c r="I1091" i="8"/>
  <c r="J1091" i="8" s="1"/>
  <c r="I1092" i="8"/>
  <c r="I1093" i="8"/>
  <c r="I1094" i="8"/>
  <c r="I1095" i="8"/>
  <c r="I1096" i="8"/>
  <c r="I1097" i="8"/>
  <c r="I1098" i="8"/>
  <c r="I1099" i="8"/>
  <c r="I1100" i="8"/>
  <c r="I1101" i="8"/>
  <c r="I1102" i="8"/>
  <c r="I1103" i="8"/>
  <c r="I1104" i="8"/>
  <c r="I1105" i="8"/>
  <c r="I1106" i="8"/>
  <c r="I1107" i="8"/>
  <c r="J1107" i="8" s="1"/>
  <c r="I1108" i="8"/>
  <c r="I1109" i="8"/>
  <c r="I1110" i="8"/>
  <c r="I1111" i="8"/>
  <c r="I1112" i="8"/>
  <c r="I1113" i="8"/>
  <c r="I1114" i="8"/>
  <c r="I1115" i="8"/>
  <c r="I1116" i="8"/>
  <c r="I1117" i="8"/>
  <c r="I1118" i="8"/>
  <c r="I1119" i="8"/>
  <c r="I1120" i="8"/>
  <c r="I1121" i="8"/>
  <c r="I1122" i="8"/>
  <c r="I1123" i="8"/>
  <c r="J1123" i="8" s="1"/>
  <c r="K1123" i="8" s="1"/>
  <c r="I1124" i="8"/>
  <c r="J1124" i="8" s="1"/>
  <c r="I1125" i="8"/>
  <c r="I1126" i="8"/>
  <c r="I1127" i="8"/>
  <c r="I1128" i="8"/>
  <c r="I1129" i="8"/>
  <c r="I1130" i="8"/>
  <c r="J1130" i="8" s="1"/>
  <c r="K1130" i="8" s="1"/>
  <c r="I1131" i="8"/>
  <c r="I1132" i="8"/>
  <c r="I1133" i="8"/>
  <c r="J1133" i="8" s="1"/>
  <c r="K1133" i="8" s="1"/>
  <c r="I1134" i="8"/>
  <c r="J1134" i="8" s="1"/>
  <c r="K1134" i="8" s="1"/>
  <c r="I1135" i="8"/>
  <c r="I1136" i="8"/>
  <c r="I1137" i="8"/>
  <c r="I1138" i="8"/>
  <c r="I1139" i="8"/>
  <c r="I1140" i="8"/>
  <c r="I1141" i="8"/>
  <c r="J1141" i="8" s="1"/>
  <c r="I1142" i="8"/>
  <c r="I1143" i="8"/>
  <c r="I1144" i="8"/>
  <c r="I1145" i="8"/>
  <c r="I1146" i="8"/>
  <c r="I1147" i="8"/>
  <c r="I1148" i="8"/>
  <c r="I1149" i="8"/>
  <c r="I1150" i="8"/>
  <c r="I1151" i="8"/>
  <c r="I1152" i="8"/>
  <c r="I1153" i="8"/>
  <c r="I1154" i="8"/>
  <c r="I1155" i="8"/>
  <c r="I1156" i="8"/>
  <c r="I1157" i="8"/>
  <c r="J1157" i="8" s="1"/>
  <c r="K1157" i="8" s="1"/>
  <c r="I1158" i="8"/>
  <c r="I1159" i="8"/>
  <c r="I1160" i="8"/>
  <c r="I1161" i="8"/>
  <c r="I1162" i="8"/>
  <c r="I1163" i="8"/>
  <c r="I1164" i="8"/>
  <c r="I1165" i="8"/>
  <c r="I1166" i="8"/>
  <c r="I1167" i="8"/>
  <c r="I1168" i="8"/>
  <c r="I1169" i="8"/>
  <c r="I1170" i="8"/>
  <c r="I1171" i="8"/>
  <c r="I1172" i="8"/>
  <c r="I1173" i="8"/>
  <c r="J1173" i="8" s="1"/>
  <c r="K1173" i="8" s="1"/>
  <c r="I1174" i="8"/>
  <c r="J1174" i="8" s="1"/>
  <c r="I1175" i="8"/>
  <c r="I1176" i="8"/>
  <c r="I1177" i="8"/>
  <c r="I1178" i="8"/>
  <c r="I1179" i="8"/>
  <c r="I1180" i="8"/>
  <c r="J1180" i="8" s="1"/>
  <c r="K1180" i="8" s="1"/>
  <c r="I1181" i="8"/>
  <c r="I1182" i="8"/>
  <c r="I1183" i="8"/>
  <c r="J1183" i="8" s="1"/>
  <c r="K1183" i="8" s="1"/>
  <c r="I1184" i="8"/>
  <c r="J1184" i="8" s="1"/>
  <c r="I1185" i="8"/>
  <c r="I1186" i="8"/>
  <c r="I1187" i="8"/>
  <c r="I1188" i="8"/>
  <c r="I1189" i="8"/>
  <c r="I1190" i="8"/>
  <c r="I1191" i="8"/>
  <c r="J1191" i="8" s="1"/>
  <c r="K1191" i="8" s="1"/>
  <c r="I1192" i="8"/>
  <c r="I1193" i="8"/>
  <c r="I1194" i="8"/>
  <c r="I1195" i="8"/>
  <c r="I1196" i="8"/>
  <c r="I1197" i="8"/>
  <c r="I1198" i="8"/>
  <c r="I1199" i="8"/>
  <c r="I1200" i="8"/>
  <c r="I1201" i="8"/>
  <c r="I1202" i="8"/>
  <c r="I1203" i="8"/>
  <c r="I1204" i="8"/>
  <c r="I1205" i="8"/>
  <c r="I1206" i="8"/>
  <c r="I1207" i="8"/>
  <c r="J1207" i="8" s="1"/>
  <c r="K1207" i="8" s="1"/>
  <c r="I1208" i="8"/>
  <c r="I1209" i="8"/>
  <c r="I1210" i="8"/>
  <c r="I1211" i="8"/>
  <c r="I1212" i="8"/>
  <c r="I1213" i="8"/>
  <c r="I1214" i="8"/>
  <c r="I1215" i="8"/>
  <c r="I1216" i="8"/>
  <c r="I1217" i="8"/>
  <c r="I1218" i="8"/>
  <c r="I1219" i="8"/>
  <c r="I1220" i="8"/>
  <c r="I1221" i="8"/>
  <c r="I1222" i="8"/>
  <c r="I1223" i="8"/>
  <c r="J1223" i="8" s="1"/>
  <c r="K1223" i="8" s="1"/>
  <c r="I1224" i="8"/>
  <c r="J1224" i="8" s="1"/>
  <c r="I1225" i="8"/>
  <c r="I1226" i="8"/>
  <c r="I1227" i="8"/>
  <c r="I1228" i="8"/>
  <c r="I1229" i="8"/>
  <c r="I1230" i="8"/>
  <c r="J1230" i="8" s="1"/>
  <c r="I1231" i="8"/>
  <c r="I1232" i="8"/>
  <c r="I1233" i="8"/>
  <c r="J1233" i="8" s="1"/>
  <c r="K1233" i="8" s="1"/>
  <c r="I1234" i="8"/>
  <c r="J1234" i="8" s="1"/>
  <c r="I1235" i="8"/>
  <c r="I1236" i="8"/>
  <c r="I1237" i="8"/>
  <c r="I1238" i="8"/>
  <c r="I1239" i="8"/>
  <c r="I1240" i="8"/>
  <c r="I1241" i="8"/>
  <c r="J1241" i="8" s="1"/>
  <c r="K1241" i="8" s="1"/>
  <c r="I1242" i="8"/>
  <c r="I1243" i="8"/>
  <c r="I1244" i="8"/>
  <c r="I1245" i="8"/>
  <c r="I1246" i="8"/>
  <c r="I1247" i="8"/>
  <c r="I1248" i="8"/>
  <c r="I1249" i="8"/>
  <c r="I1250" i="8"/>
  <c r="I1251" i="8"/>
  <c r="I1252" i="8"/>
  <c r="I1253" i="8"/>
  <c r="I1254" i="8"/>
  <c r="I1255" i="8"/>
  <c r="I1256" i="8"/>
  <c r="I1257" i="8"/>
  <c r="J1257" i="8" s="1"/>
  <c r="K1257" i="8" s="1"/>
  <c r="I1258" i="8"/>
  <c r="I1259" i="8"/>
  <c r="I1260" i="8"/>
  <c r="I1261" i="8"/>
  <c r="I1262" i="8"/>
  <c r="I1263" i="8"/>
  <c r="I1264" i="8"/>
  <c r="I1265" i="8"/>
  <c r="I1266" i="8"/>
  <c r="I1267" i="8"/>
  <c r="I1268" i="8"/>
  <c r="I1269" i="8"/>
  <c r="I1270" i="8"/>
  <c r="I1271" i="8"/>
  <c r="I1272" i="8"/>
  <c r="I1273" i="8"/>
  <c r="J1273" i="8" s="1"/>
  <c r="K1273" i="8" s="1"/>
  <c r="I1274" i="8"/>
  <c r="J1274" i="8" s="1"/>
  <c r="I1275" i="8"/>
  <c r="I1276" i="8"/>
  <c r="I1277" i="8"/>
  <c r="I1278" i="8"/>
  <c r="I1279" i="8"/>
  <c r="I1280" i="8"/>
  <c r="J1280" i="8" s="1"/>
  <c r="I1281" i="8"/>
  <c r="I1282" i="8"/>
  <c r="I1283" i="8"/>
  <c r="J1283" i="8" s="1"/>
  <c r="K1283" i="8" s="1"/>
  <c r="I1284" i="8"/>
  <c r="J1284" i="8" s="1"/>
  <c r="I1285" i="8"/>
  <c r="I1286" i="8"/>
  <c r="I1287" i="8"/>
  <c r="I1288" i="8"/>
  <c r="I1289" i="8"/>
  <c r="I1290" i="8"/>
  <c r="I1291" i="8"/>
  <c r="J1291" i="8" s="1"/>
  <c r="K1291" i="8" s="1"/>
  <c r="I1292" i="8"/>
  <c r="I1293" i="8"/>
  <c r="I1294" i="8"/>
  <c r="I1295" i="8"/>
  <c r="I1296" i="8"/>
  <c r="I1297" i="8"/>
  <c r="I1298" i="8"/>
  <c r="I1299" i="8"/>
  <c r="I1300" i="8"/>
  <c r="I1301" i="8"/>
  <c r="I1302" i="8"/>
  <c r="I1303" i="8"/>
  <c r="I1304" i="8"/>
  <c r="I1305" i="8"/>
  <c r="I1306" i="8"/>
  <c r="I1307" i="8"/>
  <c r="J1307" i="8" s="1"/>
  <c r="K1307" i="8" s="1"/>
  <c r="I1308" i="8"/>
  <c r="I1309" i="8"/>
  <c r="I1310" i="8"/>
  <c r="I1311" i="8"/>
  <c r="I1312" i="8"/>
  <c r="I1313" i="8"/>
  <c r="I1314" i="8"/>
  <c r="I1315" i="8"/>
  <c r="I1316" i="8"/>
  <c r="I1317" i="8"/>
  <c r="I1318" i="8"/>
  <c r="I1319" i="8"/>
  <c r="I1320" i="8"/>
  <c r="I1321" i="8"/>
  <c r="I1322" i="8"/>
  <c r="I1323" i="8"/>
  <c r="J1323" i="8" s="1"/>
  <c r="K1323" i="8" s="1"/>
  <c r="I1324" i="8"/>
  <c r="J1324" i="8" s="1"/>
  <c r="K1324" i="8" s="1"/>
  <c r="I1325" i="8"/>
  <c r="I1326" i="8"/>
  <c r="I1327" i="8"/>
  <c r="I1328" i="8"/>
  <c r="I1329" i="8"/>
  <c r="I1330" i="8"/>
  <c r="J1330" i="8" s="1"/>
  <c r="I1331" i="8"/>
  <c r="I1332" i="8"/>
  <c r="I1333" i="8"/>
  <c r="J1333" i="8" s="1"/>
  <c r="K1333" i="8" s="1"/>
  <c r="I1334" i="8"/>
  <c r="J1334" i="8" s="1"/>
  <c r="I1335" i="8"/>
  <c r="I1336" i="8"/>
  <c r="I1337" i="8"/>
  <c r="I1338" i="8"/>
  <c r="I1339" i="8"/>
  <c r="I1340" i="8"/>
  <c r="I1341" i="8"/>
  <c r="J1341" i="8" s="1"/>
  <c r="K1341" i="8" s="1"/>
  <c r="I1342" i="8"/>
  <c r="I1343" i="8"/>
  <c r="I1344" i="8"/>
  <c r="I1345" i="8"/>
  <c r="I1346" i="8"/>
  <c r="I1347" i="8"/>
  <c r="I1348" i="8"/>
  <c r="I1349" i="8"/>
  <c r="I1350" i="8"/>
  <c r="I1351" i="8"/>
  <c r="I1352" i="8"/>
  <c r="I1353" i="8"/>
  <c r="I1354" i="8"/>
  <c r="I1355" i="8"/>
  <c r="I1356" i="8"/>
  <c r="I1357" i="8"/>
  <c r="J1357" i="8" s="1"/>
  <c r="K1357" i="8" s="1"/>
  <c r="I1358" i="8"/>
  <c r="I1359" i="8"/>
  <c r="I1360" i="8"/>
  <c r="I1361" i="8"/>
  <c r="I1362" i="8"/>
  <c r="I1363" i="8"/>
  <c r="I1364" i="8"/>
  <c r="I1365" i="8"/>
  <c r="I1366" i="8"/>
  <c r="I1367" i="8"/>
  <c r="I1368" i="8"/>
  <c r="I1369" i="8"/>
  <c r="I1370" i="8"/>
  <c r="I1371" i="8"/>
  <c r="I1372" i="8"/>
  <c r="I1373" i="8"/>
  <c r="J1373" i="8" s="1"/>
  <c r="K1373" i="8" s="1"/>
  <c r="I1374" i="8"/>
  <c r="J1374" i="8" s="1"/>
  <c r="I1375" i="8"/>
  <c r="I1376" i="8"/>
  <c r="I1377" i="8"/>
  <c r="I1378" i="8"/>
  <c r="I1379" i="8"/>
  <c r="I1380" i="8"/>
  <c r="J1380" i="8" s="1"/>
  <c r="I1381" i="8"/>
  <c r="I1382" i="8"/>
  <c r="I1383" i="8"/>
  <c r="J1383" i="8" s="1"/>
  <c r="K1383" i="8" s="1"/>
  <c r="I1384" i="8"/>
  <c r="J1384" i="8" s="1"/>
  <c r="K1384" i="8" s="1"/>
  <c r="I1385" i="8"/>
  <c r="I1386" i="8"/>
  <c r="I1387" i="8"/>
  <c r="I1388" i="8"/>
  <c r="I1389" i="8"/>
  <c r="I1390" i="8"/>
  <c r="I1391" i="8"/>
  <c r="J1391" i="8" s="1"/>
  <c r="K1391" i="8" s="1"/>
  <c r="I1392" i="8"/>
  <c r="I1393" i="8"/>
  <c r="I1394" i="8"/>
  <c r="I1395" i="8"/>
  <c r="I1396" i="8"/>
  <c r="I1397" i="8"/>
  <c r="I1398" i="8"/>
  <c r="I1399" i="8"/>
  <c r="I1400" i="8"/>
  <c r="I1401" i="8"/>
  <c r="I1402" i="8"/>
  <c r="I1403" i="8"/>
  <c r="I1404" i="8"/>
  <c r="I1405" i="8"/>
  <c r="I1406" i="8"/>
  <c r="I1407" i="8"/>
  <c r="J1407" i="8" s="1"/>
  <c r="I1408" i="8"/>
  <c r="I1409" i="8"/>
  <c r="I1410" i="8"/>
  <c r="I1411" i="8"/>
  <c r="I1412" i="8"/>
  <c r="I1413" i="8"/>
  <c r="I1414" i="8"/>
  <c r="I1415" i="8"/>
  <c r="I1416" i="8"/>
  <c r="I1417" i="8"/>
  <c r="I1418" i="8"/>
  <c r="I1419" i="8"/>
  <c r="I1420" i="8"/>
  <c r="I1421" i="8"/>
  <c r="I1422" i="8"/>
  <c r="I1423" i="8"/>
  <c r="J1423" i="8" s="1"/>
  <c r="K1423" i="8" s="1"/>
  <c r="I1424" i="8"/>
  <c r="J1424" i="8" s="1"/>
  <c r="I1425" i="8"/>
  <c r="I1426" i="8"/>
  <c r="I1427" i="8"/>
  <c r="I1428" i="8"/>
  <c r="I1429" i="8"/>
  <c r="I1430" i="8"/>
  <c r="J1430" i="8" s="1"/>
  <c r="I1431" i="8"/>
  <c r="I1432" i="8"/>
  <c r="I1433" i="8"/>
  <c r="J1433" i="8" s="1"/>
  <c r="K1433" i="8" s="1"/>
  <c r="I1434" i="8"/>
  <c r="J1434" i="8" s="1"/>
  <c r="I1435" i="8"/>
  <c r="I1436" i="8"/>
  <c r="I1437" i="8"/>
  <c r="I1438" i="8"/>
  <c r="I1439" i="8"/>
  <c r="I1440" i="8"/>
  <c r="I1441" i="8"/>
  <c r="J1441" i="8" s="1"/>
  <c r="I1442" i="8"/>
  <c r="I1443" i="8"/>
  <c r="I1444" i="8"/>
  <c r="I1445" i="8"/>
  <c r="I1446" i="8"/>
  <c r="I1447" i="8"/>
  <c r="I1448" i="8"/>
  <c r="I1449" i="8"/>
  <c r="I1450" i="8"/>
  <c r="I1451" i="8"/>
  <c r="I1452" i="8"/>
  <c r="I1453" i="8"/>
  <c r="I1454" i="8"/>
  <c r="I1455" i="8"/>
  <c r="I1456" i="8"/>
  <c r="I1457" i="8"/>
  <c r="J1457" i="8" s="1"/>
  <c r="K1457" i="8" s="1"/>
  <c r="I1458" i="8"/>
  <c r="I1459" i="8"/>
  <c r="I1460" i="8"/>
  <c r="I1461" i="8"/>
  <c r="I1462" i="8"/>
  <c r="I1463" i="8"/>
  <c r="I1464" i="8"/>
  <c r="I1465" i="8"/>
  <c r="I1466" i="8"/>
  <c r="I1467" i="8"/>
  <c r="I1468" i="8"/>
  <c r="I1469" i="8"/>
  <c r="I1470" i="8"/>
  <c r="I1471" i="8"/>
  <c r="I1472" i="8"/>
  <c r="I1473" i="8"/>
  <c r="J1473" i="8" s="1"/>
  <c r="K1473" i="8" s="1"/>
  <c r="I1474" i="8"/>
  <c r="J1474" i="8" s="1"/>
  <c r="I1475" i="8"/>
  <c r="I1476" i="8"/>
  <c r="I1477" i="8"/>
  <c r="I1478" i="8"/>
  <c r="I1479" i="8"/>
  <c r="I1480" i="8"/>
  <c r="J1480" i="8" s="1"/>
  <c r="K1480" i="8" s="1"/>
  <c r="I1481" i="8"/>
  <c r="I1482" i="8"/>
  <c r="I1483" i="8"/>
  <c r="J1483" i="8" s="1"/>
  <c r="K1483" i="8" s="1"/>
  <c r="I1484" i="8"/>
  <c r="J1484" i="8" s="1"/>
  <c r="I1485" i="8"/>
  <c r="I1486" i="8"/>
  <c r="I1487" i="8"/>
  <c r="I1488" i="8"/>
  <c r="I1489" i="8"/>
  <c r="I1490" i="8"/>
  <c r="I1491" i="8"/>
  <c r="J1491" i="8" s="1"/>
  <c r="I1492" i="8"/>
  <c r="I1493" i="8"/>
  <c r="I1494" i="8"/>
  <c r="I1495" i="8"/>
  <c r="I1496" i="8"/>
  <c r="I1497" i="8"/>
  <c r="I1498" i="8"/>
  <c r="I1499" i="8"/>
  <c r="I1500" i="8"/>
  <c r="I1501" i="8"/>
  <c r="I1502" i="8"/>
  <c r="I1503" i="8"/>
  <c r="I1504" i="8"/>
  <c r="I1505" i="8"/>
  <c r="I1506" i="8"/>
  <c r="I1507" i="8"/>
  <c r="J1507" i="8" s="1"/>
  <c r="K1507" i="8" s="1"/>
  <c r="I1508" i="8"/>
  <c r="I1509" i="8"/>
  <c r="I1510" i="8"/>
  <c r="I1511" i="8"/>
  <c r="I1512" i="8"/>
  <c r="I1513" i="8"/>
  <c r="I1514" i="8"/>
  <c r="I1515" i="8"/>
  <c r="I1516" i="8"/>
  <c r="I1517" i="8"/>
  <c r="I1518" i="8"/>
  <c r="I1519" i="8"/>
  <c r="I1520" i="8"/>
  <c r="I1521" i="8"/>
  <c r="I1522" i="8"/>
  <c r="I1523" i="8"/>
  <c r="J1523" i="8" s="1"/>
  <c r="K1523" i="8" s="1"/>
  <c r="I1524" i="8"/>
  <c r="J1524" i="8" s="1"/>
  <c r="K1524" i="8" s="1"/>
  <c r="I1525" i="8"/>
  <c r="I1526" i="8"/>
  <c r="I1527" i="8"/>
  <c r="I1528" i="8"/>
  <c r="I1529" i="8"/>
  <c r="I1530" i="8"/>
  <c r="J1530" i="8" s="1"/>
  <c r="I1531" i="8"/>
  <c r="I1532" i="8"/>
  <c r="I1533" i="8"/>
  <c r="J1533" i="8" s="1"/>
  <c r="K1533" i="8" s="1"/>
  <c r="I1534" i="8"/>
  <c r="J1534" i="8" s="1"/>
  <c r="I1535" i="8"/>
  <c r="I1536" i="8"/>
  <c r="I1537" i="8"/>
  <c r="I1538" i="8"/>
  <c r="I1539" i="8"/>
  <c r="I1540" i="8"/>
  <c r="I1541" i="8"/>
  <c r="J1541" i="8" s="1"/>
  <c r="K1541" i="8" s="1"/>
  <c r="I1542" i="8"/>
  <c r="I1543" i="8"/>
  <c r="I1544" i="8"/>
  <c r="I1545" i="8"/>
  <c r="I1546" i="8"/>
  <c r="I1547" i="8"/>
  <c r="I1548" i="8"/>
  <c r="I1549" i="8"/>
  <c r="I1550" i="8"/>
  <c r="I1551" i="8"/>
  <c r="I1552" i="8"/>
  <c r="I1553" i="8"/>
  <c r="I1554" i="8"/>
  <c r="I1555" i="8"/>
  <c r="I1556" i="8"/>
  <c r="I1557" i="8"/>
  <c r="J1557" i="8" s="1"/>
  <c r="K1557" i="8" s="1"/>
  <c r="I1558" i="8"/>
  <c r="I1559" i="8"/>
  <c r="I1560" i="8"/>
  <c r="I1561" i="8"/>
  <c r="I1562" i="8"/>
  <c r="I1563" i="8"/>
  <c r="I1564" i="8"/>
  <c r="I1565" i="8"/>
  <c r="I1566" i="8"/>
  <c r="I1567" i="8"/>
  <c r="I1568" i="8"/>
  <c r="I1569" i="8"/>
  <c r="I1570" i="8"/>
  <c r="I1571" i="8"/>
  <c r="I1572" i="8"/>
  <c r="I1573" i="8"/>
  <c r="J1573" i="8" s="1"/>
  <c r="K1573" i="8" s="1"/>
  <c r="I1574" i="8"/>
  <c r="J1574" i="8" s="1"/>
  <c r="I1575" i="8"/>
  <c r="I1576" i="8"/>
  <c r="I1577" i="8"/>
  <c r="I1578" i="8"/>
  <c r="I1579" i="8"/>
  <c r="I1580" i="8"/>
  <c r="J1580" i="8" s="1"/>
  <c r="I1581" i="8"/>
  <c r="I1582" i="8"/>
  <c r="I1583" i="8"/>
  <c r="J1583" i="8" s="1"/>
  <c r="K1583" i="8" s="1"/>
  <c r="I1584" i="8"/>
  <c r="J1584" i="8" s="1"/>
  <c r="K1584" i="8" s="1"/>
  <c r="I1585" i="8"/>
  <c r="I1586" i="8"/>
  <c r="I1587" i="8"/>
  <c r="I1588" i="8"/>
  <c r="I1589" i="8"/>
  <c r="I1590" i="8"/>
  <c r="I1591" i="8"/>
  <c r="J1591" i="8" s="1"/>
  <c r="K1591" i="8" s="1"/>
  <c r="I1592" i="8"/>
  <c r="I1593" i="8"/>
  <c r="I1594" i="8"/>
  <c r="I1595" i="8"/>
  <c r="I1596" i="8"/>
  <c r="I1597" i="8"/>
  <c r="I1598" i="8"/>
  <c r="I1599" i="8"/>
  <c r="I1600" i="8"/>
  <c r="I1601" i="8"/>
  <c r="I1602" i="8"/>
  <c r="I1603" i="8"/>
  <c r="I1604" i="8"/>
  <c r="I1605" i="8"/>
  <c r="I1606" i="8"/>
  <c r="I1607" i="8"/>
  <c r="J1607" i="8" s="1"/>
  <c r="I1608" i="8"/>
  <c r="I1609" i="8"/>
  <c r="I1610" i="8"/>
  <c r="I1611" i="8"/>
  <c r="I1612" i="8"/>
  <c r="I1613" i="8"/>
  <c r="I1614" i="8"/>
  <c r="I1615" i="8"/>
  <c r="I1616" i="8"/>
  <c r="I1617" i="8"/>
  <c r="I1618" i="8"/>
  <c r="I1619" i="8"/>
  <c r="I1620" i="8"/>
  <c r="I1621" i="8"/>
  <c r="I1622" i="8"/>
  <c r="I1623" i="8"/>
  <c r="J1623" i="8" s="1"/>
  <c r="K1623" i="8" s="1"/>
  <c r="I1624" i="8"/>
  <c r="J1624" i="8" s="1"/>
  <c r="K1624" i="8" s="1"/>
  <c r="I1625" i="8"/>
  <c r="I1626" i="8"/>
  <c r="I1627" i="8"/>
  <c r="I1628" i="8"/>
  <c r="I1629" i="8"/>
  <c r="I1630" i="8"/>
  <c r="J1630" i="8" s="1"/>
  <c r="I1631" i="8"/>
  <c r="I1632" i="8"/>
  <c r="I1633" i="8"/>
  <c r="J1633" i="8" s="1"/>
  <c r="K1633" i="8" s="1"/>
  <c r="I1634" i="8"/>
  <c r="J1634" i="8" s="1"/>
  <c r="K1634" i="8" s="1"/>
  <c r="I1635" i="8"/>
  <c r="I1636" i="8"/>
  <c r="I1637" i="8"/>
  <c r="I1638" i="8"/>
  <c r="I1639" i="8"/>
  <c r="I1640" i="8"/>
  <c r="I1641" i="8"/>
  <c r="J1641" i="8" s="1"/>
  <c r="I1642" i="8"/>
  <c r="I1643" i="8"/>
  <c r="I1644" i="8"/>
  <c r="I1645" i="8"/>
  <c r="I1646" i="8"/>
  <c r="I1647" i="8"/>
  <c r="I1648" i="8"/>
  <c r="I1649" i="8"/>
  <c r="I1650" i="8"/>
  <c r="I1651" i="8"/>
  <c r="I1652" i="8"/>
  <c r="I1653" i="8"/>
  <c r="I1654" i="8"/>
  <c r="I1655" i="8"/>
  <c r="I1656" i="8"/>
  <c r="I1657" i="8"/>
  <c r="J1657" i="8" s="1"/>
  <c r="K1657" i="8" s="1"/>
  <c r="I1658" i="8"/>
  <c r="I1659" i="8"/>
  <c r="I1660" i="8"/>
  <c r="I1661" i="8"/>
  <c r="I1662" i="8"/>
  <c r="I1663" i="8"/>
  <c r="I1664" i="8"/>
  <c r="I1665" i="8"/>
  <c r="I1666" i="8"/>
  <c r="I1667" i="8"/>
  <c r="I1668" i="8"/>
  <c r="I1669" i="8"/>
  <c r="I1670" i="8"/>
  <c r="I1671" i="8"/>
  <c r="I1672" i="8"/>
  <c r="I1673" i="8"/>
  <c r="J1673" i="8" s="1"/>
  <c r="K1673" i="8" s="1"/>
  <c r="I1674" i="8"/>
  <c r="J1674" i="8" s="1"/>
  <c r="I1675" i="8"/>
  <c r="I1676" i="8"/>
  <c r="I1677" i="8"/>
  <c r="I1678" i="8"/>
  <c r="I1679" i="8"/>
  <c r="I1680" i="8"/>
  <c r="J1680" i="8" s="1"/>
  <c r="K1680" i="8" s="1"/>
  <c r="I1681" i="8"/>
  <c r="I1682" i="8"/>
  <c r="I1683" i="8"/>
  <c r="J1683" i="8" s="1"/>
  <c r="K1683" i="8" s="1"/>
  <c r="I1684" i="8"/>
  <c r="J1684" i="8" s="1"/>
  <c r="K1684" i="8" s="1"/>
  <c r="I1685" i="8"/>
  <c r="I1686" i="8"/>
  <c r="I1687" i="8"/>
  <c r="I1688" i="8"/>
  <c r="I1689" i="8"/>
  <c r="I1690" i="8"/>
  <c r="I1691" i="8"/>
  <c r="J1691" i="8" s="1"/>
  <c r="K1691" i="8" s="1"/>
  <c r="I1692" i="8"/>
  <c r="I1693" i="8"/>
  <c r="I1694" i="8"/>
  <c r="I1695" i="8"/>
  <c r="I1696" i="8"/>
  <c r="I1697" i="8"/>
  <c r="I1698" i="8"/>
  <c r="I1699" i="8"/>
  <c r="I1700" i="8"/>
  <c r="I1701" i="8"/>
  <c r="I1702" i="8"/>
  <c r="I1703" i="8"/>
  <c r="I1704" i="8"/>
  <c r="I1705" i="8"/>
  <c r="I1706" i="8"/>
  <c r="I1707" i="8"/>
  <c r="J1707" i="8" s="1"/>
  <c r="I1708" i="8"/>
  <c r="I1709" i="8"/>
  <c r="I1710" i="8"/>
  <c r="I1711" i="8"/>
  <c r="I1712" i="8"/>
  <c r="I1713" i="8"/>
  <c r="I1714" i="8"/>
  <c r="I1715" i="8"/>
  <c r="I1716" i="8"/>
  <c r="I1717" i="8"/>
  <c r="I1718" i="8"/>
  <c r="I1719" i="8"/>
  <c r="I1720" i="8"/>
  <c r="I1721" i="8"/>
  <c r="I1722" i="8"/>
  <c r="I1723" i="8"/>
  <c r="J1723" i="8" s="1"/>
  <c r="K1723" i="8" s="1"/>
  <c r="I1724" i="8"/>
  <c r="J1724" i="8" s="1"/>
  <c r="I1725" i="8"/>
  <c r="I1726" i="8"/>
  <c r="I1727" i="8"/>
  <c r="I1728" i="8"/>
  <c r="I1729" i="8"/>
  <c r="I1730" i="8"/>
  <c r="J1730" i="8" s="1"/>
  <c r="K1730" i="8" s="1"/>
  <c r="I1731" i="8"/>
  <c r="I1732" i="8"/>
  <c r="I1733" i="8"/>
  <c r="J1733" i="8" s="1"/>
  <c r="K1733" i="8" s="1"/>
  <c r="I1734" i="8"/>
  <c r="J1734" i="8" s="1"/>
  <c r="I1735" i="8"/>
  <c r="I1736" i="8"/>
  <c r="I1737" i="8"/>
  <c r="I1738" i="8"/>
  <c r="I1739" i="8"/>
  <c r="I1740" i="8"/>
  <c r="I1741" i="8"/>
  <c r="J1741" i="8" s="1"/>
  <c r="I1742" i="8"/>
  <c r="I1743" i="8"/>
  <c r="I1744" i="8"/>
  <c r="I1745" i="8"/>
  <c r="I1746" i="8"/>
  <c r="I1747" i="8"/>
  <c r="I1748" i="8"/>
  <c r="I1749" i="8"/>
  <c r="I1750" i="8"/>
  <c r="I1751" i="8"/>
  <c r="I1752" i="8"/>
  <c r="I1753" i="8"/>
  <c r="I1754" i="8"/>
  <c r="I1755" i="8"/>
  <c r="I1756" i="8"/>
  <c r="I1757" i="8"/>
  <c r="J1757" i="8" s="1"/>
  <c r="I1758" i="8"/>
  <c r="I1759" i="8"/>
  <c r="I1760" i="8"/>
  <c r="I1761" i="8"/>
  <c r="I1762" i="8"/>
  <c r="I1763" i="8"/>
  <c r="I1764" i="8"/>
  <c r="I1765" i="8"/>
  <c r="I1766" i="8"/>
  <c r="I1767" i="8"/>
  <c r="I1768" i="8"/>
  <c r="I1769" i="8"/>
  <c r="I1770" i="8"/>
  <c r="I1771" i="8"/>
  <c r="I1772" i="8"/>
  <c r="I1773" i="8"/>
  <c r="J1773" i="8" s="1"/>
  <c r="K1773" i="8" s="1"/>
  <c r="I1774" i="8"/>
  <c r="J1774" i="8" s="1"/>
  <c r="I1775" i="8"/>
  <c r="I1776" i="8"/>
  <c r="I1777" i="8"/>
  <c r="I1778" i="8"/>
  <c r="I1779" i="8"/>
  <c r="I1780" i="8"/>
  <c r="J1780" i="8" s="1"/>
  <c r="I1781" i="8"/>
  <c r="I1782" i="8"/>
  <c r="I1783" i="8"/>
  <c r="J1783" i="8" s="1"/>
  <c r="K1783" i="8" s="1"/>
  <c r="I1784" i="8"/>
  <c r="J1784" i="8" s="1"/>
  <c r="I1785" i="8"/>
  <c r="I1786" i="8"/>
  <c r="I1787" i="8"/>
  <c r="I1788" i="8"/>
  <c r="I1789" i="8"/>
  <c r="I1790" i="8"/>
  <c r="I1791" i="8"/>
  <c r="J1791" i="8" s="1"/>
  <c r="I1792" i="8"/>
  <c r="I1793" i="8"/>
  <c r="I1794" i="8"/>
  <c r="I1795" i="8"/>
  <c r="I1796" i="8"/>
  <c r="I1797" i="8"/>
  <c r="I1798" i="8"/>
  <c r="I1799" i="8"/>
  <c r="I1800" i="8"/>
  <c r="I1801" i="8"/>
  <c r="I1802" i="8"/>
  <c r="I1803" i="8"/>
  <c r="I1804" i="8"/>
  <c r="I1805" i="8"/>
  <c r="I1806" i="8"/>
  <c r="I1807" i="8"/>
  <c r="J1807" i="8" s="1"/>
  <c r="K1807" i="8" s="1"/>
  <c r="I1808" i="8"/>
  <c r="I1809" i="8"/>
  <c r="I1810" i="8"/>
  <c r="I1811" i="8"/>
  <c r="I1812" i="8"/>
  <c r="I1813" i="8"/>
  <c r="I1814" i="8"/>
  <c r="I1815" i="8"/>
  <c r="I1816" i="8"/>
  <c r="I1817" i="8"/>
  <c r="I1818" i="8"/>
  <c r="I1819" i="8"/>
  <c r="I1820" i="8"/>
  <c r="I1821" i="8"/>
  <c r="I1822" i="8"/>
  <c r="I1823" i="8"/>
  <c r="J1823" i="8" s="1"/>
  <c r="K1823" i="8" s="1"/>
  <c r="I1824" i="8"/>
  <c r="J1824" i="8" s="1"/>
  <c r="K1824" i="8" s="1"/>
  <c r="I1825" i="8"/>
  <c r="I1826" i="8"/>
  <c r="I1827" i="8"/>
  <c r="I1828" i="8"/>
  <c r="I1829" i="8"/>
  <c r="I1830" i="8"/>
  <c r="J1830" i="8" s="1"/>
  <c r="K1830" i="8" s="1"/>
  <c r="I1831" i="8"/>
  <c r="I1832" i="8"/>
  <c r="I1833" i="8"/>
  <c r="J1833" i="8" s="1"/>
  <c r="K1833" i="8" s="1"/>
  <c r="I1834" i="8"/>
  <c r="J1834" i="8" s="1"/>
  <c r="I1835" i="8"/>
  <c r="I1836" i="8"/>
  <c r="I1837" i="8"/>
  <c r="I1838" i="8"/>
  <c r="I1839" i="8"/>
  <c r="I1840" i="8"/>
  <c r="I1841" i="8"/>
  <c r="J1841" i="8" s="1"/>
  <c r="K1841" i="8" s="1"/>
  <c r="I1842" i="8"/>
  <c r="I1843" i="8"/>
  <c r="I1844" i="8"/>
  <c r="I1845" i="8"/>
  <c r="I1846" i="8"/>
  <c r="I1847" i="8"/>
  <c r="I1848" i="8"/>
  <c r="I1849" i="8"/>
  <c r="I1850" i="8"/>
  <c r="I1851" i="8"/>
  <c r="I1852" i="8"/>
  <c r="I1853" i="8"/>
  <c r="I1854" i="8"/>
  <c r="I1855" i="8"/>
  <c r="I1856" i="8"/>
  <c r="I1857" i="8"/>
  <c r="J1857" i="8" s="1"/>
  <c r="K1857" i="8" s="1"/>
  <c r="I1858" i="8"/>
  <c r="I1859" i="8"/>
  <c r="I1860" i="8"/>
  <c r="I1861" i="8"/>
  <c r="I1862" i="8"/>
  <c r="I1863" i="8"/>
  <c r="I1864" i="8"/>
  <c r="I1865" i="8"/>
  <c r="I1866" i="8"/>
  <c r="I1867" i="8"/>
  <c r="I1868" i="8"/>
  <c r="I1869" i="8"/>
  <c r="I1870" i="8"/>
  <c r="I1871" i="8"/>
  <c r="I1872" i="8"/>
  <c r="I1873" i="8"/>
  <c r="J1873" i="8" s="1"/>
  <c r="K1873" i="8" s="1"/>
  <c r="I1874" i="8"/>
  <c r="J1874" i="8" s="1"/>
  <c r="I1875" i="8"/>
  <c r="I1876" i="8"/>
  <c r="I1877" i="8"/>
  <c r="I1878" i="8"/>
  <c r="I1879" i="8"/>
  <c r="I1880" i="8"/>
  <c r="J1880" i="8" s="1"/>
  <c r="I1881" i="8"/>
  <c r="I1882" i="8"/>
  <c r="I1883" i="8"/>
  <c r="J1883" i="8" s="1"/>
  <c r="K1883" i="8" s="1"/>
  <c r="I1884" i="8"/>
  <c r="J1884" i="8" s="1"/>
  <c r="I1885" i="8"/>
  <c r="I1886" i="8"/>
  <c r="I1887" i="8"/>
  <c r="I1888" i="8"/>
  <c r="I1889" i="8"/>
  <c r="I1890" i="8"/>
  <c r="I1891" i="8"/>
  <c r="J1891" i="8" s="1"/>
  <c r="I1892" i="8"/>
  <c r="I1893" i="8"/>
  <c r="I1894" i="8"/>
  <c r="I1895" i="8"/>
  <c r="I1896" i="8"/>
  <c r="I1897" i="8"/>
  <c r="I1898" i="8"/>
  <c r="I1899" i="8"/>
  <c r="I1900" i="8"/>
  <c r="I1901" i="8"/>
  <c r="I1902" i="8"/>
  <c r="I1903" i="8"/>
  <c r="I1904" i="8"/>
  <c r="I1905" i="8"/>
  <c r="I1906" i="8"/>
  <c r="I1907" i="8"/>
  <c r="J1907" i="8" s="1"/>
  <c r="K1907" i="8" s="1"/>
  <c r="I1908" i="8"/>
  <c r="I1909" i="8"/>
  <c r="I1910" i="8"/>
  <c r="I1911" i="8"/>
  <c r="I1912" i="8"/>
  <c r="I1913" i="8"/>
  <c r="I1914" i="8"/>
  <c r="I1915" i="8"/>
  <c r="I1916" i="8"/>
  <c r="I1917" i="8"/>
  <c r="I1918" i="8"/>
  <c r="I1919" i="8"/>
  <c r="I1920" i="8"/>
  <c r="I1921" i="8"/>
  <c r="I1922" i="8"/>
  <c r="I1923" i="8"/>
  <c r="J1923" i="8" s="1"/>
  <c r="K1923" i="8" s="1"/>
  <c r="I1924" i="8"/>
  <c r="J1924" i="8" s="1"/>
  <c r="K1924" i="8" s="1"/>
  <c r="I1925" i="8"/>
  <c r="I1926" i="8"/>
  <c r="I1927" i="8"/>
  <c r="I1928" i="8"/>
  <c r="I1929" i="8"/>
  <c r="I1930" i="8"/>
  <c r="J1930" i="8" s="1"/>
  <c r="K1930" i="8" s="1"/>
  <c r="I1931" i="8"/>
  <c r="J1931" i="8" s="1"/>
  <c r="I1932" i="8"/>
  <c r="I1933" i="8"/>
  <c r="J1933" i="8" s="1"/>
  <c r="K1933" i="8" s="1"/>
  <c r="I1934" i="8"/>
  <c r="J1934" i="8" s="1"/>
  <c r="K1934" i="8" s="1"/>
  <c r="I1935" i="8"/>
  <c r="I1936" i="8"/>
  <c r="I1937" i="8"/>
  <c r="I1938" i="8"/>
  <c r="I1939" i="8"/>
  <c r="I1940" i="8"/>
  <c r="I1941" i="8"/>
  <c r="J1941" i="8" s="1"/>
  <c r="K1941" i="8" s="1"/>
  <c r="I1942" i="8"/>
  <c r="I1943" i="8"/>
  <c r="I1944" i="8"/>
  <c r="I1945" i="8"/>
  <c r="I1946" i="8"/>
  <c r="I1947" i="8"/>
  <c r="I1948" i="8"/>
  <c r="I1949" i="8"/>
  <c r="I1950" i="8"/>
  <c r="I1951" i="8"/>
  <c r="I1952" i="8"/>
  <c r="I1953" i="8"/>
  <c r="I1954" i="8"/>
  <c r="I1955" i="8"/>
  <c r="I1956" i="8"/>
  <c r="I1957" i="8"/>
  <c r="J1957" i="8" s="1"/>
  <c r="I1958" i="8"/>
  <c r="I1959" i="8"/>
  <c r="I1960" i="8"/>
  <c r="I1961" i="8"/>
  <c r="I1962" i="8"/>
  <c r="I1963" i="8"/>
  <c r="I1964" i="8"/>
  <c r="I1965" i="8"/>
  <c r="I1966" i="8"/>
  <c r="I1967" i="8"/>
  <c r="I1968" i="8"/>
  <c r="I1969" i="8"/>
  <c r="I1970" i="8"/>
  <c r="I1971" i="8"/>
  <c r="I1972" i="8"/>
  <c r="I1973" i="8"/>
  <c r="J1973" i="8" s="1"/>
  <c r="K1973" i="8" s="1"/>
  <c r="I1974" i="8"/>
  <c r="J1974" i="8" s="1"/>
  <c r="K1974" i="8" s="1"/>
  <c r="I1975" i="8"/>
  <c r="I1976" i="8"/>
  <c r="I1977" i="8"/>
  <c r="I1978" i="8"/>
  <c r="I1979" i="8"/>
  <c r="I1980" i="8"/>
  <c r="J1980" i="8" s="1"/>
  <c r="K1980" i="8" s="1"/>
  <c r="I1981" i="8"/>
  <c r="I1982" i="8"/>
  <c r="I1983" i="8"/>
  <c r="J1983" i="8" s="1"/>
  <c r="K1983" i="8" s="1"/>
  <c r="I1984" i="8"/>
  <c r="J1984" i="8" s="1"/>
  <c r="K1984" i="8" s="1"/>
  <c r="I1985" i="8"/>
  <c r="I1986" i="8"/>
  <c r="I1987" i="8"/>
  <c r="I1988" i="8"/>
  <c r="I1989" i="8"/>
  <c r="I1990" i="8"/>
  <c r="I1991" i="8"/>
  <c r="J1991" i="8" s="1"/>
  <c r="K1991" i="8" s="1"/>
  <c r="I1992" i="8"/>
  <c r="I1993" i="8"/>
  <c r="I1994" i="8"/>
  <c r="I1995" i="8"/>
  <c r="I1996" i="8"/>
  <c r="I1997" i="8"/>
  <c r="I1998" i="8"/>
  <c r="I1999" i="8"/>
  <c r="I2000" i="8"/>
  <c r="I2001" i="8"/>
  <c r="I2002" i="8"/>
  <c r="I2003" i="8"/>
  <c r="I2004" i="8"/>
  <c r="I2005" i="8"/>
  <c r="I2006" i="8"/>
  <c r="I2007" i="8"/>
  <c r="J2007" i="8" s="1"/>
  <c r="I2008" i="8"/>
  <c r="I2009" i="8"/>
  <c r="I2010" i="8"/>
  <c r="I2011" i="8"/>
  <c r="I2012" i="8"/>
  <c r="I2013" i="8"/>
  <c r="I2014" i="8"/>
  <c r="I2015" i="8"/>
  <c r="I2016" i="8"/>
  <c r="I2017" i="8"/>
  <c r="I2018" i="8"/>
  <c r="I2019" i="8"/>
  <c r="I2020" i="8"/>
  <c r="I2021" i="8"/>
  <c r="I2022" i="8"/>
  <c r="I2023" i="8"/>
  <c r="J2023" i="8" s="1"/>
  <c r="K2023" i="8" s="1"/>
  <c r="I2024" i="8"/>
  <c r="J2024" i="8" s="1"/>
  <c r="K2024" i="8" s="1"/>
  <c r="I2025" i="8"/>
  <c r="I2026" i="8"/>
  <c r="I2027" i="8"/>
  <c r="I2028" i="8"/>
  <c r="I2029" i="8"/>
  <c r="I2030" i="8"/>
  <c r="J2030" i="8" s="1"/>
  <c r="K2030" i="8" s="1"/>
  <c r="I2031" i="8"/>
  <c r="I2032" i="8"/>
  <c r="I2033" i="8"/>
  <c r="J2033" i="8" s="1"/>
  <c r="K2033" i="8" s="1"/>
  <c r="I2034" i="8"/>
  <c r="J2034" i="8" s="1"/>
  <c r="K2034" i="8" s="1"/>
  <c r="I2035" i="8"/>
  <c r="I2036" i="8"/>
  <c r="I2037" i="8"/>
  <c r="I2038" i="8"/>
  <c r="I2039" i="8"/>
  <c r="I2040" i="8"/>
  <c r="I2041" i="8"/>
  <c r="J2041" i="8" s="1"/>
  <c r="I2042" i="8"/>
  <c r="I2043" i="8"/>
  <c r="I2044" i="8"/>
  <c r="I2045" i="8"/>
  <c r="I2046" i="8"/>
  <c r="I2047" i="8"/>
  <c r="I2048" i="8"/>
  <c r="I2049" i="8"/>
  <c r="I2050" i="8"/>
  <c r="I2051" i="8"/>
  <c r="I2052" i="8"/>
  <c r="I2053" i="8"/>
  <c r="I2054" i="8"/>
  <c r="I2055" i="8"/>
  <c r="I2056" i="8"/>
  <c r="I2057" i="8"/>
  <c r="J2057" i="8" s="1"/>
  <c r="I2058" i="8"/>
  <c r="I2059" i="8"/>
  <c r="I2060" i="8"/>
  <c r="I2061" i="8"/>
  <c r="I2062" i="8"/>
  <c r="I2063" i="8"/>
  <c r="I2064" i="8"/>
  <c r="I2065" i="8"/>
  <c r="I2066" i="8"/>
  <c r="I2067" i="8"/>
  <c r="I2068" i="8"/>
  <c r="I2069" i="8"/>
  <c r="I2070" i="8"/>
  <c r="I2071" i="8"/>
  <c r="I2072" i="8"/>
  <c r="I2073" i="8"/>
  <c r="J2073" i="8" s="1"/>
  <c r="K2073" i="8" s="1"/>
  <c r="I2074" i="8"/>
  <c r="J2074" i="8" s="1"/>
  <c r="I2075" i="8"/>
  <c r="I2076" i="8"/>
  <c r="I2077" i="8"/>
  <c r="I2078" i="8"/>
  <c r="I2079" i="8"/>
  <c r="I2080" i="8"/>
  <c r="J2080" i="8" s="1"/>
  <c r="I2081" i="8"/>
  <c r="I2082" i="8"/>
  <c r="I2083" i="8"/>
  <c r="J2083" i="8" s="1"/>
  <c r="K2083" i="8" s="1"/>
  <c r="I2084" i="8"/>
  <c r="J2084" i="8" s="1"/>
  <c r="I2085" i="8"/>
  <c r="I2086" i="8"/>
  <c r="I2087" i="8"/>
  <c r="I2088" i="8"/>
  <c r="I2089" i="8"/>
  <c r="I2090" i="8"/>
  <c r="I2091" i="8"/>
  <c r="J2091" i="8" s="1"/>
  <c r="I2092" i="8"/>
  <c r="I2093" i="8"/>
  <c r="I2094" i="8"/>
  <c r="I2095" i="8"/>
  <c r="I2096" i="8"/>
  <c r="I2097" i="8"/>
  <c r="I2098" i="8"/>
  <c r="I2099" i="8"/>
  <c r="I2100" i="8"/>
  <c r="I2101" i="8"/>
  <c r="I2102" i="8"/>
  <c r="I2103" i="8"/>
  <c r="I2104" i="8"/>
  <c r="I2105" i="8"/>
  <c r="I2106" i="8"/>
  <c r="I2107" i="8"/>
  <c r="J2107" i="8" s="1"/>
  <c r="I2108" i="8"/>
  <c r="I2109" i="8"/>
  <c r="I2110" i="8"/>
  <c r="I2111" i="8"/>
  <c r="I2112" i="8"/>
  <c r="I2113" i="8"/>
  <c r="I2114" i="8"/>
  <c r="I2115" i="8"/>
  <c r="I2116" i="8"/>
  <c r="I2117" i="8"/>
  <c r="I2118" i="8"/>
  <c r="I2119" i="8"/>
  <c r="I2120" i="8"/>
  <c r="I2121" i="8"/>
  <c r="I2122" i="8"/>
  <c r="I2123" i="8"/>
  <c r="J2123" i="8" s="1"/>
  <c r="K2123" i="8" s="1"/>
  <c r="I2124" i="8"/>
  <c r="J2124" i="8" s="1"/>
  <c r="I2125" i="8"/>
  <c r="I2126" i="8"/>
  <c r="I2127" i="8"/>
  <c r="I2128" i="8"/>
  <c r="I2129" i="8"/>
  <c r="I2130" i="8"/>
  <c r="J2130" i="8" s="1"/>
  <c r="I2131" i="8"/>
  <c r="I2132" i="8"/>
  <c r="I2133" i="8"/>
  <c r="J2133" i="8" s="1"/>
  <c r="K2133" i="8" s="1"/>
  <c r="I2134" i="8"/>
  <c r="J2134" i="8" s="1"/>
  <c r="I2135" i="8"/>
  <c r="I2136" i="8"/>
  <c r="I2137" i="8"/>
  <c r="I2138" i="8"/>
  <c r="I2139" i="8"/>
  <c r="I2140" i="8"/>
  <c r="I2141" i="8"/>
  <c r="J2141" i="8" s="1"/>
  <c r="I2142" i="8"/>
  <c r="I2143" i="8"/>
  <c r="I2144" i="8"/>
  <c r="I2145" i="8"/>
  <c r="I2146" i="8"/>
  <c r="I2147" i="8"/>
  <c r="I2148" i="8"/>
  <c r="I2149" i="8"/>
  <c r="I2150" i="8"/>
  <c r="I2151" i="8"/>
  <c r="I2152" i="8"/>
  <c r="I2153" i="8"/>
  <c r="I2154" i="8"/>
  <c r="I2155" i="8"/>
  <c r="I2156" i="8"/>
  <c r="I2157" i="8"/>
  <c r="J2157" i="8" s="1"/>
  <c r="I2158" i="8"/>
  <c r="I2159" i="8"/>
  <c r="I2160" i="8"/>
  <c r="I2161" i="8"/>
  <c r="I2162" i="8"/>
  <c r="I2163" i="8"/>
  <c r="I2164" i="8"/>
  <c r="I2165" i="8"/>
  <c r="I2166" i="8"/>
  <c r="I2167" i="8"/>
  <c r="I2168" i="8"/>
  <c r="I2169" i="8"/>
  <c r="I2170" i="8"/>
  <c r="I2171" i="8"/>
  <c r="I2172" i="8"/>
  <c r="I2173" i="8"/>
  <c r="J2173" i="8" s="1"/>
  <c r="K2173" i="8" s="1"/>
  <c r="I2174" i="8"/>
  <c r="J2174" i="8" s="1"/>
  <c r="I2175" i="8"/>
  <c r="I2176" i="8"/>
  <c r="I2177" i="8"/>
  <c r="I2178" i="8"/>
  <c r="I2179" i="8"/>
  <c r="I2180" i="8"/>
  <c r="J2180" i="8" s="1"/>
  <c r="K2180" i="8" s="1"/>
  <c r="I2181" i="8"/>
  <c r="I2182" i="8"/>
  <c r="I2183" i="8"/>
  <c r="J2183" i="8" s="1"/>
  <c r="K2183" i="8" s="1"/>
  <c r="I2184" i="8"/>
  <c r="J2184" i="8" s="1"/>
  <c r="I2185" i="8"/>
  <c r="I2186" i="8"/>
  <c r="I2187" i="8"/>
  <c r="I2188" i="8"/>
  <c r="I2189" i="8"/>
  <c r="I2190" i="8"/>
  <c r="I2191" i="8"/>
  <c r="J2191" i="8" s="1"/>
  <c r="I2192" i="8"/>
  <c r="I2193" i="8"/>
  <c r="I2194" i="8"/>
  <c r="I2195" i="8"/>
  <c r="I2196" i="8"/>
  <c r="I2197" i="8"/>
  <c r="I2198" i="8"/>
  <c r="I2199" i="8"/>
  <c r="I2200" i="8"/>
  <c r="I2201" i="8"/>
  <c r="I2202" i="8"/>
  <c r="I2203" i="8"/>
  <c r="I2204" i="8"/>
  <c r="I2205" i="8"/>
  <c r="I2206" i="8"/>
  <c r="I2207" i="8"/>
  <c r="J2207" i="8" s="1"/>
  <c r="I2208" i="8"/>
  <c r="I2209" i="8"/>
  <c r="I2210" i="8"/>
  <c r="I2211" i="8"/>
  <c r="I2212" i="8"/>
  <c r="I2213" i="8"/>
  <c r="I2214" i="8"/>
  <c r="I2215" i="8"/>
  <c r="I2216" i="8"/>
  <c r="I2217" i="8"/>
  <c r="I2218" i="8"/>
  <c r="I2219" i="8"/>
  <c r="I2220" i="8"/>
  <c r="I2221" i="8"/>
  <c r="I2222" i="8"/>
  <c r="I2223" i="8"/>
  <c r="J2223" i="8" s="1"/>
  <c r="K2223" i="8" s="1"/>
  <c r="I2224" i="8"/>
  <c r="J2224" i="8" s="1"/>
  <c r="I2225" i="8"/>
  <c r="I2226" i="8"/>
  <c r="I2227" i="8"/>
  <c r="I2228" i="8"/>
  <c r="I2229" i="8"/>
  <c r="I2230" i="8"/>
  <c r="J2230" i="8" s="1"/>
  <c r="I2231" i="8"/>
  <c r="I2232" i="8"/>
  <c r="I2233" i="8"/>
  <c r="J2233" i="8" s="1"/>
  <c r="K2233" i="8" s="1"/>
  <c r="I2234" i="8"/>
  <c r="J2234" i="8" s="1"/>
  <c r="I2235" i="8"/>
  <c r="I2236" i="8"/>
  <c r="I2237" i="8"/>
  <c r="I2238" i="8"/>
  <c r="I2239" i="8"/>
  <c r="I2240" i="8"/>
  <c r="I2241" i="8"/>
  <c r="J2241" i="8" s="1"/>
  <c r="I2242" i="8"/>
  <c r="I2243" i="8"/>
  <c r="I2244" i="8"/>
  <c r="I2245" i="8"/>
  <c r="I2246" i="8"/>
  <c r="I2247" i="8"/>
  <c r="I2248" i="8"/>
  <c r="I2249" i="8"/>
  <c r="I2250" i="8"/>
  <c r="I2251" i="8"/>
  <c r="I2252" i="8"/>
  <c r="I2253" i="8"/>
  <c r="I2254" i="8"/>
  <c r="I2255" i="8"/>
  <c r="I2256" i="8"/>
  <c r="I2257" i="8"/>
  <c r="J2257" i="8" s="1"/>
  <c r="K2257" i="8" s="1"/>
  <c r="I2258" i="8"/>
  <c r="I2259" i="8"/>
  <c r="I2260" i="8"/>
  <c r="I2261" i="8"/>
  <c r="I2262" i="8"/>
  <c r="I2263" i="8"/>
  <c r="I2264" i="8"/>
  <c r="I2265" i="8"/>
  <c r="I2266" i="8"/>
  <c r="I2267" i="8"/>
  <c r="I2268" i="8"/>
  <c r="I2269" i="8"/>
  <c r="I2270" i="8"/>
  <c r="I2271" i="8"/>
  <c r="I2272" i="8"/>
  <c r="I2273" i="8"/>
  <c r="J2273" i="8" s="1"/>
  <c r="K2273" i="8" s="1"/>
  <c r="I2274" i="8"/>
  <c r="J2274" i="8" s="1"/>
  <c r="K2274" i="8" s="1"/>
  <c r="I2275" i="8"/>
  <c r="I2276" i="8"/>
  <c r="I2277" i="8"/>
  <c r="I2278" i="8"/>
  <c r="I2279" i="8"/>
  <c r="I2280" i="8"/>
  <c r="J2280" i="8" s="1"/>
  <c r="I2281" i="8"/>
  <c r="I2282" i="8"/>
  <c r="I2283" i="8"/>
  <c r="J2283" i="8" s="1"/>
  <c r="K2283" i="8" s="1"/>
  <c r="I2284" i="8"/>
  <c r="J2284" i="8" s="1"/>
  <c r="I2285" i="8"/>
  <c r="I2286" i="8"/>
  <c r="I2287" i="8"/>
  <c r="I2288" i="8"/>
  <c r="I2289" i="8"/>
  <c r="I2290" i="8"/>
  <c r="I2291" i="8"/>
  <c r="J2291" i="8" s="1"/>
  <c r="I2292" i="8"/>
  <c r="I2293" i="8"/>
  <c r="I2294" i="8"/>
  <c r="I2295" i="8"/>
  <c r="I2296" i="8"/>
  <c r="I2297" i="8"/>
  <c r="I2298" i="8"/>
  <c r="I2299" i="8"/>
  <c r="I2300" i="8"/>
  <c r="I2301" i="8"/>
  <c r="I2302" i="8"/>
  <c r="I2303" i="8"/>
  <c r="I2304" i="8"/>
  <c r="I2305" i="8"/>
  <c r="I2306" i="8"/>
  <c r="I2307" i="8"/>
  <c r="J2307" i="8" s="1"/>
  <c r="I2308" i="8"/>
  <c r="I2309" i="8"/>
  <c r="I2310" i="8"/>
  <c r="I2311" i="8"/>
  <c r="I2312" i="8"/>
  <c r="I2313" i="8"/>
  <c r="I2314" i="8"/>
  <c r="I2315" i="8"/>
  <c r="I2316" i="8"/>
  <c r="I2317" i="8"/>
  <c r="I2318" i="8"/>
  <c r="I2319" i="8"/>
  <c r="I2320" i="8"/>
  <c r="I2321" i="8"/>
  <c r="I2322" i="8"/>
  <c r="I2323" i="8"/>
  <c r="J2323" i="8" s="1"/>
  <c r="K2323" i="8" s="1"/>
  <c r="I2324" i="8"/>
  <c r="J2324" i="8" s="1"/>
  <c r="I2325" i="8"/>
  <c r="I2326" i="8"/>
  <c r="I2327" i="8"/>
  <c r="I2328" i="8"/>
  <c r="I2329" i="8"/>
  <c r="I2330" i="8"/>
  <c r="J2330" i="8" s="1"/>
  <c r="I2331" i="8"/>
  <c r="I2332" i="8"/>
  <c r="I2333" i="8"/>
  <c r="J2333" i="8" s="1"/>
  <c r="K2333" i="8" s="1"/>
  <c r="I2334" i="8"/>
  <c r="J2334" i="8" s="1"/>
  <c r="I2335" i="8"/>
  <c r="I2336" i="8"/>
  <c r="I2337" i="8"/>
  <c r="I2338" i="8"/>
  <c r="I2339" i="8"/>
  <c r="I2340" i="8"/>
  <c r="I2341" i="8"/>
  <c r="J2341" i="8" s="1"/>
  <c r="I2342" i="8"/>
  <c r="I2343" i="8"/>
  <c r="I2344" i="8"/>
  <c r="I2345" i="8"/>
  <c r="I2346" i="8"/>
  <c r="I2347" i="8"/>
  <c r="I2348" i="8"/>
  <c r="I2349" i="8"/>
  <c r="I2350" i="8"/>
  <c r="I2351" i="8"/>
  <c r="I2352" i="8"/>
  <c r="I2353" i="8"/>
  <c r="I2354" i="8"/>
  <c r="I2355" i="8"/>
  <c r="I2356" i="8"/>
  <c r="I2357" i="8"/>
  <c r="J2357" i="8" s="1"/>
  <c r="I2358" i="8"/>
  <c r="I2359" i="8"/>
  <c r="I2360" i="8"/>
  <c r="I2361" i="8"/>
  <c r="I2362" i="8"/>
  <c r="I2363" i="8"/>
  <c r="I2364" i="8"/>
  <c r="I2365" i="8"/>
  <c r="I2366" i="8"/>
  <c r="I2367" i="8"/>
  <c r="I2368" i="8"/>
  <c r="I2369" i="8"/>
  <c r="I2370" i="8"/>
  <c r="I2371" i="8"/>
  <c r="I2372" i="8"/>
  <c r="I2373" i="8"/>
  <c r="J2373" i="8" s="1"/>
  <c r="K2373" i="8" s="1"/>
  <c r="I2374" i="8"/>
  <c r="J2374" i="8" s="1"/>
  <c r="I2375" i="8"/>
  <c r="I2376" i="8"/>
  <c r="I2377" i="8"/>
  <c r="I2378" i="8"/>
  <c r="I2379" i="8"/>
  <c r="I2380" i="8"/>
  <c r="J2380" i="8" s="1"/>
  <c r="I2381" i="8"/>
  <c r="I2382" i="8"/>
  <c r="I2383" i="8"/>
  <c r="J2383" i="8" s="1"/>
  <c r="K2383" i="8" s="1"/>
  <c r="I2384" i="8"/>
  <c r="J2384" i="8" s="1"/>
  <c r="K2384" i="8" s="1"/>
  <c r="I2385" i="8"/>
  <c r="I2386" i="8"/>
  <c r="I2387" i="8"/>
  <c r="I2388" i="8"/>
  <c r="I2389" i="8"/>
  <c r="I2390" i="8"/>
  <c r="I2391" i="8"/>
  <c r="J2391" i="8" s="1"/>
  <c r="I2392" i="8"/>
  <c r="I2393" i="8"/>
  <c r="I2394" i="8"/>
  <c r="I2395" i="8"/>
  <c r="I2396" i="8"/>
  <c r="I2397" i="8"/>
  <c r="I2398" i="8"/>
  <c r="I2399" i="8"/>
  <c r="I2400" i="8"/>
  <c r="I2401" i="8"/>
  <c r="I2402" i="8"/>
  <c r="I2403" i="8"/>
  <c r="I2404" i="8"/>
  <c r="I2405" i="8"/>
  <c r="I2406" i="8"/>
  <c r="I2407" i="8"/>
  <c r="J2407" i="8" s="1"/>
  <c r="I2408" i="8"/>
  <c r="I2409" i="8"/>
  <c r="I2410" i="8"/>
  <c r="I2411" i="8"/>
  <c r="I2412" i="8"/>
  <c r="I2413" i="8"/>
  <c r="I2414" i="8"/>
  <c r="I2415" i="8"/>
  <c r="I2416" i="8"/>
  <c r="I2417" i="8"/>
  <c r="I2418" i="8"/>
  <c r="I2419" i="8"/>
  <c r="I2420" i="8"/>
  <c r="I2421" i="8"/>
  <c r="I2422" i="8"/>
  <c r="I2423" i="8"/>
  <c r="J2423" i="8" s="1"/>
  <c r="K2423" i="8" s="1"/>
  <c r="I2424" i="8"/>
  <c r="J2424" i="8" s="1"/>
  <c r="I2425" i="8"/>
  <c r="I2426" i="8"/>
  <c r="I2427" i="8"/>
  <c r="I2428" i="8"/>
  <c r="I2429" i="8"/>
  <c r="I2430" i="8"/>
  <c r="J2430" i="8" s="1"/>
  <c r="I2431" i="8"/>
  <c r="I2432" i="8"/>
  <c r="I2433" i="8"/>
  <c r="J2433" i="8" s="1"/>
  <c r="K2433" i="8" s="1"/>
  <c r="I2434" i="8"/>
  <c r="J2434" i="8" s="1"/>
  <c r="I2435" i="8"/>
  <c r="I2436" i="8"/>
  <c r="I2437" i="8"/>
  <c r="I2438" i="8"/>
  <c r="I2439" i="8"/>
  <c r="I2440" i="8"/>
  <c r="I2441" i="8"/>
  <c r="J2441" i="8" s="1"/>
  <c r="K2441" i="8" s="1"/>
  <c r="I2442" i="8"/>
  <c r="I2443" i="8"/>
  <c r="I2444" i="8"/>
  <c r="I2445" i="8"/>
  <c r="I2446" i="8"/>
  <c r="I2447" i="8"/>
  <c r="I2448" i="8"/>
  <c r="I2449" i="8"/>
  <c r="I2450" i="8"/>
  <c r="I2451" i="8"/>
  <c r="I2452" i="8"/>
  <c r="I2453" i="8"/>
  <c r="I2454" i="8"/>
  <c r="I2455" i="8"/>
  <c r="I2456" i="8"/>
  <c r="I2457" i="8"/>
  <c r="J2457" i="8" s="1"/>
  <c r="I2458" i="8"/>
  <c r="I2459" i="8"/>
  <c r="I2460" i="8"/>
  <c r="I2461" i="8"/>
  <c r="I2462" i="8"/>
  <c r="I2463" i="8"/>
  <c r="I2464" i="8"/>
  <c r="I2465" i="8"/>
  <c r="I2466" i="8"/>
  <c r="I2467" i="8"/>
  <c r="I2468" i="8"/>
  <c r="I2469" i="8"/>
  <c r="I2470" i="8"/>
  <c r="I2471" i="8"/>
  <c r="I2472" i="8"/>
  <c r="I2473" i="8"/>
  <c r="J2473" i="8" s="1"/>
  <c r="K2473" i="8" s="1"/>
  <c r="I2474" i="8"/>
  <c r="J2474" i="8" s="1"/>
  <c r="I2475" i="8"/>
  <c r="I2476" i="8"/>
  <c r="I2477" i="8"/>
  <c r="I2478" i="8"/>
  <c r="I2479" i="8"/>
  <c r="I2480" i="8"/>
  <c r="J2480" i="8" s="1"/>
  <c r="K2480" i="8" s="1"/>
  <c r="I2481" i="8"/>
  <c r="I2482" i="8"/>
  <c r="I2483" i="8"/>
  <c r="J2483" i="8" s="1"/>
  <c r="K2483" i="8" s="1"/>
  <c r="I2484" i="8"/>
  <c r="J2484" i="8" s="1"/>
  <c r="I2485" i="8"/>
  <c r="I2486" i="8"/>
  <c r="I2487" i="8"/>
  <c r="I2488" i="8"/>
  <c r="I2489" i="8"/>
  <c r="I2490" i="8"/>
  <c r="I2491" i="8"/>
  <c r="J2491" i="8" s="1"/>
  <c r="I2492" i="8"/>
  <c r="I2493" i="8"/>
  <c r="I2494" i="8"/>
  <c r="I2495" i="8"/>
  <c r="I2496" i="8"/>
  <c r="I2497" i="8"/>
  <c r="I2498" i="8"/>
  <c r="I2499" i="8"/>
  <c r="I2500" i="8"/>
  <c r="I2501" i="8"/>
  <c r="I2502" i="8"/>
  <c r="I2503" i="8"/>
  <c r="I2504" i="8"/>
  <c r="I2505" i="8"/>
  <c r="I2506" i="8"/>
  <c r="I2507" i="8"/>
  <c r="J2507" i="8" s="1"/>
  <c r="K2507" i="8" s="1"/>
  <c r="I2508" i="8"/>
  <c r="I2509" i="8"/>
  <c r="I2510" i="8"/>
  <c r="I2511" i="8"/>
  <c r="I2512" i="8"/>
  <c r="I2513" i="8"/>
  <c r="I2514" i="8"/>
  <c r="I2515" i="8"/>
  <c r="I2516" i="8"/>
  <c r="I2517" i="8"/>
  <c r="I2518" i="8"/>
  <c r="I2519" i="8"/>
  <c r="I2520" i="8"/>
  <c r="I2521" i="8"/>
  <c r="I2522" i="8"/>
  <c r="I2523" i="8"/>
  <c r="J2523" i="8" s="1"/>
  <c r="K2523" i="8" s="1"/>
  <c r="I2524" i="8"/>
  <c r="J2524" i="8" s="1"/>
  <c r="K2524" i="8" s="1"/>
  <c r="I2525" i="8"/>
  <c r="I2526" i="8"/>
  <c r="I2527" i="8"/>
  <c r="I2528" i="8"/>
  <c r="I2529" i="8"/>
  <c r="I2530" i="8"/>
  <c r="J2530" i="8" s="1"/>
  <c r="I2531" i="8"/>
  <c r="I2532" i="8"/>
  <c r="I2533" i="8"/>
  <c r="J2533" i="8" s="1"/>
  <c r="K2533" i="8" s="1"/>
  <c r="I2534" i="8"/>
  <c r="J2534" i="8" s="1"/>
  <c r="I2535" i="8"/>
  <c r="I2536" i="8"/>
  <c r="I2537" i="8"/>
  <c r="I2538" i="8"/>
  <c r="I2539" i="8"/>
  <c r="I2540" i="8"/>
  <c r="I2541" i="8"/>
  <c r="J2541" i="8" s="1"/>
  <c r="I2542" i="8"/>
  <c r="I2543" i="8"/>
  <c r="I2544" i="8"/>
  <c r="I2545" i="8"/>
  <c r="I2546" i="8"/>
  <c r="I2547" i="8"/>
  <c r="I2548" i="8"/>
  <c r="I2549" i="8"/>
  <c r="I2550" i="8"/>
  <c r="I2551" i="8"/>
  <c r="I2552" i="8"/>
  <c r="I2553" i="8"/>
  <c r="I2554" i="8"/>
  <c r="I2555" i="8"/>
  <c r="I2556" i="8"/>
  <c r="I2557" i="8"/>
  <c r="J2557" i="8" s="1"/>
  <c r="K2557" i="8" s="1"/>
  <c r="I2558" i="8"/>
  <c r="I2559" i="8"/>
  <c r="I2560" i="8"/>
  <c r="I2561" i="8"/>
  <c r="I2562" i="8"/>
  <c r="I2563" i="8"/>
  <c r="I2564" i="8"/>
  <c r="I2565" i="8"/>
  <c r="I2566" i="8"/>
  <c r="I2567" i="8"/>
  <c r="I2568" i="8"/>
  <c r="I2569" i="8"/>
  <c r="I2570" i="8"/>
  <c r="I2571" i="8"/>
  <c r="I2572" i="8"/>
  <c r="I2573" i="8"/>
  <c r="J2573" i="8" s="1"/>
  <c r="K2573" i="8" s="1"/>
  <c r="I2574" i="8"/>
  <c r="J2574" i="8" s="1"/>
  <c r="K2574" i="8" s="1"/>
  <c r="I2575" i="8"/>
  <c r="I2576" i="8"/>
  <c r="I2577" i="8"/>
  <c r="I2578" i="8"/>
  <c r="I2579" i="8"/>
  <c r="I2580" i="8"/>
  <c r="J2580" i="8" s="1"/>
  <c r="K2580" i="8" s="1"/>
  <c r="I2581" i="8"/>
  <c r="I2582" i="8"/>
  <c r="I2583" i="8"/>
  <c r="J2583" i="8" s="1"/>
  <c r="K2583" i="8" s="1"/>
  <c r="I2584" i="8"/>
  <c r="J2584" i="8" s="1"/>
  <c r="I2585" i="8"/>
  <c r="I2586" i="8"/>
  <c r="I2587" i="8"/>
  <c r="I2588" i="8"/>
  <c r="I2589" i="8"/>
  <c r="I2590" i="8"/>
  <c r="I2591" i="8"/>
  <c r="J2591" i="8" s="1"/>
  <c r="I2592" i="8"/>
  <c r="I2593" i="8"/>
  <c r="I2594" i="8"/>
  <c r="I2595" i="8"/>
  <c r="I2596" i="8"/>
  <c r="I2597" i="8"/>
  <c r="I2598" i="8"/>
  <c r="I2599" i="8"/>
  <c r="I2600" i="8"/>
  <c r="I2601" i="8"/>
  <c r="I2602" i="8"/>
  <c r="I2603" i="8"/>
  <c r="I2604" i="8"/>
  <c r="I2605" i="8"/>
  <c r="I2606" i="8"/>
  <c r="I2607" i="8"/>
  <c r="J2607" i="8" s="1"/>
  <c r="I2608" i="8"/>
  <c r="I2609" i="8"/>
  <c r="I2610" i="8"/>
  <c r="I2611" i="8"/>
  <c r="I2612" i="8"/>
  <c r="I2613" i="8"/>
  <c r="I2614" i="8"/>
  <c r="I2615" i="8"/>
  <c r="I2616" i="8"/>
  <c r="I2617" i="8"/>
  <c r="I2618" i="8"/>
  <c r="I2619" i="8"/>
  <c r="I2620" i="8"/>
  <c r="I2621" i="8"/>
  <c r="I2622" i="8"/>
  <c r="I2623" i="8"/>
  <c r="J2623" i="8" s="1"/>
  <c r="K2623" i="8" s="1"/>
  <c r="I2624" i="8"/>
  <c r="J2624" i="8" s="1"/>
  <c r="I2625" i="8"/>
  <c r="I2626" i="8"/>
  <c r="I2627" i="8"/>
  <c r="I2628" i="8"/>
  <c r="I2629" i="8"/>
  <c r="I2630" i="8"/>
  <c r="J2630" i="8" s="1"/>
  <c r="I2631" i="8"/>
  <c r="I2632" i="8"/>
  <c r="I2633" i="8"/>
  <c r="J2633" i="8" s="1"/>
  <c r="K2633" i="8" s="1"/>
  <c r="I2634" i="8"/>
  <c r="J2634" i="8" s="1"/>
  <c r="K2634" i="8" s="1"/>
  <c r="I2635" i="8"/>
  <c r="I2636" i="8"/>
  <c r="I2637" i="8"/>
  <c r="I2638" i="8"/>
  <c r="I2639" i="8"/>
  <c r="I2640" i="8"/>
  <c r="I2641" i="8"/>
  <c r="J2641" i="8" s="1"/>
  <c r="K2641" i="8" s="1"/>
  <c r="I2642" i="8"/>
  <c r="I2643" i="8"/>
  <c r="I2644" i="8"/>
  <c r="I2645" i="8"/>
  <c r="I2646" i="8"/>
  <c r="I2647" i="8"/>
  <c r="I2648" i="8"/>
  <c r="I2649" i="8"/>
  <c r="I2650" i="8"/>
  <c r="I2651" i="8"/>
  <c r="I2652" i="8"/>
  <c r="I2653" i="8"/>
  <c r="I2654" i="8"/>
  <c r="I2655" i="8"/>
  <c r="I2656" i="8"/>
  <c r="I2657" i="8"/>
  <c r="J2657" i="8" s="1"/>
  <c r="I2658" i="8"/>
  <c r="I2659" i="8"/>
  <c r="I2660" i="8"/>
  <c r="I2661" i="8"/>
  <c r="I2662" i="8"/>
  <c r="I2663" i="8"/>
  <c r="I2664" i="8"/>
  <c r="I2665" i="8"/>
  <c r="I2666" i="8"/>
  <c r="I2667" i="8"/>
  <c r="I2668" i="8"/>
  <c r="I2669" i="8"/>
  <c r="I2670" i="8"/>
  <c r="I2671" i="8"/>
  <c r="I2672" i="8"/>
  <c r="I2673" i="8"/>
  <c r="J2673" i="8" s="1"/>
  <c r="K2673" i="8" s="1"/>
  <c r="I2674" i="8"/>
  <c r="J2674" i="8" s="1"/>
  <c r="I2675" i="8"/>
  <c r="I2676" i="8"/>
  <c r="I2677" i="8"/>
  <c r="I2678" i="8"/>
  <c r="I2679" i="8"/>
  <c r="I2680" i="8"/>
  <c r="J2680" i="8" s="1"/>
  <c r="K2680" i="8" s="1"/>
  <c r="I2681" i="8"/>
  <c r="I2682" i="8"/>
  <c r="I2683" i="8"/>
  <c r="J2683" i="8" s="1"/>
  <c r="K2683" i="8" s="1"/>
  <c r="I2684" i="8"/>
  <c r="J2684" i="8" s="1"/>
  <c r="K2684" i="8" s="1"/>
  <c r="I2685" i="8"/>
  <c r="I2686" i="8"/>
  <c r="I2687" i="8"/>
  <c r="I2688" i="8"/>
  <c r="I2689" i="8"/>
  <c r="I2690" i="8"/>
  <c r="I2691" i="8"/>
  <c r="J2691" i="8" s="1"/>
  <c r="I2692" i="8"/>
  <c r="I2693" i="8"/>
  <c r="I2694" i="8"/>
  <c r="I2695" i="8"/>
  <c r="I2696" i="8"/>
  <c r="I2697" i="8"/>
  <c r="I2698" i="8"/>
  <c r="I2699" i="8"/>
  <c r="I2700" i="8"/>
  <c r="I2701" i="8"/>
  <c r="I2702" i="8"/>
  <c r="I2703" i="8"/>
  <c r="I2704" i="8"/>
  <c r="I2705" i="8"/>
  <c r="I2706" i="8"/>
  <c r="I2707" i="8"/>
  <c r="J2707" i="8" s="1"/>
  <c r="K2707" i="8" s="1"/>
  <c r="I2708" i="8"/>
  <c r="I2709" i="8"/>
  <c r="I2710" i="8"/>
  <c r="I2711" i="8"/>
  <c r="I2712" i="8"/>
  <c r="I2713" i="8"/>
  <c r="I2714" i="8"/>
  <c r="I2715" i="8"/>
  <c r="I2716" i="8"/>
  <c r="I2717" i="8"/>
  <c r="I2718" i="8"/>
  <c r="I2719" i="8"/>
  <c r="I2720" i="8"/>
  <c r="I2721" i="8"/>
  <c r="I2722" i="8"/>
  <c r="I2723" i="8"/>
  <c r="J2723" i="8" s="1"/>
  <c r="K2723" i="8" s="1"/>
  <c r="I2724" i="8"/>
  <c r="J2724" i="8" s="1"/>
  <c r="I2725" i="8"/>
  <c r="I2726" i="8"/>
  <c r="I2727" i="8"/>
  <c r="I2728" i="8"/>
  <c r="I2729" i="8"/>
  <c r="I2730" i="8"/>
  <c r="J2730" i="8" s="1"/>
  <c r="I2731" i="8"/>
  <c r="I2732" i="8"/>
  <c r="I2733" i="8"/>
  <c r="J2733" i="8" s="1"/>
  <c r="K2733" i="8" s="1"/>
  <c r="I2734" i="8"/>
  <c r="J2734" i="8" s="1"/>
  <c r="I2735" i="8"/>
  <c r="I2736" i="8"/>
  <c r="I2737" i="8"/>
  <c r="I2738" i="8"/>
  <c r="I2739" i="8"/>
  <c r="I2740" i="8"/>
  <c r="I2741" i="8"/>
  <c r="J2741" i="8" s="1"/>
  <c r="I2742" i="8"/>
  <c r="I2743" i="8"/>
  <c r="I2744" i="8"/>
  <c r="I2745" i="8"/>
  <c r="I2746" i="8"/>
  <c r="I2747" i="8"/>
  <c r="I2748" i="8"/>
  <c r="I2749" i="8"/>
  <c r="I2750" i="8"/>
  <c r="I2751" i="8"/>
  <c r="I2752" i="8"/>
  <c r="I2753" i="8"/>
  <c r="I2754" i="8"/>
  <c r="I2755" i="8"/>
  <c r="I2756" i="8"/>
  <c r="I2757" i="8"/>
  <c r="J2757" i="8" s="1"/>
  <c r="I2758" i="8"/>
  <c r="I2759" i="8"/>
  <c r="I2760" i="8"/>
  <c r="I2761" i="8"/>
  <c r="I2762" i="8"/>
  <c r="I2763" i="8"/>
  <c r="I2764" i="8"/>
  <c r="I2765" i="8"/>
  <c r="I2766" i="8"/>
  <c r="I2767" i="8"/>
  <c r="I2768" i="8"/>
  <c r="I2769" i="8"/>
  <c r="I2770" i="8"/>
  <c r="I2771" i="8"/>
  <c r="I2772" i="8"/>
  <c r="I2773" i="8"/>
  <c r="J2773" i="8" s="1"/>
  <c r="K2773" i="8" s="1"/>
  <c r="I2774" i="8"/>
  <c r="J2774" i="8" s="1"/>
  <c r="I2775" i="8"/>
  <c r="I2776" i="8"/>
  <c r="I2777" i="8"/>
  <c r="I2778" i="8"/>
  <c r="I2779" i="8"/>
  <c r="I2780" i="8"/>
  <c r="J2780" i="8" s="1"/>
  <c r="K2780" i="8" s="1"/>
  <c r="I2781" i="8"/>
  <c r="I2782" i="8"/>
  <c r="I2783" i="8"/>
  <c r="J2783" i="8" s="1"/>
  <c r="K2783" i="8" s="1"/>
  <c r="I2784" i="8"/>
  <c r="J2784" i="8" s="1"/>
  <c r="I2785" i="8"/>
  <c r="I2786" i="8"/>
  <c r="I2787" i="8"/>
  <c r="I2788" i="8"/>
  <c r="I2789" i="8"/>
  <c r="I2790" i="8"/>
  <c r="I2791" i="8"/>
  <c r="J2791" i="8" s="1"/>
  <c r="I2792" i="8"/>
  <c r="I2793" i="8"/>
  <c r="I2794" i="8"/>
  <c r="I2795" i="8"/>
  <c r="I2796" i="8"/>
  <c r="I2797" i="8"/>
  <c r="I2798" i="8"/>
  <c r="I2799" i="8"/>
  <c r="I2800" i="8"/>
  <c r="I2801" i="8"/>
  <c r="I2802" i="8"/>
  <c r="I2803" i="8"/>
  <c r="I2804" i="8"/>
  <c r="I2805" i="8"/>
  <c r="I2806" i="8"/>
  <c r="I2807" i="8"/>
  <c r="J2807" i="8" s="1"/>
  <c r="I2808" i="8"/>
  <c r="I2809" i="8"/>
  <c r="I2810" i="8"/>
  <c r="I2811" i="8"/>
  <c r="I2812" i="8"/>
  <c r="I2813" i="8"/>
  <c r="I2814" i="8"/>
  <c r="I2815" i="8"/>
  <c r="I2816" i="8"/>
  <c r="I2817" i="8"/>
  <c r="I2818" i="8"/>
  <c r="I2819" i="8"/>
  <c r="I2820" i="8"/>
  <c r="I2821" i="8"/>
  <c r="I2822" i="8"/>
  <c r="I2823" i="8"/>
  <c r="J2823" i="8" s="1"/>
  <c r="K2823" i="8" s="1"/>
  <c r="I2824" i="8"/>
  <c r="J2824" i="8" s="1"/>
  <c r="I2825" i="8"/>
  <c r="I2826" i="8"/>
  <c r="I2827" i="8"/>
  <c r="I2828" i="8"/>
  <c r="I2829" i="8"/>
  <c r="I2830" i="8"/>
  <c r="J2830" i="8" s="1"/>
  <c r="I2831" i="8"/>
  <c r="I2832" i="8"/>
  <c r="I2833" i="8"/>
  <c r="J2833" i="8" s="1"/>
  <c r="K2833" i="8" s="1"/>
  <c r="I2834" i="8"/>
  <c r="J2834" i="8" s="1"/>
  <c r="K2834" i="8" s="1"/>
  <c r="I2835" i="8"/>
  <c r="I2836" i="8"/>
  <c r="I2837" i="8"/>
  <c r="I2838" i="8"/>
  <c r="I2839" i="8"/>
  <c r="I2840" i="8"/>
  <c r="I2841" i="8"/>
  <c r="J2841" i="8" s="1"/>
  <c r="I2842" i="8"/>
  <c r="I2843" i="8"/>
  <c r="I2844" i="8"/>
  <c r="I2845" i="8"/>
  <c r="I2846" i="8"/>
  <c r="I2847" i="8"/>
  <c r="I2848" i="8"/>
  <c r="I2849" i="8"/>
  <c r="I2850" i="8"/>
  <c r="I2851" i="8"/>
  <c r="I2852" i="8"/>
  <c r="I2853" i="8"/>
  <c r="I2854" i="8"/>
  <c r="I2855" i="8"/>
  <c r="I2856" i="8"/>
  <c r="I2857" i="8"/>
  <c r="J2857" i="8" s="1"/>
  <c r="K2857" i="8" s="1"/>
  <c r="I2858" i="8"/>
  <c r="I2859" i="8"/>
  <c r="I2860" i="8"/>
  <c r="I2861" i="8"/>
  <c r="I2862" i="8"/>
  <c r="I2863" i="8"/>
  <c r="I2864" i="8"/>
  <c r="I2865" i="8"/>
  <c r="I2866" i="8"/>
  <c r="I2867" i="8"/>
  <c r="I2868" i="8"/>
  <c r="I2869" i="8"/>
  <c r="I2870" i="8"/>
  <c r="I2871" i="8"/>
  <c r="I2872" i="8"/>
  <c r="I2873" i="8"/>
  <c r="J2873" i="8" s="1"/>
  <c r="K2873" i="8" s="1"/>
  <c r="I2874" i="8"/>
  <c r="J2874" i="8" s="1"/>
  <c r="I2875" i="8"/>
  <c r="I2876" i="8"/>
  <c r="I2877" i="8"/>
  <c r="I2878" i="8"/>
  <c r="I2879" i="8"/>
  <c r="I2880" i="8"/>
  <c r="J2880" i="8" s="1"/>
  <c r="I2881" i="8"/>
  <c r="I2882" i="8"/>
  <c r="I2883" i="8"/>
  <c r="J2883" i="8" s="1"/>
  <c r="K2883" i="8" s="1"/>
  <c r="I2884" i="8"/>
  <c r="J2884" i="8" s="1"/>
  <c r="K2884" i="8" s="1"/>
  <c r="I2885" i="8"/>
  <c r="I2886" i="8"/>
  <c r="I2887" i="8"/>
  <c r="I2888" i="8"/>
  <c r="I2889" i="8"/>
  <c r="I2890" i="8"/>
  <c r="I2891" i="8"/>
  <c r="J2891" i="8" s="1"/>
  <c r="K2891" i="8" s="1"/>
  <c r="I12" i="8"/>
  <c r="I13" i="8"/>
  <c r="I14" i="8"/>
  <c r="I15" i="8"/>
  <c r="I16" i="8"/>
  <c r="I17" i="8"/>
  <c r="I18" i="8"/>
  <c r="I19" i="8"/>
  <c r="I20" i="8"/>
  <c r="I21" i="8"/>
  <c r="I22" i="8"/>
  <c r="I23" i="8"/>
  <c r="J23" i="8" s="1"/>
  <c r="K23" i="8" s="1"/>
  <c r="I24" i="8"/>
  <c r="J24" i="8" s="1"/>
  <c r="K24" i="8" s="1"/>
  <c r="I25" i="8"/>
  <c r="I26" i="8"/>
  <c r="I27" i="8"/>
  <c r="I28" i="8"/>
  <c r="I29" i="8"/>
  <c r="I30" i="8"/>
  <c r="J30" i="8" s="1"/>
  <c r="I31" i="8"/>
  <c r="I32" i="8"/>
  <c r="I33" i="8"/>
  <c r="J33" i="8" s="1"/>
  <c r="K33" i="8" s="1"/>
  <c r="I34" i="8"/>
  <c r="J34" i="8" s="1"/>
  <c r="I7" i="8"/>
  <c r="J7" i="8" s="1"/>
  <c r="K7" i="8" s="1"/>
  <c r="I8" i="8"/>
  <c r="I9" i="8"/>
  <c r="I10" i="8"/>
  <c r="I11" i="8"/>
  <c r="I2" i="8"/>
  <c r="H3" i="8" a="1"/>
  <c r="H3" i="8" s="1"/>
  <c r="H4" i="8" a="1"/>
  <c r="H4" i="8" s="1"/>
  <c r="H5" i="8" a="1"/>
  <c r="H5" i="8" s="1"/>
  <c r="H6" i="8" a="1"/>
  <c r="H6" i="8" s="1"/>
  <c r="H7" i="8" a="1"/>
  <c r="H7" i="8" s="1"/>
  <c r="H8" i="8" a="1"/>
  <c r="H8" i="8" s="1"/>
  <c r="H9" i="8" a="1"/>
  <c r="H9" i="8" s="1"/>
  <c r="H10" i="8" a="1"/>
  <c r="H10" i="8" s="1"/>
  <c r="H11" i="8" a="1"/>
  <c r="H11" i="8" s="1"/>
  <c r="H12" i="8" a="1"/>
  <c r="H12" i="8" s="1"/>
  <c r="H13" i="8" a="1"/>
  <c r="H13" i="8" s="1"/>
  <c r="H14" i="8" a="1"/>
  <c r="H14" i="8" s="1"/>
  <c r="H15" i="8" a="1"/>
  <c r="H15" i="8" s="1"/>
  <c r="H16" i="8" a="1"/>
  <c r="H16" i="8" s="1"/>
  <c r="H17" i="8" a="1"/>
  <c r="H17" i="8" s="1"/>
  <c r="H18" i="8" a="1"/>
  <c r="H18" i="8" s="1"/>
  <c r="H19" i="8" a="1"/>
  <c r="H19" i="8" s="1"/>
  <c r="H20" i="8" a="1"/>
  <c r="H20" i="8" s="1"/>
  <c r="H21" i="8" a="1"/>
  <c r="H21" i="8" s="1"/>
  <c r="H22" i="8" a="1"/>
  <c r="H22" i="8" s="1"/>
  <c r="H23" i="8" a="1"/>
  <c r="H23" i="8" s="1"/>
  <c r="H24" i="8" a="1"/>
  <c r="H24" i="8" s="1"/>
  <c r="H25" i="8" a="1"/>
  <c r="H25" i="8" s="1"/>
  <c r="H26" i="8" a="1"/>
  <c r="H26" i="8" s="1"/>
  <c r="H27" i="8" a="1"/>
  <c r="H27" i="8" s="1"/>
  <c r="H28" i="8" a="1"/>
  <c r="H28" i="8" s="1"/>
  <c r="H29" i="8" a="1"/>
  <c r="H29" i="8" s="1"/>
  <c r="H30" i="8" a="1"/>
  <c r="H30" i="8" s="1"/>
  <c r="H31" i="8" a="1"/>
  <c r="H31" i="8" s="1"/>
  <c r="H32" i="8" a="1"/>
  <c r="H32" i="8" s="1"/>
  <c r="H33" i="8" a="1"/>
  <c r="H33" i="8" s="1"/>
  <c r="H34" i="8" a="1"/>
  <c r="H34" i="8" s="1"/>
  <c r="H35" i="8" a="1"/>
  <c r="H35" i="8" s="1"/>
  <c r="H36" i="8" a="1"/>
  <c r="H36" i="8" s="1"/>
  <c r="H37" i="8" a="1"/>
  <c r="H37" i="8" s="1"/>
  <c r="H38" i="8" a="1"/>
  <c r="H38" i="8" s="1"/>
  <c r="H39" i="8" a="1"/>
  <c r="H39" i="8" s="1"/>
  <c r="H40" i="8" a="1"/>
  <c r="H40" i="8" s="1"/>
  <c r="H41" i="8" a="1"/>
  <c r="H41" i="8" s="1"/>
  <c r="H42" i="8" a="1"/>
  <c r="H42" i="8" s="1"/>
  <c r="H43" i="8" a="1"/>
  <c r="H43" i="8" s="1"/>
  <c r="H44" i="8" a="1"/>
  <c r="H44" i="8" s="1"/>
  <c r="H45" i="8" a="1"/>
  <c r="H45" i="8" s="1"/>
  <c r="H46" i="8" a="1"/>
  <c r="H46" i="8" s="1"/>
  <c r="H47" i="8" a="1"/>
  <c r="H47" i="8" s="1"/>
  <c r="H48" i="8" a="1"/>
  <c r="H48" i="8" s="1"/>
  <c r="N48" i="8" s="1"/>
  <c r="H49" i="8" a="1"/>
  <c r="H49" i="8" s="1"/>
  <c r="H50" i="8" a="1"/>
  <c r="H50" i="8" s="1"/>
  <c r="H51" i="8" a="1"/>
  <c r="H51" i="8" s="1"/>
  <c r="H52" i="8" a="1"/>
  <c r="H52" i="8" s="1"/>
  <c r="H53" i="8" a="1"/>
  <c r="H53" i="8" s="1"/>
  <c r="H54" i="8" a="1"/>
  <c r="H54" i="8" s="1"/>
  <c r="H55" i="8" a="1"/>
  <c r="H55" i="8" s="1"/>
  <c r="H56" i="8" a="1"/>
  <c r="H56" i="8" s="1"/>
  <c r="H57" i="8" a="1"/>
  <c r="H57" i="8" s="1"/>
  <c r="H58" i="8" a="1"/>
  <c r="H58" i="8" s="1"/>
  <c r="H59" i="8" a="1"/>
  <c r="H59" i="8" s="1"/>
  <c r="H60" i="8" a="1"/>
  <c r="H60" i="8" s="1"/>
  <c r="H61" i="8" a="1"/>
  <c r="H61" i="8" s="1"/>
  <c r="H62" i="8" a="1"/>
  <c r="H62" i="8" s="1"/>
  <c r="H63" i="8" a="1"/>
  <c r="H63" i="8" s="1"/>
  <c r="H64" i="8" a="1"/>
  <c r="H64" i="8" s="1"/>
  <c r="H65" i="8" a="1"/>
  <c r="H65" i="8" s="1"/>
  <c r="H66" i="8" a="1"/>
  <c r="H66" i="8" s="1"/>
  <c r="H67" i="8" a="1"/>
  <c r="H67" i="8" s="1"/>
  <c r="H68" i="8" a="1"/>
  <c r="H68" i="8" s="1"/>
  <c r="H69" i="8" a="1"/>
  <c r="H69" i="8" s="1"/>
  <c r="H70" i="8" a="1"/>
  <c r="H70" i="8" s="1"/>
  <c r="H71" i="8" a="1"/>
  <c r="H71" i="8" s="1"/>
  <c r="H72" i="8" a="1"/>
  <c r="H72" i="8" s="1"/>
  <c r="H73" i="8" a="1"/>
  <c r="H73" i="8" s="1"/>
  <c r="H74" i="8" a="1"/>
  <c r="H74" i="8" s="1"/>
  <c r="H75" i="8" a="1"/>
  <c r="H75" i="8" s="1"/>
  <c r="H76" i="8" a="1"/>
  <c r="H76" i="8" s="1"/>
  <c r="H77" i="8" a="1"/>
  <c r="H77" i="8" s="1"/>
  <c r="H78" i="8" a="1"/>
  <c r="H78" i="8" s="1"/>
  <c r="H79" i="8" a="1"/>
  <c r="H79" i="8" s="1"/>
  <c r="H80" i="8" a="1"/>
  <c r="H80" i="8" s="1"/>
  <c r="H81" i="8" a="1"/>
  <c r="H81" i="8" s="1"/>
  <c r="H82" i="8" a="1"/>
  <c r="H82" i="8" s="1"/>
  <c r="H83" i="8" a="1"/>
  <c r="H83" i="8" s="1"/>
  <c r="H84" i="8" a="1"/>
  <c r="H84" i="8" s="1"/>
  <c r="H85" i="8" a="1"/>
  <c r="H85" i="8" s="1"/>
  <c r="H86" i="8" a="1"/>
  <c r="H86" i="8" s="1"/>
  <c r="H87" i="8" a="1"/>
  <c r="H87" i="8" s="1"/>
  <c r="H88" i="8" a="1"/>
  <c r="H88" i="8" s="1"/>
  <c r="H89" i="8" a="1"/>
  <c r="H89" i="8" s="1"/>
  <c r="H90" i="8" a="1"/>
  <c r="H90" i="8" s="1"/>
  <c r="H91" i="8" a="1"/>
  <c r="H91" i="8" s="1"/>
  <c r="H92" i="8" a="1"/>
  <c r="H92" i="8" s="1"/>
  <c r="H93" i="8" a="1"/>
  <c r="H93" i="8" s="1"/>
  <c r="H94" i="8" a="1"/>
  <c r="H94" i="8" s="1"/>
  <c r="H95" i="8" a="1"/>
  <c r="H95" i="8" s="1"/>
  <c r="H96" i="8" a="1"/>
  <c r="H96" i="8" s="1"/>
  <c r="H97" i="8" a="1"/>
  <c r="H97" i="8" s="1"/>
  <c r="H98" i="8" a="1"/>
  <c r="H98" i="8" s="1"/>
  <c r="N98" i="8" s="1"/>
  <c r="H99" i="8" a="1"/>
  <c r="H99" i="8" s="1"/>
  <c r="H100" i="8" a="1"/>
  <c r="H100" i="8" s="1"/>
  <c r="H101" i="8" a="1"/>
  <c r="H101" i="8" s="1"/>
  <c r="H102" i="8" a="1"/>
  <c r="H102" i="8" s="1"/>
  <c r="H103" i="8" a="1"/>
  <c r="H103" i="8" s="1"/>
  <c r="H104" i="8" a="1"/>
  <c r="H104" i="8" s="1"/>
  <c r="H105" i="8" a="1"/>
  <c r="H105" i="8" s="1"/>
  <c r="H106" i="8" a="1"/>
  <c r="H106" i="8" s="1"/>
  <c r="H107" i="8" a="1"/>
  <c r="H107" i="8" s="1"/>
  <c r="H108" i="8" a="1"/>
  <c r="H108" i="8" s="1"/>
  <c r="H109" i="8" a="1"/>
  <c r="H109" i="8" s="1"/>
  <c r="H110" i="8" a="1"/>
  <c r="H110" i="8" s="1"/>
  <c r="H111" i="8" a="1"/>
  <c r="H111" i="8" s="1"/>
  <c r="H112" i="8" a="1"/>
  <c r="H112" i="8" s="1"/>
  <c r="H113" i="8" a="1"/>
  <c r="H113" i="8" s="1"/>
  <c r="H114" i="8" a="1"/>
  <c r="H114" i="8" s="1"/>
  <c r="H115" i="8" a="1"/>
  <c r="H115" i="8" s="1"/>
  <c r="H116" i="8" a="1"/>
  <c r="H116" i="8" s="1"/>
  <c r="H117" i="8" a="1"/>
  <c r="H117" i="8" s="1"/>
  <c r="H118" i="8" a="1"/>
  <c r="H118" i="8" s="1"/>
  <c r="H119" i="8" a="1"/>
  <c r="H119" i="8" s="1"/>
  <c r="H120" i="8" a="1"/>
  <c r="H120" i="8" s="1"/>
  <c r="H121" i="8" a="1"/>
  <c r="H121" i="8" s="1"/>
  <c r="H122" i="8" a="1"/>
  <c r="H122" i="8" s="1"/>
  <c r="H123" i="8" a="1"/>
  <c r="H123" i="8" s="1"/>
  <c r="H124" i="8" a="1"/>
  <c r="H124" i="8" s="1"/>
  <c r="H125" i="8" a="1"/>
  <c r="H125" i="8" s="1"/>
  <c r="H126" i="8" a="1"/>
  <c r="H126" i="8" s="1"/>
  <c r="H127" i="8" a="1"/>
  <c r="H127" i="8" s="1"/>
  <c r="H128" i="8" a="1"/>
  <c r="H128" i="8" s="1"/>
  <c r="H129" i="8" a="1"/>
  <c r="H129" i="8" s="1"/>
  <c r="H130" i="8" a="1"/>
  <c r="H130" i="8" s="1"/>
  <c r="H131" i="8" a="1"/>
  <c r="H131" i="8" s="1"/>
  <c r="H132" i="8" a="1"/>
  <c r="H132" i="8" s="1"/>
  <c r="H133" i="8" a="1"/>
  <c r="H133" i="8" s="1"/>
  <c r="H134" i="8" a="1"/>
  <c r="H134" i="8" s="1"/>
  <c r="H135" i="8" a="1"/>
  <c r="H135" i="8" s="1"/>
  <c r="H136" i="8" a="1"/>
  <c r="H136" i="8" s="1"/>
  <c r="H137" i="8" a="1"/>
  <c r="H137" i="8" s="1"/>
  <c r="H138" i="8" a="1"/>
  <c r="H138" i="8" s="1"/>
  <c r="H139" i="8" a="1"/>
  <c r="H139" i="8" s="1"/>
  <c r="H140" i="8" a="1"/>
  <c r="H140" i="8" s="1"/>
  <c r="H141" i="8" a="1"/>
  <c r="H141" i="8" s="1"/>
  <c r="H142" i="8" a="1"/>
  <c r="H142" i="8" s="1"/>
  <c r="H143" i="8" a="1"/>
  <c r="H143" i="8" s="1"/>
  <c r="H144" i="8" a="1"/>
  <c r="H144" i="8" s="1"/>
  <c r="H145" i="8" a="1"/>
  <c r="H145" i="8" s="1"/>
  <c r="H146" i="8" a="1"/>
  <c r="H146" i="8" s="1"/>
  <c r="H147" i="8" a="1"/>
  <c r="H147" i="8" s="1"/>
  <c r="H148" i="8" a="1"/>
  <c r="H148" i="8" s="1"/>
  <c r="N148" i="8" s="1"/>
  <c r="H149" i="8" a="1"/>
  <c r="H149" i="8" s="1"/>
  <c r="H150" i="8" a="1"/>
  <c r="H150" i="8" s="1"/>
  <c r="H151" i="8" a="1"/>
  <c r="H151" i="8" s="1"/>
  <c r="H152" i="8" a="1"/>
  <c r="H152" i="8" s="1"/>
  <c r="H153" i="8" a="1"/>
  <c r="H153" i="8" s="1"/>
  <c r="H154" i="8" a="1"/>
  <c r="H154" i="8" s="1"/>
  <c r="H155" i="8" a="1"/>
  <c r="H155" i="8" s="1"/>
  <c r="H156" i="8" a="1"/>
  <c r="H156" i="8" s="1"/>
  <c r="H157" i="8" a="1"/>
  <c r="H157" i="8" s="1"/>
  <c r="H158" i="8" a="1"/>
  <c r="H158" i="8" s="1"/>
  <c r="H159" i="8" a="1"/>
  <c r="H159" i="8" s="1"/>
  <c r="H160" i="8" a="1"/>
  <c r="H160" i="8" s="1"/>
  <c r="H161" i="8" a="1"/>
  <c r="H161" i="8" s="1"/>
  <c r="H162" i="8" a="1"/>
  <c r="H162" i="8" s="1"/>
  <c r="H163" i="8" a="1"/>
  <c r="H163" i="8" s="1"/>
  <c r="H164" i="8" a="1"/>
  <c r="H164" i="8" s="1"/>
  <c r="H165" i="8" a="1"/>
  <c r="H165" i="8" s="1"/>
  <c r="H166" i="8" a="1"/>
  <c r="H166" i="8" s="1"/>
  <c r="H167" i="8" a="1"/>
  <c r="H167" i="8" s="1"/>
  <c r="H168" i="8" a="1"/>
  <c r="H168" i="8" s="1"/>
  <c r="H169" i="8" a="1"/>
  <c r="H169" i="8" s="1"/>
  <c r="H170" i="8" a="1"/>
  <c r="H170" i="8" s="1"/>
  <c r="H171" i="8" a="1"/>
  <c r="H171" i="8" s="1"/>
  <c r="H172" i="8" a="1"/>
  <c r="H172" i="8" s="1"/>
  <c r="H173" i="8" a="1"/>
  <c r="H173" i="8" s="1"/>
  <c r="H174" i="8" a="1"/>
  <c r="H174" i="8" s="1"/>
  <c r="H175" i="8" a="1"/>
  <c r="H175" i="8" s="1"/>
  <c r="H176" i="8" a="1"/>
  <c r="H176" i="8" s="1"/>
  <c r="H177" i="8" a="1"/>
  <c r="H177" i="8" s="1"/>
  <c r="H178" i="8" a="1"/>
  <c r="H178" i="8" s="1"/>
  <c r="H179" i="8" a="1"/>
  <c r="H179" i="8" s="1"/>
  <c r="H180" i="8" a="1"/>
  <c r="H180" i="8" s="1"/>
  <c r="H181" i="8" a="1"/>
  <c r="H181" i="8" s="1"/>
  <c r="H182" i="8" a="1"/>
  <c r="H182" i="8" s="1"/>
  <c r="H183" i="8" a="1"/>
  <c r="H183" i="8" s="1"/>
  <c r="H184" i="8" a="1"/>
  <c r="H184" i="8" s="1"/>
  <c r="H185" i="8" a="1"/>
  <c r="H185" i="8" s="1"/>
  <c r="H186" i="8" a="1"/>
  <c r="H186" i="8" s="1"/>
  <c r="H187" i="8" a="1"/>
  <c r="H187" i="8" s="1"/>
  <c r="H188" i="8" a="1"/>
  <c r="H188" i="8" s="1"/>
  <c r="H189" i="8" a="1"/>
  <c r="H189" i="8" s="1"/>
  <c r="H190" i="8" a="1"/>
  <c r="H190" i="8" s="1"/>
  <c r="H191" i="8" a="1"/>
  <c r="H191" i="8" s="1"/>
  <c r="H192" i="8" a="1"/>
  <c r="H192" i="8" s="1"/>
  <c r="H193" i="8" a="1"/>
  <c r="H193" i="8" s="1"/>
  <c r="H194" i="8" a="1"/>
  <c r="H194" i="8" s="1"/>
  <c r="H195" i="8" a="1"/>
  <c r="H195" i="8" s="1"/>
  <c r="H196" i="8" a="1"/>
  <c r="H196" i="8" s="1"/>
  <c r="H197" i="8" a="1"/>
  <c r="H197" i="8" s="1"/>
  <c r="H198" i="8" a="1"/>
  <c r="H198" i="8" s="1"/>
  <c r="N198" i="8" s="1"/>
  <c r="H199" i="8" a="1"/>
  <c r="H199" i="8" s="1"/>
  <c r="H200" i="8" a="1"/>
  <c r="H200" i="8" s="1"/>
  <c r="H201" i="8" a="1"/>
  <c r="H201" i="8" s="1"/>
  <c r="H202" i="8" a="1"/>
  <c r="H202" i="8" s="1"/>
  <c r="H203" i="8" a="1"/>
  <c r="H203" i="8" s="1"/>
  <c r="H204" i="8" a="1"/>
  <c r="H204" i="8" s="1"/>
  <c r="H205" i="8" a="1"/>
  <c r="H205" i="8" s="1"/>
  <c r="H206" i="8" a="1"/>
  <c r="H206" i="8" s="1"/>
  <c r="H207" i="8" a="1"/>
  <c r="H207" i="8" s="1"/>
  <c r="H208" i="8" a="1"/>
  <c r="H208" i="8" s="1"/>
  <c r="H209" i="8" a="1"/>
  <c r="H209" i="8" s="1"/>
  <c r="H210" i="8" a="1"/>
  <c r="H210" i="8" s="1"/>
  <c r="H211" i="8" a="1"/>
  <c r="H211" i="8" s="1"/>
  <c r="H212" i="8" a="1"/>
  <c r="H212" i="8" s="1"/>
  <c r="H213" i="8" a="1"/>
  <c r="H213" i="8" s="1"/>
  <c r="H214" i="8" a="1"/>
  <c r="H214" i="8" s="1"/>
  <c r="H215" i="8" a="1"/>
  <c r="H215" i="8" s="1"/>
  <c r="H216" i="8" a="1"/>
  <c r="H216" i="8" s="1"/>
  <c r="H217" i="8" a="1"/>
  <c r="H217" i="8" s="1"/>
  <c r="H218" i="8" a="1"/>
  <c r="H218" i="8" s="1"/>
  <c r="H219" i="8" a="1"/>
  <c r="H219" i="8" s="1"/>
  <c r="H220" i="8" a="1"/>
  <c r="H220" i="8" s="1"/>
  <c r="H221" i="8" a="1"/>
  <c r="H221" i="8" s="1"/>
  <c r="H222" i="8" a="1"/>
  <c r="H222" i="8" s="1"/>
  <c r="H223" i="8" a="1"/>
  <c r="H223" i="8" s="1"/>
  <c r="H224" i="8" a="1"/>
  <c r="H224" i="8" s="1"/>
  <c r="H225" i="8" a="1"/>
  <c r="H225" i="8" s="1"/>
  <c r="H226" i="8" a="1"/>
  <c r="H226" i="8" s="1"/>
  <c r="H227" i="8" a="1"/>
  <c r="H227" i="8" s="1"/>
  <c r="H228" i="8" a="1"/>
  <c r="H228" i="8" s="1"/>
  <c r="H229" i="8" a="1"/>
  <c r="H229" i="8" s="1"/>
  <c r="H230" i="8" a="1"/>
  <c r="H230" i="8" s="1"/>
  <c r="H231" i="8" a="1"/>
  <c r="H231" i="8" s="1"/>
  <c r="H232" i="8" a="1"/>
  <c r="H232" i="8" s="1"/>
  <c r="H233" i="8" a="1"/>
  <c r="H233" i="8" s="1"/>
  <c r="H234" i="8" a="1"/>
  <c r="H234" i="8" s="1"/>
  <c r="H235" i="8" a="1"/>
  <c r="H235" i="8" s="1"/>
  <c r="H236" i="8" a="1"/>
  <c r="H236" i="8" s="1"/>
  <c r="H237" i="8" a="1"/>
  <c r="H237" i="8" s="1"/>
  <c r="H238" i="8" a="1"/>
  <c r="H238" i="8" s="1"/>
  <c r="H239" i="8" a="1"/>
  <c r="H239" i="8" s="1"/>
  <c r="H240" i="8" a="1"/>
  <c r="H240" i="8" s="1"/>
  <c r="H241" i="8" a="1"/>
  <c r="H241" i="8" s="1"/>
  <c r="H242" i="8" a="1"/>
  <c r="H242" i="8" s="1"/>
  <c r="H243" i="8" a="1"/>
  <c r="H243" i="8" s="1"/>
  <c r="H244" i="8" a="1"/>
  <c r="H244" i="8" s="1"/>
  <c r="H245" i="8" a="1"/>
  <c r="H245" i="8" s="1"/>
  <c r="H246" i="8" a="1"/>
  <c r="H246" i="8" s="1"/>
  <c r="H247" i="8" a="1"/>
  <c r="H247" i="8" s="1"/>
  <c r="H248" i="8" a="1"/>
  <c r="H248" i="8" s="1"/>
  <c r="N248" i="8" s="1"/>
  <c r="H249" i="8" a="1"/>
  <c r="H249" i="8" s="1"/>
  <c r="H250" i="8" a="1"/>
  <c r="H250" i="8" s="1"/>
  <c r="H251" i="8" a="1"/>
  <c r="H251" i="8" s="1"/>
  <c r="H252" i="8" a="1"/>
  <c r="H252" i="8" s="1"/>
  <c r="H253" i="8" a="1"/>
  <c r="H253" i="8" s="1"/>
  <c r="H254" i="8" a="1"/>
  <c r="H254" i="8" s="1"/>
  <c r="H255" i="8" a="1"/>
  <c r="H255" i="8" s="1"/>
  <c r="H256" i="8" a="1"/>
  <c r="H256" i="8" s="1"/>
  <c r="H257" i="8" a="1"/>
  <c r="H257" i="8" s="1"/>
  <c r="H258" i="8" a="1"/>
  <c r="H258" i="8" s="1"/>
  <c r="H259" i="8" a="1"/>
  <c r="H259" i="8" s="1"/>
  <c r="H260" i="8" a="1"/>
  <c r="H260" i="8" s="1"/>
  <c r="H261" i="8" a="1"/>
  <c r="H261" i="8" s="1"/>
  <c r="H262" i="8" a="1"/>
  <c r="H262" i="8" s="1"/>
  <c r="H263" i="8" a="1"/>
  <c r="H263" i="8" s="1"/>
  <c r="H264" i="8" a="1"/>
  <c r="H264" i="8" s="1"/>
  <c r="H265" i="8" a="1"/>
  <c r="H265" i="8" s="1"/>
  <c r="H266" i="8" a="1"/>
  <c r="H266" i="8" s="1"/>
  <c r="H267" i="8" a="1"/>
  <c r="H267" i="8" s="1"/>
  <c r="H268" i="8" a="1"/>
  <c r="H268" i="8" s="1"/>
  <c r="H269" i="8" a="1"/>
  <c r="H269" i="8" s="1"/>
  <c r="H270" i="8" a="1"/>
  <c r="H270" i="8" s="1"/>
  <c r="H271" i="8" a="1"/>
  <c r="H271" i="8" s="1"/>
  <c r="H272" i="8" a="1"/>
  <c r="H272" i="8" s="1"/>
  <c r="H273" i="8" a="1"/>
  <c r="H273" i="8" s="1"/>
  <c r="H274" i="8" a="1"/>
  <c r="H274" i="8" s="1"/>
  <c r="H275" i="8" a="1"/>
  <c r="H275" i="8" s="1"/>
  <c r="H276" i="8" a="1"/>
  <c r="H276" i="8" s="1"/>
  <c r="H277" i="8" a="1"/>
  <c r="H277" i="8" s="1"/>
  <c r="H278" i="8" a="1"/>
  <c r="H278" i="8" s="1"/>
  <c r="H279" i="8" a="1"/>
  <c r="H279" i="8" s="1"/>
  <c r="H280" i="8" a="1"/>
  <c r="H280" i="8" s="1"/>
  <c r="H281" i="8" a="1"/>
  <c r="H281" i="8" s="1"/>
  <c r="H282" i="8" a="1"/>
  <c r="H282" i="8" s="1"/>
  <c r="H283" i="8" a="1"/>
  <c r="H283" i="8" s="1"/>
  <c r="H284" i="8" a="1"/>
  <c r="H284" i="8" s="1"/>
  <c r="H285" i="8" a="1"/>
  <c r="H285" i="8" s="1"/>
  <c r="H286" i="8" a="1"/>
  <c r="H286" i="8" s="1"/>
  <c r="H287" i="8" a="1"/>
  <c r="H287" i="8" s="1"/>
  <c r="H288" i="8" a="1"/>
  <c r="H288" i="8" s="1"/>
  <c r="H289" i="8" a="1"/>
  <c r="H289" i="8" s="1"/>
  <c r="H290" i="8" a="1"/>
  <c r="H290" i="8" s="1"/>
  <c r="H291" i="8" a="1"/>
  <c r="H291" i="8" s="1"/>
  <c r="H292" i="8" a="1"/>
  <c r="H292" i="8" s="1"/>
  <c r="H293" i="8" a="1"/>
  <c r="H293" i="8" s="1"/>
  <c r="H294" i="8" a="1"/>
  <c r="H294" i="8" s="1"/>
  <c r="H295" i="8" a="1"/>
  <c r="H295" i="8" s="1"/>
  <c r="H296" i="8" a="1"/>
  <c r="H296" i="8" s="1"/>
  <c r="H297" i="8" a="1"/>
  <c r="H297" i="8" s="1"/>
  <c r="H298" i="8" a="1"/>
  <c r="H298" i="8" s="1"/>
  <c r="N298" i="8" s="1"/>
  <c r="H299" i="8" a="1"/>
  <c r="H299" i="8" s="1"/>
  <c r="H300" i="8" a="1"/>
  <c r="H300" i="8" s="1"/>
  <c r="H301" i="8" a="1"/>
  <c r="H301" i="8" s="1"/>
  <c r="H302" i="8" a="1"/>
  <c r="H302" i="8" s="1"/>
  <c r="H303" i="8" a="1"/>
  <c r="H303" i="8" s="1"/>
  <c r="H304" i="8" a="1"/>
  <c r="H304" i="8" s="1"/>
  <c r="H305" i="8" a="1"/>
  <c r="H305" i="8" s="1"/>
  <c r="H306" i="8" a="1"/>
  <c r="H306" i="8" s="1"/>
  <c r="H307" i="8" a="1"/>
  <c r="H307" i="8" s="1"/>
  <c r="H308" i="8" a="1"/>
  <c r="H308" i="8" s="1"/>
  <c r="H309" i="8" a="1"/>
  <c r="H309" i="8" s="1"/>
  <c r="H310" i="8" a="1"/>
  <c r="H310" i="8" s="1"/>
  <c r="H311" i="8" a="1"/>
  <c r="H311" i="8" s="1"/>
  <c r="H312" i="8" a="1"/>
  <c r="H312" i="8" s="1"/>
  <c r="H313" i="8" a="1"/>
  <c r="H313" i="8" s="1"/>
  <c r="H314" i="8" a="1"/>
  <c r="H314" i="8" s="1"/>
  <c r="H315" i="8" a="1"/>
  <c r="H315" i="8" s="1"/>
  <c r="H316" i="8" a="1"/>
  <c r="H316" i="8" s="1"/>
  <c r="H317" i="8" a="1"/>
  <c r="H317" i="8" s="1"/>
  <c r="H318" i="8" a="1"/>
  <c r="H318" i="8" s="1"/>
  <c r="H319" i="8" a="1"/>
  <c r="H319" i="8" s="1"/>
  <c r="H320" i="8" a="1"/>
  <c r="H320" i="8" s="1"/>
  <c r="H321" i="8" a="1"/>
  <c r="H321" i="8" s="1"/>
  <c r="H322" i="8" a="1"/>
  <c r="H322" i="8" s="1"/>
  <c r="H323" i="8" a="1"/>
  <c r="H323" i="8" s="1"/>
  <c r="H324" i="8" a="1"/>
  <c r="H324" i="8" s="1"/>
  <c r="H325" i="8" a="1"/>
  <c r="H325" i="8" s="1"/>
  <c r="H326" i="8" a="1"/>
  <c r="H326" i="8" s="1"/>
  <c r="H327" i="8" a="1"/>
  <c r="H327" i="8" s="1"/>
  <c r="H328" i="8" a="1"/>
  <c r="H328" i="8" s="1"/>
  <c r="H329" i="8" a="1"/>
  <c r="H329" i="8" s="1"/>
  <c r="H330" i="8" a="1"/>
  <c r="H330" i="8" s="1"/>
  <c r="H331" i="8" a="1"/>
  <c r="H331" i="8" s="1"/>
  <c r="H332" i="8" a="1"/>
  <c r="H332" i="8" s="1"/>
  <c r="H333" i="8" a="1"/>
  <c r="H333" i="8" s="1"/>
  <c r="H334" i="8" a="1"/>
  <c r="H334" i="8" s="1"/>
  <c r="H335" i="8" a="1"/>
  <c r="H335" i="8" s="1"/>
  <c r="H336" i="8" a="1"/>
  <c r="H336" i="8" s="1"/>
  <c r="H337" i="8" a="1"/>
  <c r="H337" i="8" s="1"/>
  <c r="H338" i="8" a="1"/>
  <c r="H338" i="8" s="1"/>
  <c r="H339" i="8" a="1"/>
  <c r="H339" i="8" s="1"/>
  <c r="H340" i="8" a="1"/>
  <c r="H340" i="8" s="1"/>
  <c r="H341" i="8" a="1"/>
  <c r="H341" i="8" s="1"/>
  <c r="H342" i="8" a="1"/>
  <c r="H342" i="8" s="1"/>
  <c r="H343" i="8" a="1"/>
  <c r="H343" i="8" s="1"/>
  <c r="H344" i="8" a="1"/>
  <c r="H344" i="8" s="1"/>
  <c r="H345" i="8" a="1"/>
  <c r="H345" i="8" s="1"/>
  <c r="H346" i="8" a="1"/>
  <c r="H346" i="8" s="1"/>
  <c r="H347" i="8" a="1"/>
  <c r="H347" i="8" s="1"/>
  <c r="H348" i="8" a="1"/>
  <c r="H348" i="8" s="1"/>
  <c r="N348" i="8" s="1"/>
  <c r="H349" i="8" a="1"/>
  <c r="H349" i="8" s="1"/>
  <c r="H350" i="8" a="1"/>
  <c r="H350" i="8" s="1"/>
  <c r="H351" i="8" a="1"/>
  <c r="H351" i="8" s="1"/>
  <c r="H352" i="8" a="1"/>
  <c r="H352" i="8" s="1"/>
  <c r="H353" i="8" a="1"/>
  <c r="H353" i="8" s="1"/>
  <c r="H354" i="8" a="1"/>
  <c r="H354" i="8" s="1"/>
  <c r="H355" i="8" a="1"/>
  <c r="H355" i="8" s="1"/>
  <c r="H356" i="8" a="1"/>
  <c r="H356" i="8" s="1"/>
  <c r="H357" i="8" a="1"/>
  <c r="H357" i="8" s="1"/>
  <c r="H358" i="8" a="1"/>
  <c r="H358" i="8" s="1"/>
  <c r="H359" i="8" a="1"/>
  <c r="H359" i="8" s="1"/>
  <c r="H360" i="8" a="1"/>
  <c r="H360" i="8" s="1"/>
  <c r="H361" i="8" a="1"/>
  <c r="H361" i="8" s="1"/>
  <c r="H362" i="8" a="1"/>
  <c r="H362" i="8" s="1"/>
  <c r="H363" i="8" a="1"/>
  <c r="H363" i="8" s="1"/>
  <c r="H364" i="8" a="1"/>
  <c r="H364" i="8" s="1"/>
  <c r="H365" i="8" a="1"/>
  <c r="H365" i="8" s="1"/>
  <c r="H366" i="8" a="1"/>
  <c r="H366" i="8" s="1"/>
  <c r="H367" i="8" a="1"/>
  <c r="H367" i="8" s="1"/>
  <c r="H368" i="8" a="1"/>
  <c r="H368" i="8" s="1"/>
  <c r="H369" i="8" a="1"/>
  <c r="H369" i="8" s="1"/>
  <c r="H370" i="8" a="1"/>
  <c r="H370" i="8" s="1"/>
  <c r="H371" i="8" a="1"/>
  <c r="H371" i="8" s="1"/>
  <c r="H372" i="8" a="1"/>
  <c r="H372" i="8" s="1"/>
  <c r="H373" i="8" a="1"/>
  <c r="H373" i="8" s="1"/>
  <c r="H374" i="8" a="1"/>
  <c r="H374" i="8" s="1"/>
  <c r="H375" i="8" a="1"/>
  <c r="H375" i="8" s="1"/>
  <c r="H376" i="8" a="1"/>
  <c r="H376" i="8" s="1"/>
  <c r="H377" i="8" a="1"/>
  <c r="H377" i="8" s="1"/>
  <c r="H378" i="8" a="1"/>
  <c r="H378" i="8" s="1"/>
  <c r="H379" i="8" a="1"/>
  <c r="H379" i="8" s="1"/>
  <c r="H380" i="8" a="1"/>
  <c r="H380" i="8" s="1"/>
  <c r="H381" i="8" a="1"/>
  <c r="H381" i="8" s="1"/>
  <c r="H382" i="8" a="1"/>
  <c r="H382" i="8" s="1"/>
  <c r="H383" i="8" a="1"/>
  <c r="H383" i="8" s="1"/>
  <c r="H384" i="8" a="1"/>
  <c r="H384" i="8" s="1"/>
  <c r="H385" i="8" a="1"/>
  <c r="H385" i="8" s="1"/>
  <c r="H386" i="8" a="1"/>
  <c r="H386" i="8" s="1"/>
  <c r="H387" i="8" a="1"/>
  <c r="H387" i="8" s="1"/>
  <c r="H388" i="8" a="1"/>
  <c r="H388" i="8" s="1"/>
  <c r="H389" i="8" a="1"/>
  <c r="H389" i="8" s="1"/>
  <c r="H390" i="8" a="1"/>
  <c r="H390" i="8" s="1"/>
  <c r="H391" i="8" a="1"/>
  <c r="H391" i="8" s="1"/>
  <c r="H392" i="8" a="1"/>
  <c r="H392" i="8" s="1"/>
  <c r="H393" i="8" a="1"/>
  <c r="H393" i="8" s="1"/>
  <c r="H394" i="8" a="1"/>
  <c r="H394" i="8" s="1"/>
  <c r="H395" i="8" a="1"/>
  <c r="H395" i="8" s="1"/>
  <c r="H396" i="8" a="1"/>
  <c r="H396" i="8" s="1"/>
  <c r="H397" i="8" a="1"/>
  <c r="H397" i="8" s="1"/>
  <c r="H398" i="8" a="1"/>
  <c r="H398" i="8" s="1"/>
  <c r="N398" i="8" s="1"/>
  <c r="H399" i="8" a="1"/>
  <c r="H399" i="8" s="1"/>
  <c r="H400" i="8" a="1"/>
  <c r="H400" i="8" s="1"/>
  <c r="H401" i="8" a="1"/>
  <c r="H401" i="8" s="1"/>
  <c r="H402" i="8" a="1"/>
  <c r="H402" i="8" s="1"/>
  <c r="H403" i="8" a="1"/>
  <c r="H403" i="8" s="1"/>
  <c r="H404" i="8" a="1"/>
  <c r="H404" i="8" s="1"/>
  <c r="H405" i="8" a="1"/>
  <c r="H405" i="8" s="1"/>
  <c r="H406" i="8" a="1"/>
  <c r="H406" i="8" s="1"/>
  <c r="H407" i="8" a="1"/>
  <c r="H407" i="8" s="1"/>
  <c r="H408" i="8" a="1"/>
  <c r="H408" i="8" s="1"/>
  <c r="H409" i="8" a="1"/>
  <c r="H409" i="8" s="1"/>
  <c r="H410" i="8" a="1"/>
  <c r="H410" i="8" s="1"/>
  <c r="H411" i="8" a="1"/>
  <c r="H411" i="8" s="1"/>
  <c r="H412" i="8" a="1"/>
  <c r="H412" i="8" s="1"/>
  <c r="H413" i="8" a="1"/>
  <c r="H413" i="8" s="1"/>
  <c r="H414" i="8" a="1"/>
  <c r="H414" i="8" s="1"/>
  <c r="H415" i="8" a="1"/>
  <c r="H415" i="8" s="1"/>
  <c r="H416" i="8" a="1"/>
  <c r="H416" i="8" s="1"/>
  <c r="H417" i="8" a="1"/>
  <c r="H417" i="8" s="1"/>
  <c r="H418" i="8" a="1"/>
  <c r="H418" i="8" s="1"/>
  <c r="H419" i="8" a="1"/>
  <c r="H419" i="8" s="1"/>
  <c r="H420" i="8" a="1"/>
  <c r="H420" i="8" s="1"/>
  <c r="H421" i="8" a="1"/>
  <c r="H421" i="8" s="1"/>
  <c r="H422" i="8" a="1"/>
  <c r="H422" i="8" s="1"/>
  <c r="H423" i="8" a="1"/>
  <c r="H423" i="8" s="1"/>
  <c r="H424" i="8" a="1"/>
  <c r="H424" i="8" s="1"/>
  <c r="H425" i="8" a="1"/>
  <c r="H425" i="8" s="1"/>
  <c r="H426" i="8" a="1"/>
  <c r="H426" i="8" s="1"/>
  <c r="H427" i="8" a="1"/>
  <c r="H427" i="8" s="1"/>
  <c r="H428" i="8" a="1"/>
  <c r="H428" i="8" s="1"/>
  <c r="H429" i="8" a="1"/>
  <c r="H429" i="8" s="1"/>
  <c r="H430" i="8" a="1"/>
  <c r="H430" i="8" s="1"/>
  <c r="H431" i="8" a="1"/>
  <c r="H431" i="8" s="1"/>
  <c r="H432" i="8" a="1"/>
  <c r="H432" i="8" s="1"/>
  <c r="H433" i="8" a="1"/>
  <c r="H433" i="8" s="1"/>
  <c r="H434" i="8" a="1"/>
  <c r="H434" i="8" s="1"/>
  <c r="H435" i="8" a="1"/>
  <c r="H435" i="8" s="1"/>
  <c r="H436" i="8" a="1"/>
  <c r="H436" i="8" s="1"/>
  <c r="H437" i="8" a="1"/>
  <c r="H437" i="8" s="1"/>
  <c r="H438" i="8" a="1"/>
  <c r="H438" i="8" s="1"/>
  <c r="H439" i="8" a="1"/>
  <c r="H439" i="8" s="1"/>
  <c r="H440" i="8" a="1"/>
  <c r="H440" i="8" s="1"/>
  <c r="H441" i="8" a="1"/>
  <c r="H441" i="8" s="1"/>
  <c r="H442" i="8" a="1"/>
  <c r="H442" i="8" s="1"/>
  <c r="H443" i="8" a="1"/>
  <c r="H443" i="8" s="1"/>
  <c r="H444" i="8" a="1"/>
  <c r="H444" i="8" s="1"/>
  <c r="H445" i="8" a="1"/>
  <c r="H445" i="8" s="1"/>
  <c r="H446" i="8" a="1"/>
  <c r="H446" i="8" s="1"/>
  <c r="H447" i="8" a="1"/>
  <c r="H447" i="8" s="1"/>
  <c r="H448" i="8" a="1"/>
  <c r="H448" i="8" s="1"/>
  <c r="N448" i="8" s="1"/>
  <c r="H449" i="8" a="1"/>
  <c r="H449" i="8" s="1"/>
  <c r="H450" i="8" a="1"/>
  <c r="H450" i="8" s="1"/>
  <c r="H451" i="8" a="1"/>
  <c r="H451" i="8" s="1"/>
  <c r="H452" i="8" a="1"/>
  <c r="H452" i="8" s="1"/>
  <c r="H453" i="8" a="1"/>
  <c r="H453" i="8" s="1"/>
  <c r="H454" i="8" a="1"/>
  <c r="H454" i="8" s="1"/>
  <c r="H455" i="8" a="1"/>
  <c r="H455" i="8" s="1"/>
  <c r="H456" i="8" a="1"/>
  <c r="H456" i="8" s="1"/>
  <c r="H457" i="8" a="1"/>
  <c r="H457" i="8" s="1"/>
  <c r="H458" i="8" a="1"/>
  <c r="H458" i="8" s="1"/>
  <c r="H459" i="8" a="1"/>
  <c r="H459" i="8" s="1"/>
  <c r="H460" i="8" a="1"/>
  <c r="H460" i="8" s="1"/>
  <c r="H461" i="8" a="1"/>
  <c r="H461" i="8" s="1"/>
  <c r="H462" i="8" a="1"/>
  <c r="H462" i="8" s="1"/>
  <c r="H463" i="8" a="1"/>
  <c r="H463" i="8" s="1"/>
  <c r="H464" i="8" a="1"/>
  <c r="H464" i="8" s="1"/>
  <c r="H465" i="8" a="1"/>
  <c r="H465" i="8" s="1"/>
  <c r="H466" i="8" a="1"/>
  <c r="H466" i="8" s="1"/>
  <c r="H467" i="8" a="1"/>
  <c r="H467" i="8" s="1"/>
  <c r="H468" i="8" a="1"/>
  <c r="H468" i="8" s="1"/>
  <c r="H469" i="8" a="1"/>
  <c r="H469" i="8" s="1"/>
  <c r="H470" i="8" a="1"/>
  <c r="H470" i="8" s="1"/>
  <c r="H471" i="8" a="1"/>
  <c r="H471" i="8" s="1"/>
  <c r="H472" i="8" a="1"/>
  <c r="H472" i="8" s="1"/>
  <c r="H473" i="8" a="1"/>
  <c r="H473" i="8" s="1"/>
  <c r="H474" i="8" a="1"/>
  <c r="H474" i="8" s="1"/>
  <c r="H475" i="8" a="1"/>
  <c r="H475" i="8" s="1"/>
  <c r="H476" i="8" a="1"/>
  <c r="H476" i="8" s="1"/>
  <c r="H477" i="8" a="1"/>
  <c r="H477" i="8" s="1"/>
  <c r="H478" i="8" a="1"/>
  <c r="H478" i="8" s="1"/>
  <c r="H479" i="8" a="1"/>
  <c r="H479" i="8" s="1"/>
  <c r="H480" i="8" a="1"/>
  <c r="H480" i="8" s="1"/>
  <c r="H481" i="8" a="1"/>
  <c r="H481" i="8" s="1"/>
  <c r="H482" i="8" a="1"/>
  <c r="H482" i="8" s="1"/>
  <c r="H483" i="8" a="1"/>
  <c r="H483" i="8" s="1"/>
  <c r="H484" i="8" a="1"/>
  <c r="H484" i="8" s="1"/>
  <c r="H485" i="8" a="1"/>
  <c r="H485" i="8" s="1"/>
  <c r="H486" i="8" a="1"/>
  <c r="H486" i="8" s="1"/>
  <c r="H487" i="8" a="1"/>
  <c r="H487" i="8" s="1"/>
  <c r="H488" i="8" a="1"/>
  <c r="H488" i="8" s="1"/>
  <c r="H489" i="8" a="1"/>
  <c r="H489" i="8" s="1"/>
  <c r="H490" i="8" a="1"/>
  <c r="H490" i="8" s="1"/>
  <c r="H491" i="8" a="1"/>
  <c r="H491" i="8" s="1"/>
  <c r="H492" i="8" a="1"/>
  <c r="H492" i="8" s="1"/>
  <c r="H493" i="8" a="1"/>
  <c r="H493" i="8" s="1"/>
  <c r="H494" i="8" a="1"/>
  <c r="H494" i="8" s="1"/>
  <c r="H495" i="8" a="1"/>
  <c r="H495" i="8" s="1"/>
  <c r="H496" i="8" a="1"/>
  <c r="H496" i="8" s="1"/>
  <c r="H497" i="8" a="1"/>
  <c r="H497" i="8" s="1"/>
  <c r="H498" i="8" a="1"/>
  <c r="H498" i="8" s="1"/>
  <c r="N498" i="8" s="1"/>
  <c r="H499" i="8" a="1"/>
  <c r="H499" i="8" s="1"/>
  <c r="H500" i="8" a="1"/>
  <c r="H500" i="8" s="1"/>
  <c r="H501" i="8" a="1"/>
  <c r="H501" i="8" s="1"/>
  <c r="H502" i="8" a="1"/>
  <c r="H502" i="8" s="1"/>
  <c r="H503" i="8" a="1"/>
  <c r="H503" i="8" s="1"/>
  <c r="H504" i="8" a="1"/>
  <c r="H504" i="8" s="1"/>
  <c r="H505" i="8" a="1"/>
  <c r="H505" i="8" s="1"/>
  <c r="H506" i="8" a="1"/>
  <c r="H506" i="8" s="1"/>
  <c r="H507" i="8" a="1"/>
  <c r="H507" i="8" s="1"/>
  <c r="H508" i="8" a="1"/>
  <c r="H508" i="8" s="1"/>
  <c r="H509" i="8" a="1"/>
  <c r="H509" i="8" s="1"/>
  <c r="H510" i="8" a="1"/>
  <c r="H510" i="8" s="1"/>
  <c r="H511" i="8" a="1"/>
  <c r="H511" i="8" s="1"/>
  <c r="H512" i="8" a="1"/>
  <c r="H512" i="8" s="1"/>
  <c r="H513" i="8" a="1"/>
  <c r="H513" i="8" s="1"/>
  <c r="H514" i="8" a="1"/>
  <c r="H514" i="8" s="1"/>
  <c r="H515" i="8" a="1"/>
  <c r="H515" i="8" s="1"/>
  <c r="H516" i="8" a="1"/>
  <c r="H516" i="8" s="1"/>
  <c r="H517" i="8" a="1"/>
  <c r="H517" i="8" s="1"/>
  <c r="H518" i="8" a="1"/>
  <c r="H518" i="8" s="1"/>
  <c r="H519" i="8" a="1"/>
  <c r="H519" i="8" s="1"/>
  <c r="H520" i="8" a="1"/>
  <c r="H520" i="8" s="1"/>
  <c r="H521" i="8" a="1"/>
  <c r="H521" i="8" s="1"/>
  <c r="H522" i="8" a="1"/>
  <c r="H522" i="8" s="1"/>
  <c r="H523" i="8" a="1"/>
  <c r="H523" i="8" s="1"/>
  <c r="H524" i="8" a="1"/>
  <c r="H524" i="8" s="1"/>
  <c r="H525" i="8" a="1"/>
  <c r="H525" i="8" s="1"/>
  <c r="H526" i="8" a="1"/>
  <c r="H526" i="8" s="1"/>
  <c r="H527" i="8" a="1"/>
  <c r="H527" i="8" s="1"/>
  <c r="H528" i="8" a="1"/>
  <c r="H528" i="8" s="1"/>
  <c r="H529" i="8" a="1"/>
  <c r="H529" i="8" s="1"/>
  <c r="H530" i="8" a="1"/>
  <c r="H530" i="8" s="1"/>
  <c r="H531" i="8" a="1"/>
  <c r="H531" i="8" s="1"/>
  <c r="H532" i="8" a="1"/>
  <c r="H532" i="8" s="1"/>
  <c r="H533" i="8" a="1"/>
  <c r="H533" i="8" s="1"/>
  <c r="H534" i="8" a="1"/>
  <c r="H534" i="8" s="1"/>
  <c r="H535" i="8" a="1"/>
  <c r="H535" i="8" s="1"/>
  <c r="H536" i="8" a="1"/>
  <c r="H536" i="8" s="1"/>
  <c r="H537" i="8" a="1"/>
  <c r="H537" i="8" s="1"/>
  <c r="H538" i="8" a="1"/>
  <c r="H538" i="8" s="1"/>
  <c r="H539" i="8" a="1"/>
  <c r="H539" i="8" s="1"/>
  <c r="H540" i="8" a="1"/>
  <c r="H540" i="8" s="1"/>
  <c r="H541" i="8" a="1"/>
  <c r="H541" i="8" s="1"/>
  <c r="H542" i="8" a="1"/>
  <c r="H542" i="8" s="1"/>
  <c r="H543" i="8" a="1"/>
  <c r="H543" i="8" s="1"/>
  <c r="H544" i="8" a="1"/>
  <c r="H544" i="8" s="1"/>
  <c r="H545" i="8" a="1"/>
  <c r="H545" i="8" s="1"/>
  <c r="H546" i="8" a="1"/>
  <c r="H546" i="8" s="1"/>
  <c r="H547" i="8" a="1"/>
  <c r="H547" i="8" s="1"/>
  <c r="H548" i="8" a="1"/>
  <c r="H548" i="8" s="1"/>
  <c r="N548" i="8" s="1"/>
  <c r="H549" i="8" a="1"/>
  <c r="H549" i="8" s="1"/>
  <c r="H550" i="8" a="1"/>
  <c r="H550" i="8" s="1"/>
  <c r="H551" i="8" a="1"/>
  <c r="H551" i="8" s="1"/>
  <c r="H552" i="8" a="1"/>
  <c r="H552" i="8" s="1"/>
  <c r="H553" i="8" a="1"/>
  <c r="H553" i="8" s="1"/>
  <c r="H554" i="8" a="1"/>
  <c r="H554" i="8" s="1"/>
  <c r="H555" i="8" a="1"/>
  <c r="H555" i="8" s="1"/>
  <c r="H556" i="8" a="1"/>
  <c r="H556" i="8" s="1"/>
  <c r="H557" i="8" a="1"/>
  <c r="H557" i="8" s="1"/>
  <c r="H558" i="8" a="1"/>
  <c r="H558" i="8" s="1"/>
  <c r="H559" i="8" a="1"/>
  <c r="H559" i="8" s="1"/>
  <c r="H560" i="8" a="1"/>
  <c r="H560" i="8" s="1"/>
  <c r="H561" i="8" a="1"/>
  <c r="H561" i="8" s="1"/>
  <c r="H562" i="8" a="1"/>
  <c r="H562" i="8" s="1"/>
  <c r="H563" i="8" a="1"/>
  <c r="H563" i="8" s="1"/>
  <c r="H564" i="8" a="1"/>
  <c r="H564" i="8" s="1"/>
  <c r="H565" i="8" a="1"/>
  <c r="H565" i="8" s="1"/>
  <c r="H566" i="8" a="1"/>
  <c r="H566" i="8" s="1"/>
  <c r="H567" i="8" a="1"/>
  <c r="H567" i="8" s="1"/>
  <c r="H568" i="8" a="1"/>
  <c r="H568" i="8" s="1"/>
  <c r="H569" i="8" a="1"/>
  <c r="H569" i="8" s="1"/>
  <c r="H570" i="8" a="1"/>
  <c r="H570" i="8" s="1"/>
  <c r="H571" i="8" a="1"/>
  <c r="H571" i="8" s="1"/>
  <c r="H572" i="8" a="1"/>
  <c r="H572" i="8" s="1"/>
  <c r="H573" i="8" a="1"/>
  <c r="H573" i="8" s="1"/>
  <c r="H574" i="8" a="1"/>
  <c r="H574" i="8" s="1"/>
  <c r="H575" i="8" a="1"/>
  <c r="H575" i="8" s="1"/>
  <c r="H576" i="8" a="1"/>
  <c r="H576" i="8" s="1"/>
  <c r="H577" i="8" a="1"/>
  <c r="H577" i="8" s="1"/>
  <c r="H578" i="8" a="1"/>
  <c r="H578" i="8" s="1"/>
  <c r="H579" i="8" a="1"/>
  <c r="H579" i="8" s="1"/>
  <c r="H580" i="8" a="1"/>
  <c r="H580" i="8" s="1"/>
  <c r="H581" i="8" a="1"/>
  <c r="H581" i="8" s="1"/>
  <c r="H582" i="8" a="1"/>
  <c r="H582" i="8" s="1"/>
  <c r="H583" i="8" a="1"/>
  <c r="H583" i="8" s="1"/>
  <c r="H584" i="8" a="1"/>
  <c r="H584" i="8" s="1"/>
  <c r="H585" i="8" a="1"/>
  <c r="H585" i="8" s="1"/>
  <c r="H586" i="8" a="1"/>
  <c r="H586" i="8" s="1"/>
  <c r="H587" i="8" a="1"/>
  <c r="H587" i="8" s="1"/>
  <c r="H588" i="8" a="1"/>
  <c r="H588" i="8" s="1"/>
  <c r="H589" i="8" a="1"/>
  <c r="H589" i="8" s="1"/>
  <c r="H590" i="8" a="1"/>
  <c r="H590" i="8" s="1"/>
  <c r="H591" i="8" a="1"/>
  <c r="H591" i="8" s="1"/>
  <c r="H592" i="8" a="1"/>
  <c r="H592" i="8" s="1"/>
  <c r="H593" i="8" a="1"/>
  <c r="H593" i="8" s="1"/>
  <c r="H594" i="8" a="1"/>
  <c r="H594" i="8" s="1"/>
  <c r="H595" i="8" a="1"/>
  <c r="H595" i="8" s="1"/>
  <c r="H596" i="8" a="1"/>
  <c r="H596" i="8" s="1"/>
  <c r="H597" i="8" a="1"/>
  <c r="H597" i="8" s="1"/>
  <c r="H598" i="8" a="1"/>
  <c r="H598" i="8" s="1"/>
  <c r="N598" i="8" s="1"/>
  <c r="H599" i="8" a="1"/>
  <c r="H599" i="8" s="1"/>
  <c r="H600" i="8" a="1"/>
  <c r="H600" i="8" s="1"/>
  <c r="H601" i="8" a="1"/>
  <c r="H601" i="8" s="1"/>
  <c r="H602" i="8" a="1"/>
  <c r="H602" i="8" s="1"/>
  <c r="H603" i="8" a="1"/>
  <c r="H603" i="8" s="1"/>
  <c r="H604" i="8" a="1"/>
  <c r="H604" i="8" s="1"/>
  <c r="H605" i="8" a="1"/>
  <c r="H605" i="8" s="1"/>
  <c r="H606" i="8" a="1"/>
  <c r="H606" i="8" s="1"/>
  <c r="H607" i="8" a="1"/>
  <c r="H607" i="8" s="1"/>
  <c r="H608" i="8" a="1"/>
  <c r="H608" i="8" s="1"/>
  <c r="H609" i="8" a="1"/>
  <c r="H609" i="8" s="1"/>
  <c r="H610" i="8" a="1"/>
  <c r="H610" i="8" s="1"/>
  <c r="H611" i="8" a="1"/>
  <c r="H611" i="8" s="1"/>
  <c r="H612" i="8" a="1"/>
  <c r="H612" i="8" s="1"/>
  <c r="H613" i="8" a="1"/>
  <c r="H613" i="8" s="1"/>
  <c r="H614" i="8" a="1"/>
  <c r="H614" i="8" s="1"/>
  <c r="H615" i="8" a="1"/>
  <c r="H615" i="8" s="1"/>
  <c r="H616" i="8" a="1"/>
  <c r="H616" i="8" s="1"/>
  <c r="H617" i="8" a="1"/>
  <c r="H617" i="8" s="1"/>
  <c r="H618" i="8" a="1"/>
  <c r="H618" i="8" s="1"/>
  <c r="H619" i="8" a="1"/>
  <c r="H619" i="8"/>
  <c r="H620" i="8" a="1"/>
  <c r="H620" i="8" s="1"/>
  <c r="H621" i="8" a="1"/>
  <c r="H621" i="8" s="1"/>
  <c r="H622" i="8" a="1"/>
  <c r="H622" i="8" s="1"/>
  <c r="H623" i="8" a="1"/>
  <c r="H623" i="8" s="1"/>
  <c r="H624" i="8" a="1"/>
  <c r="H624" i="8" s="1"/>
  <c r="H625" i="8" a="1"/>
  <c r="H625" i="8" s="1"/>
  <c r="H626" i="8" a="1"/>
  <c r="H626" i="8" s="1"/>
  <c r="H627" i="8" a="1"/>
  <c r="H627" i="8" s="1"/>
  <c r="H628" i="8" a="1"/>
  <c r="H628" i="8" s="1"/>
  <c r="H629" i="8" a="1"/>
  <c r="H629" i="8" s="1"/>
  <c r="H630" i="8" a="1"/>
  <c r="H630" i="8" s="1"/>
  <c r="H631" i="8" a="1"/>
  <c r="H631" i="8" s="1"/>
  <c r="H632" i="8" a="1"/>
  <c r="H632" i="8" s="1"/>
  <c r="H633" i="8" a="1"/>
  <c r="H633" i="8" s="1"/>
  <c r="H634" i="8" a="1"/>
  <c r="H634" i="8" s="1"/>
  <c r="H635" i="8" a="1"/>
  <c r="H635" i="8" s="1"/>
  <c r="H636" i="8" a="1"/>
  <c r="H636" i="8" s="1"/>
  <c r="H637" i="8" a="1"/>
  <c r="H637" i="8" s="1"/>
  <c r="H638" i="8" a="1"/>
  <c r="H638" i="8" s="1"/>
  <c r="H639" i="8" a="1"/>
  <c r="H639" i="8" s="1"/>
  <c r="H640" i="8" a="1"/>
  <c r="H640" i="8" s="1"/>
  <c r="H641" i="8" a="1"/>
  <c r="H641" i="8" s="1"/>
  <c r="H642" i="8" a="1"/>
  <c r="H642" i="8" s="1"/>
  <c r="H643" i="8" a="1"/>
  <c r="H643" i="8" s="1"/>
  <c r="H644" i="8" a="1"/>
  <c r="H644" i="8" s="1"/>
  <c r="H645" i="8" a="1"/>
  <c r="H645" i="8"/>
  <c r="H646" i="8" a="1"/>
  <c r="H646" i="8" s="1"/>
  <c r="H647" i="8" a="1"/>
  <c r="H647" i="8" s="1"/>
  <c r="H648" i="8" a="1"/>
  <c r="H648" i="8" s="1"/>
  <c r="N648" i="8" s="1"/>
  <c r="H649" i="8" a="1"/>
  <c r="H649" i="8" s="1"/>
  <c r="H650" i="8" a="1"/>
  <c r="H650" i="8" s="1"/>
  <c r="H651" i="8" a="1"/>
  <c r="H651" i="8" s="1"/>
  <c r="H652" i="8" a="1"/>
  <c r="H652" i="8" s="1"/>
  <c r="H653" i="8" a="1"/>
  <c r="H653" i="8" s="1"/>
  <c r="H654" i="8" a="1"/>
  <c r="H654" i="8" s="1"/>
  <c r="H655" i="8" a="1"/>
  <c r="H655" i="8" s="1"/>
  <c r="H656" i="8" a="1"/>
  <c r="H656" i="8" s="1"/>
  <c r="H657" i="8" a="1"/>
  <c r="H657" i="8" s="1"/>
  <c r="H658" i="8" a="1"/>
  <c r="H658" i="8" s="1"/>
  <c r="H659" i="8" a="1"/>
  <c r="H659" i="8" s="1"/>
  <c r="H660" i="8" a="1"/>
  <c r="H660" i="8" s="1"/>
  <c r="H661" i="8" a="1"/>
  <c r="H661" i="8" s="1"/>
  <c r="H662" i="8" a="1"/>
  <c r="H662" i="8" s="1"/>
  <c r="H663" i="8" a="1"/>
  <c r="H663" i="8" s="1"/>
  <c r="H664" i="8" a="1"/>
  <c r="H664" i="8" s="1"/>
  <c r="H665" i="8" a="1"/>
  <c r="H665" i="8" s="1"/>
  <c r="H666" i="8" a="1"/>
  <c r="H666" i="8" s="1"/>
  <c r="H667" i="8" a="1"/>
  <c r="H667" i="8" s="1"/>
  <c r="H668" i="8" a="1"/>
  <c r="H668" i="8" s="1"/>
  <c r="H669" i="8" a="1"/>
  <c r="H669" i="8" s="1"/>
  <c r="H670" i="8" a="1"/>
  <c r="H670" i="8" s="1"/>
  <c r="H671" i="8" a="1"/>
  <c r="H671" i="8" s="1"/>
  <c r="H672" i="8" a="1"/>
  <c r="H672" i="8" s="1"/>
  <c r="H673" i="8" a="1"/>
  <c r="H673" i="8" s="1"/>
  <c r="H674" i="8" a="1"/>
  <c r="H674" i="8" s="1"/>
  <c r="H675" i="8" a="1"/>
  <c r="H675" i="8" s="1"/>
  <c r="H676" i="8" a="1"/>
  <c r="H676" i="8" s="1"/>
  <c r="H677" i="8" a="1"/>
  <c r="H677" i="8" s="1"/>
  <c r="H678" i="8" a="1"/>
  <c r="H678" i="8" s="1"/>
  <c r="H679" i="8" a="1"/>
  <c r="H679" i="8" s="1"/>
  <c r="H680" i="8" a="1"/>
  <c r="H680" i="8" s="1"/>
  <c r="H681" i="8" a="1"/>
  <c r="H681" i="8" s="1"/>
  <c r="H682" i="8" a="1"/>
  <c r="H682" i="8" s="1"/>
  <c r="H683" i="8" a="1"/>
  <c r="H683" i="8" s="1"/>
  <c r="H684" i="8" a="1"/>
  <c r="H684" i="8" s="1"/>
  <c r="H685" i="8" a="1"/>
  <c r="H685" i="8"/>
  <c r="H686" i="8" a="1"/>
  <c r="H686" i="8" s="1"/>
  <c r="H687" i="8" a="1"/>
  <c r="H687" i="8" s="1"/>
  <c r="H688" i="8" a="1"/>
  <c r="H688" i="8" s="1"/>
  <c r="H689" i="8" a="1"/>
  <c r="H689" i="8" s="1"/>
  <c r="H690" i="8" a="1"/>
  <c r="H690" i="8" s="1"/>
  <c r="H691" i="8" a="1"/>
  <c r="H691" i="8" s="1"/>
  <c r="H692" i="8" a="1"/>
  <c r="H692" i="8" s="1"/>
  <c r="H693" i="8" a="1"/>
  <c r="H693" i="8" s="1"/>
  <c r="H694" i="8" a="1"/>
  <c r="H694" i="8" s="1"/>
  <c r="H695" i="8" a="1"/>
  <c r="H695" i="8" s="1"/>
  <c r="H696" i="8" a="1"/>
  <c r="H696" i="8" s="1"/>
  <c r="H697" i="8" a="1"/>
  <c r="H697" i="8" s="1"/>
  <c r="H698" i="8" a="1"/>
  <c r="H698" i="8" s="1"/>
  <c r="N698" i="8" s="1"/>
  <c r="H699" i="8" a="1"/>
  <c r="H699" i="8" s="1"/>
  <c r="H700" i="8" a="1"/>
  <c r="H700" i="8" s="1"/>
  <c r="H701" i="8" a="1"/>
  <c r="H701" i="8" s="1"/>
  <c r="H702" i="8" a="1"/>
  <c r="H702" i="8" s="1"/>
  <c r="H703" i="8" a="1"/>
  <c r="H703" i="8" s="1"/>
  <c r="H704" i="8" a="1"/>
  <c r="H704" i="8" s="1"/>
  <c r="H705" i="8" a="1"/>
  <c r="H705" i="8" s="1"/>
  <c r="H706" i="8" a="1"/>
  <c r="H706" i="8" s="1"/>
  <c r="H707" i="8" a="1"/>
  <c r="H707" i="8" s="1"/>
  <c r="H708" i="8" a="1"/>
  <c r="H708" i="8" s="1"/>
  <c r="H709" i="8" a="1"/>
  <c r="H709" i="8" s="1"/>
  <c r="H710" i="8" a="1"/>
  <c r="H710" i="8" s="1"/>
  <c r="H711" i="8" a="1"/>
  <c r="H711" i="8" s="1"/>
  <c r="H712" i="8" a="1"/>
  <c r="H712" i="8" s="1"/>
  <c r="H713" i="8" a="1"/>
  <c r="H713" i="8" s="1"/>
  <c r="H714" i="8" a="1"/>
  <c r="H714" i="8" s="1"/>
  <c r="H715" i="8" a="1"/>
  <c r="H715" i="8" s="1"/>
  <c r="H716" i="8" a="1"/>
  <c r="H716" i="8" s="1"/>
  <c r="H717" i="8" a="1"/>
  <c r="H717" i="8" s="1"/>
  <c r="H718" i="8" a="1"/>
  <c r="H718" i="8" s="1"/>
  <c r="H719" i="8" a="1"/>
  <c r="H719" i="8" s="1"/>
  <c r="H720" i="8" a="1"/>
  <c r="H720" i="8" s="1"/>
  <c r="H721" i="8" a="1"/>
  <c r="H721" i="8" s="1"/>
  <c r="H722" i="8" a="1"/>
  <c r="H722" i="8" s="1"/>
  <c r="H723" i="8" a="1"/>
  <c r="H723" i="8" s="1"/>
  <c r="H724" i="8" a="1"/>
  <c r="H724" i="8" s="1"/>
  <c r="H725" i="8" a="1"/>
  <c r="H725" i="8" s="1"/>
  <c r="H726" i="8" a="1"/>
  <c r="H726" i="8" s="1"/>
  <c r="H727" i="8" a="1"/>
  <c r="H727" i="8" s="1"/>
  <c r="H728" i="8" a="1"/>
  <c r="H728" i="8" s="1"/>
  <c r="H729" i="8" a="1"/>
  <c r="H729" i="8" s="1"/>
  <c r="H730" i="8" a="1"/>
  <c r="H730" i="8" s="1"/>
  <c r="H731" i="8" a="1"/>
  <c r="H731" i="8" s="1"/>
  <c r="H732" i="8" a="1"/>
  <c r="H732" i="8" s="1"/>
  <c r="H733" i="8" a="1"/>
  <c r="H733" i="8" s="1"/>
  <c r="H734" i="8" a="1"/>
  <c r="H734" i="8" s="1"/>
  <c r="H735" i="8" a="1"/>
  <c r="H735" i="8"/>
  <c r="H736" i="8" a="1"/>
  <c r="H736" i="8" s="1"/>
  <c r="H737" i="8" a="1"/>
  <c r="H737" i="8" s="1"/>
  <c r="H738" i="8" a="1"/>
  <c r="H738" i="8" s="1"/>
  <c r="H739" i="8" a="1"/>
  <c r="H739" i="8" s="1"/>
  <c r="H740" i="8" a="1"/>
  <c r="H740" i="8" s="1"/>
  <c r="H741" i="8" a="1"/>
  <c r="H741" i="8" s="1"/>
  <c r="H742" i="8" a="1"/>
  <c r="H742" i="8" s="1"/>
  <c r="H743" i="8" a="1"/>
  <c r="H743" i="8" s="1"/>
  <c r="H744" i="8" a="1"/>
  <c r="H744" i="8" s="1"/>
  <c r="H745" i="8" a="1"/>
  <c r="H745" i="8" s="1"/>
  <c r="H746" i="8" a="1"/>
  <c r="H746" i="8" s="1"/>
  <c r="H747" i="8" a="1"/>
  <c r="H747" i="8" s="1"/>
  <c r="H748" i="8" a="1"/>
  <c r="H748" i="8" s="1"/>
  <c r="N748" i="8" s="1"/>
  <c r="H749" i="8" a="1"/>
  <c r="H749" i="8" s="1"/>
  <c r="H750" i="8" a="1"/>
  <c r="H750" i="8" s="1"/>
  <c r="H751" i="8" a="1"/>
  <c r="H751" i="8" s="1"/>
  <c r="H752" i="8" a="1"/>
  <c r="H752" i="8" s="1"/>
  <c r="H753" i="8" a="1"/>
  <c r="H753" i="8" s="1"/>
  <c r="H754" i="8" a="1"/>
  <c r="H754" i="8" s="1"/>
  <c r="H755" i="8" a="1"/>
  <c r="H755" i="8" s="1"/>
  <c r="H756" i="8" a="1"/>
  <c r="H756" i="8" s="1"/>
  <c r="H757" i="8" a="1"/>
  <c r="H757" i="8" s="1"/>
  <c r="H758" i="8" a="1"/>
  <c r="H758" i="8" s="1"/>
  <c r="H759" i="8" a="1"/>
  <c r="H759" i="8" s="1"/>
  <c r="H760" i="8" a="1"/>
  <c r="H760" i="8" s="1"/>
  <c r="H761" i="8" a="1"/>
  <c r="H761" i="8" s="1"/>
  <c r="H762" i="8" a="1"/>
  <c r="H762" i="8" s="1"/>
  <c r="H763" i="8" a="1"/>
  <c r="H763" i="8" s="1"/>
  <c r="H764" i="8" a="1"/>
  <c r="H764" i="8" s="1"/>
  <c r="H765" i="8" a="1"/>
  <c r="H765" i="8" s="1"/>
  <c r="H766" i="8" a="1"/>
  <c r="H766" i="8" s="1"/>
  <c r="H767" i="8" a="1"/>
  <c r="H767" i="8" s="1"/>
  <c r="H768" i="8" a="1"/>
  <c r="H768" i="8" s="1"/>
  <c r="H769" i="8" a="1"/>
  <c r="H769" i="8" s="1"/>
  <c r="H770" i="8" a="1"/>
  <c r="H770" i="8" s="1"/>
  <c r="H771" i="8" a="1"/>
  <c r="H771" i="8" s="1"/>
  <c r="H772" i="8" a="1"/>
  <c r="H772" i="8" s="1"/>
  <c r="H773" i="8" a="1"/>
  <c r="H773" i="8" s="1"/>
  <c r="H774" i="8" a="1"/>
  <c r="H774" i="8" s="1"/>
  <c r="H775" i="8" a="1"/>
  <c r="H775" i="8" s="1"/>
  <c r="H776" i="8" a="1"/>
  <c r="H776" i="8" s="1"/>
  <c r="H777" i="8" a="1"/>
  <c r="H777" i="8" s="1"/>
  <c r="H778" i="8" a="1"/>
  <c r="H778" i="8" s="1"/>
  <c r="H779" i="8" a="1"/>
  <c r="H779" i="8" s="1"/>
  <c r="H780" i="8" a="1"/>
  <c r="H780" i="8" s="1"/>
  <c r="H781" i="8" a="1"/>
  <c r="H781" i="8" s="1"/>
  <c r="H782" i="8" a="1"/>
  <c r="H782" i="8" s="1"/>
  <c r="H783" i="8" a="1"/>
  <c r="H783" i="8" s="1"/>
  <c r="H784" i="8" a="1"/>
  <c r="H784" i="8" s="1"/>
  <c r="H785" i="8" a="1"/>
  <c r="H785" i="8" s="1"/>
  <c r="H786" i="8" a="1"/>
  <c r="H786" i="8" s="1"/>
  <c r="H787" i="8" a="1"/>
  <c r="H787" i="8" s="1"/>
  <c r="H788" i="8" a="1"/>
  <c r="H788" i="8" s="1"/>
  <c r="H789" i="8" a="1"/>
  <c r="H789" i="8" s="1"/>
  <c r="H790" i="8" a="1"/>
  <c r="H790" i="8" s="1"/>
  <c r="H791" i="8" a="1"/>
  <c r="H791" i="8" s="1"/>
  <c r="H792" i="8" a="1"/>
  <c r="H792" i="8" s="1"/>
  <c r="H793" i="8" a="1"/>
  <c r="H793" i="8" s="1"/>
  <c r="H794" i="8" a="1"/>
  <c r="H794" i="8" s="1"/>
  <c r="H795" i="8" a="1"/>
  <c r="H795" i="8" s="1"/>
  <c r="H796" i="8" a="1"/>
  <c r="H796" i="8" s="1"/>
  <c r="H797" i="8" a="1"/>
  <c r="H797" i="8" s="1"/>
  <c r="H798" i="8" a="1"/>
  <c r="H798" i="8" s="1"/>
  <c r="N798" i="8" s="1"/>
  <c r="H799" i="8" a="1"/>
  <c r="H799" i="8" s="1"/>
  <c r="H800" i="8" a="1"/>
  <c r="H800" i="8" s="1"/>
  <c r="H801" i="8" a="1"/>
  <c r="H801" i="8" s="1"/>
  <c r="H802" i="8" a="1"/>
  <c r="H802" i="8" s="1"/>
  <c r="H803" i="8" a="1"/>
  <c r="H803" i="8" s="1"/>
  <c r="H804" i="8" a="1"/>
  <c r="H804" i="8" s="1"/>
  <c r="H805" i="8" a="1"/>
  <c r="H805" i="8" s="1"/>
  <c r="H806" i="8" a="1"/>
  <c r="H806" i="8" s="1"/>
  <c r="H807" i="8" a="1"/>
  <c r="H807" i="8" s="1"/>
  <c r="H808" i="8" a="1"/>
  <c r="H808" i="8" s="1"/>
  <c r="H809" i="8" a="1"/>
  <c r="H809" i="8" s="1"/>
  <c r="H810" i="8" a="1"/>
  <c r="H810" i="8" s="1"/>
  <c r="H811" i="8" a="1"/>
  <c r="H811" i="8" s="1"/>
  <c r="H812" i="8" a="1"/>
  <c r="H812" i="8" s="1"/>
  <c r="H813" i="8" a="1"/>
  <c r="H813" i="8" s="1"/>
  <c r="H814" i="8" a="1"/>
  <c r="H814" i="8" s="1"/>
  <c r="H815" i="8" a="1"/>
  <c r="H815" i="8" s="1"/>
  <c r="H816" i="8" a="1"/>
  <c r="H816" i="8" s="1"/>
  <c r="H817" i="8" a="1"/>
  <c r="H817" i="8" s="1"/>
  <c r="H818" i="8" a="1"/>
  <c r="H818" i="8" s="1"/>
  <c r="H819" i="8" a="1"/>
  <c r="H819" i="8" s="1"/>
  <c r="H820" i="8" a="1"/>
  <c r="H820" i="8" s="1"/>
  <c r="H821" i="8" a="1"/>
  <c r="H821" i="8" s="1"/>
  <c r="H822" i="8" a="1"/>
  <c r="H822" i="8" s="1"/>
  <c r="H823" i="8" a="1"/>
  <c r="H823" i="8" s="1"/>
  <c r="H824" i="8" a="1"/>
  <c r="H824" i="8" s="1"/>
  <c r="H825" i="8" a="1"/>
  <c r="H825" i="8" s="1"/>
  <c r="H826" i="8" a="1"/>
  <c r="H826" i="8" s="1"/>
  <c r="H827" i="8" a="1"/>
  <c r="H827" i="8" s="1"/>
  <c r="H828" i="8" a="1"/>
  <c r="H828" i="8" s="1"/>
  <c r="H829" i="8" a="1"/>
  <c r="H829" i="8" s="1"/>
  <c r="H830" i="8" a="1"/>
  <c r="H830" i="8" s="1"/>
  <c r="H831" i="8" a="1"/>
  <c r="H831" i="8" s="1"/>
  <c r="H832" i="8" a="1"/>
  <c r="H832" i="8" s="1"/>
  <c r="H833" i="8" a="1"/>
  <c r="H833" i="8" s="1"/>
  <c r="H834" i="8" a="1"/>
  <c r="H834" i="8" s="1"/>
  <c r="H835" i="8" a="1"/>
  <c r="H835" i="8" s="1"/>
  <c r="H836" i="8" a="1"/>
  <c r="H836" i="8" s="1"/>
  <c r="H837" i="8" a="1"/>
  <c r="H837" i="8" s="1"/>
  <c r="H838" i="8" a="1"/>
  <c r="H838" i="8" s="1"/>
  <c r="H839" i="8" a="1"/>
  <c r="H839" i="8" s="1"/>
  <c r="H840" i="8" a="1"/>
  <c r="H840" i="8"/>
  <c r="H841" i="8" a="1"/>
  <c r="H841" i="8" s="1"/>
  <c r="H842" i="8" a="1"/>
  <c r="H842" i="8" s="1"/>
  <c r="H843" i="8" a="1"/>
  <c r="H843" i="8" s="1"/>
  <c r="H844" i="8" a="1"/>
  <c r="H844" i="8" s="1"/>
  <c r="H845" i="8" a="1"/>
  <c r="H845" i="8" s="1"/>
  <c r="H846" i="8" a="1"/>
  <c r="H846" i="8" s="1"/>
  <c r="H847" i="8" a="1"/>
  <c r="H847" i="8" s="1"/>
  <c r="H848" i="8" a="1"/>
  <c r="H848" i="8" s="1"/>
  <c r="N848" i="8" s="1"/>
  <c r="H849" i="8" a="1"/>
  <c r="H849" i="8" s="1"/>
  <c r="H850" i="8" a="1"/>
  <c r="H850" i="8" s="1"/>
  <c r="H851" i="8" a="1"/>
  <c r="H851" i="8" s="1"/>
  <c r="H852" i="8" a="1"/>
  <c r="H852" i="8" s="1"/>
  <c r="H853" i="8" a="1"/>
  <c r="H853" i="8" s="1"/>
  <c r="H854" i="8" a="1"/>
  <c r="H854" i="8" s="1"/>
  <c r="H855" i="8" a="1"/>
  <c r="H855" i="8" s="1"/>
  <c r="H856" i="8" a="1"/>
  <c r="H856" i="8" s="1"/>
  <c r="H857" i="8" a="1"/>
  <c r="H857" i="8" s="1"/>
  <c r="H858" i="8" a="1"/>
  <c r="H858" i="8" s="1"/>
  <c r="H859" i="8" a="1"/>
  <c r="H859" i="8" s="1"/>
  <c r="H860" i="8" a="1"/>
  <c r="H860" i="8" s="1"/>
  <c r="H861" i="8" a="1"/>
  <c r="H861" i="8" s="1"/>
  <c r="H862" i="8" a="1"/>
  <c r="H862" i="8" s="1"/>
  <c r="H863" i="8" a="1"/>
  <c r="H863" i="8" s="1"/>
  <c r="H864" i="8" a="1"/>
  <c r="H864" i="8" s="1"/>
  <c r="H865" i="8" a="1"/>
  <c r="H865" i="8" s="1"/>
  <c r="H866" i="8" a="1"/>
  <c r="H866" i="8" s="1"/>
  <c r="H867" i="8" a="1"/>
  <c r="H867" i="8" s="1"/>
  <c r="H868" i="8" a="1"/>
  <c r="H868" i="8" s="1"/>
  <c r="H869" i="8" a="1"/>
  <c r="H869" i="8" s="1"/>
  <c r="H870" i="8" a="1"/>
  <c r="H870" i="8" s="1"/>
  <c r="H871" i="8" a="1"/>
  <c r="H871" i="8" s="1"/>
  <c r="H872" i="8" a="1"/>
  <c r="H872" i="8" s="1"/>
  <c r="H873" i="8" a="1"/>
  <c r="H873" i="8" s="1"/>
  <c r="H874" i="8" a="1"/>
  <c r="H874" i="8" s="1"/>
  <c r="H875" i="8" a="1"/>
  <c r="H875" i="8" s="1"/>
  <c r="H876" i="8" a="1"/>
  <c r="H876" i="8" s="1"/>
  <c r="H877" i="8" a="1"/>
  <c r="H877" i="8" s="1"/>
  <c r="H878" i="8" a="1"/>
  <c r="H878" i="8" s="1"/>
  <c r="H879" i="8" a="1"/>
  <c r="H879" i="8" s="1"/>
  <c r="H880" i="8" a="1"/>
  <c r="H880" i="8" s="1"/>
  <c r="H881" i="8" a="1"/>
  <c r="H881" i="8"/>
  <c r="H882" i="8" a="1"/>
  <c r="H882" i="8" s="1"/>
  <c r="H883" i="8" a="1"/>
  <c r="H883" i="8" s="1"/>
  <c r="H884" i="8" a="1"/>
  <c r="H884" i="8" s="1"/>
  <c r="H885" i="8" a="1"/>
  <c r="H885" i="8" s="1"/>
  <c r="H886" i="8" a="1"/>
  <c r="H886" i="8" s="1"/>
  <c r="H887" i="8" a="1"/>
  <c r="H887" i="8" s="1"/>
  <c r="H888" i="8" a="1"/>
  <c r="H888" i="8" s="1"/>
  <c r="H889" i="8" a="1"/>
  <c r="H889" i="8" s="1"/>
  <c r="H890" i="8" a="1"/>
  <c r="H890" i="8" s="1"/>
  <c r="H891" i="8" a="1"/>
  <c r="H891" i="8" s="1"/>
  <c r="H892" i="8" a="1"/>
  <c r="H892" i="8" s="1"/>
  <c r="H893" i="8" a="1"/>
  <c r="H893" i="8" s="1"/>
  <c r="H894" i="8" a="1"/>
  <c r="H894" i="8" s="1"/>
  <c r="H895" i="8" a="1"/>
  <c r="H895" i="8" s="1"/>
  <c r="H896" i="8" a="1"/>
  <c r="H896" i="8" s="1"/>
  <c r="H897" i="8" a="1"/>
  <c r="H897" i="8" s="1"/>
  <c r="H898" i="8" a="1"/>
  <c r="H898" i="8" s="1"/>
  <c r="H899" i="8" a="1"/>
  <c r="H899" i="8" s="1"/>
  <c r="H900" i="8" a="1"/>
  <c r="H900" i="8" s="1"/>
  <c r="H901" i="8" a="1"/>
  <c r="H901" i="8" s="1"/>
  <c r="H902" i="8" a="1"/>
  <c r="H902" i="8" s="1"/>
  <c r="H903" i="8" a="1"/>
  <c r="H903" i="8" s="1"/>
  <c r="H904" i="8" a="1"/>
  <c r="H904" i="8" s="1"/>
  <c r="H905" i="8" a="1"/>
  <c r="H905" i="8" s="1"/>
  <c r="H906" i="8" a="1"/>
  <c r="H906" i="8" s="1"/>
  <c r="H907" i="8" a="1"/>
  <c r="H907" i="8" s="1"/>
  <c r="H908" i="8" a="1"/>
  <c r="H908" i="8" s="1"/>
  <c r="H909" i="8" a="1"/>
  <c r="H909" i="8" s="1"/>
  <c r="H910" i="8" a="1"/>
  <c r="H910" i="8" s="1"/>
  <c r="H911" i="8" a="1"/>
  <c r="H911" i="8" s="1"/>
  <c r="H912" i="8" a="1"/>
  <c r="H912" i="8" s="1"/>
  <c r="H913" i="8" a="1"/>
  <c r="H913" i="8" s="1"/>
  <c r="H914" i="8" a="1"/>
  <c r="H914" i="8" s="1"/>
  <c r="H915" i="8" a="1"/>
  <c r="H915" i="8" s="1"/>
  <c r="H916" i="8" a="1"/>
  <c r="H916" i="8" s="1"/>
  <c r="H917" i="8" a="1"/>
  <c r="H917" i="8" s="1"/>
  <c r="H918" i="8" a="1"/>
  <c r="H918" i="8" s="1"/>
  <c r="H919" i="8" a="1"/>
  <c r="H919" i="8" s="1"/>
  <c r="H920" i="8" a="1"/>
  <c r="H920" i="8" s="1"/>
  <c r="H921" i="8" a="1"/>
  <c r="H921" i="8" s="1"/>
  <c r="H922" i="8" a="1"/>
  <c r="H922" i="8" s="1"/>
  <c r="H923" i="8" a="1"/>
  <c r="H923" i="8" s="1"/>
  <c r="H924" i="8" a="1"/>
  <c r="H924" i="8" s="1"/>
  <c r="H925" i="8" a="1"/>
  <c r="H925" i="8" s="1"/>
  <c r="H926" i="8" a="1"/>
  <c r="H926" i="8" s="1"/>
  <c r="H927" i="8" a="1"/>
  <c r="H927" i="8" s="1"/>
  <c r="H928" i="8" a="1"/>
  <c r="H928" i="8" s="1"/>
  <c r="H929" i="8" a="1"/>
  <c r="H929" i="8" s="1"/>
  <c r="H930" i="8" a="1"/>
  <c r="H930" i="8" s="1"/>
  <c r="H931" i="8" a="1"/>
  <c r="H931" i="8" s="1"/>
  <c r="H932" i="8" a="1"/>
  <c r="H932" i="8" s="1"/>
  <c r="H933" i="8" a="1"/>
  <c r="H933" i="8" s="1"/>
  <c r="H934" i="8" a="1"/>
  <c r="H934" i="8" s="1"/>
  <c r="H935" i="8" a="1"/>
  <c r="H935" i="8" s="1"/>
  <c r="H936" i="8" a="1"/>
  <c r="H936" i="8" s="1"/>
  <c r="H937" i="8" a="1"/>
  <c r="H937" i="8" s="1"/>
  <c r="H938" i="8" a="1"/>
  <c r="H938" i="8" s="1"/>
  <c r="H939" i="8" a="1"/>
  <c r="H939" i="8" s="1"/>
  <c r="H940" i="8" a="1"/>
  <c r="H940" i="8" s="1"/>
  <c r="H941" i="8" a="1"/>
  <c r="H941" i="8" s="1"/>
  <c r="H942" i="8" a="1"/>
  <c r="H942" i="8" s="1"/>
  <c r="H943" i="8" a="1"/>
  <c r="H943" i="8" s="1"/>
  <c r="H944" i="8" a="1"/>
  <c r="H944" i="8" s="1"/>
  <c r="H945" i="8" a="1"/>
  <c r="H945" i="8" s="1"/>
  <c r="H946" i="8" a="1"/>
  <c r="H946" i="8" s="1"/>
  <c r="H947" i="8" a="1"/>
  <c r="H947" i="8" s="1"/>
  <c r="H948" i="8" a="1"/>
  <c r="H948" i="8" s="1"/>
  <c r="H949" i="8" a="1"/>
  <c r="H949" i="8" s="1"/>
  <c r="H950" i="8" a="1"/>
  <c r="H950" i="8" s="1"/>
  <c r="H951" i="8" a="1"/>
  <c r="H951" i="8" s="1"/>
  <c r="H952" i="8" a="1"/>
  <c r="H952" i="8" s="1"/>
  <c r="H953" i="8" a="1"/>
  <c r="H953" i="8" s="1"/>
  <c r="H954" i="8" a="1"/>
  <c r="H954" i="8" s="1"/>
  <c r="H955" i="8" a="1"/>
  <c r="H955" i="8" s="1"/>
  <c r="H956" i="8" a="1"/>
  <c r="H956" i="8" s="1"/>
  <c r="H957" i="8" a="1"/>
  <c r="H957" i="8" s="1"/>
  <c r="H958" i="8" a="1"/>
  <c r="H958" i="8" s="1"/>
  <c r="H959" i="8" a="1"/>
  <c r="H959" i="8" s="1"/>
  <c r="H960" i="8" a="1"/>
  <c r="H960" i="8" s="1"/>
  <c r="H961" i="8" a="1"/>
  <c r="H961" i="8" s="1"/>
  <c r="H962" i="8" a="1"/>
  <c r="H962" i="8" s="1"/>
  <c r="H963" i="8" a="1"/>
  <c r="H963" i="8" s="1"/>
  <c r="H964" i="8" a="1"/>
  <c r="H964" i="8" s="1"/>
  <c r="H965" i="8" a="1"/>
  <c r="H965" i="8" s="1"/>
  <c r="H966" i="8" a="1"/>
  <c r="H966" i="8" s="1"/>
  <c r="H967" i="8" a="1"/>
  <c r="H967" i="8" s="1"/>
  <c r="H968" i="8" a="1"/>
  <c r="H968" i="8" s="1"/>
  <c r="H969" i="8" a="1"/>
  <c r="H969" i="8" s="1"/>
  <c r="H970" i="8" a="1"/>
  <c r="H970" i="8" s="1"/>
  <c r="H971" i="8" a="1"/>
  <c r="H971" i="8" s="1"/>
  <c r="H972" i="8" a="1"/>
  <c r="H972" i="8" s="1"/>
  <c r="H973" i="8" a="1"/>
  <c r="H973" i="8"/>
  <c r="H974" i="8" a="1"/>
  <c r="H974" i="8" s="1"/>
  <c r="H975" i="8" a="1"/>
  <c r="H975" i="8" s="1"/>
  <c r="H976" i="8" a="1"/>
  <c r="H976" i="8" s="1"/>
  <c r="H977" i="8" a="1"/>
  <c r="H977" i="8" s="1"/>
  <c r="H978" i="8" a="1"/>
  <c r="H978" i="8" s="1"/>
  <c r="H979" i="8" a="1"/>
  <c r="H979" i="8" s="1"/>
  <c r="H980" i="8" a="1"/>
  <c r="H980" i="8" s="1"/>
  <c r="H981" i="8" a="1"/>
  <c r="H981" i="8" s="1"/>
  <c r="H982" i="8" a="1"/>
  <c r="H982" i="8" s="1"/>
  <c r="H983" i="8" a="1"/>
  <c r="H983" i="8" s="1"/>
  <c r="H984" i="8" a="1"/>
  <c r="H984" i="8" s="1"/>
  <c r="H985" i="8" a="1"/>
  <c r="H985" i="8" s="1"/>
  <c r="H986" i="8" a="1"/>
  <c r="H986" i="8" s="1"/>
  <c r="H987" i="8" a="1"/>
  <c r="H987" i="8" s="1"/>
  <c r="H988" i="8" a="1"/>
  <c r="H988" i="8" s="1"/>
  <c r="H989" i="8" a="1"/>
  <c r="H989" i="8" s="1"/>
  <c r="H990" i="8" a="1"/>
  <c r="H990" i="8" s="1"/>
  <c r="H991" i="8" a="1"/>
  <c r="H991" i="8"/>
  <c r="H992" i="8" a="1"/>
  <c r="H992" i="8" s="1"/>
  <c r="H993" i="8" a="1"/>
  <c r="H993" i="8" s="1"/>
  <c r="H994" i="8" a="1"/>
  <c r="H994" i="8" s="1"/>
  <c r="H995" i="8" a="1"/>
  <c r="H995" i="8" s="1"/>
  <c r="H996" i="8" a="1"/>
  <c r="H996" i="8" s="1"/>
  <c r="H997" i="8" a="1"/>
  <c r="H997" i="8" s="1"/>
  <c r="H998" i="8" a="1"/>
  <c r="H998" i="8" s="1"/>
  <c r="H999" i="8" a="1"/>
  <c r="H999" i="8" s="1"/>
  <c r="H1000" i="8" a="1"/>
  <c r="H1000" i="8" s="1"/>
  <c r="H1001" i="8" a="1"/>
  <c r="H1001" i="8" s="1"/>
  <c r="H1002" i="8" a="1"/>
  <c r="H1002" i="8" s="1"/>
  <c r="H1003" i="8" a="1"/>
  <c r="H1003" i="8" s="1"/>
  <c r="H1004" i="8" a="1"/>
  <c r="H1004" i="8" s="1"/>
  <c r="H1005" i="8" a="1"/>
  <c r="H1005" i="8" s="1"/>
  <c r="H1006" i="8" a="1"/>
  <c r="H1006" i="8" s="1"/>
  <c r="H1007" i="8" a="1"/>
  <c r="H1007" i="8" s="1"/>
  <c r="H1008" i="8" a="1"/>
  <c r="H1008" i="8" s="1"/>
  <c r="H1009" i="8" a="1"/>
  <c r="H1009" i="8" s="1"/>
  <c r="H1010" i="8" a="1"/>
  <c r="H1010" i="8" s="1"/>
  <c r="H1011" i="8" a="1"/>
  <c r="H1011" i="8" s="1"/>
  <c r="H1012" i="8" a="1"/>
  <c r="H1012" i="8" s="1"/>
  <c r="H1013" i="8" a="1"/>
  <c r="H1013" i="8"/>
  <c r="H1014" i="8" a="1"/>
  <c r="H1014" i="8" s="1"/>
  <c r="H1015" i="8" a="1"/>
  <c r="H1015" i="8" s="1"/>
  <c r="H1016" i="8" a="1"/>
  <c r="H1016" i="8" s="1"/>
  <c r="H1017" i="8" a="1"/>
  <c r="H1017" i="8" s="1"/>
  <c r="H1018" i="8" a="1"/>
  <c r="H1018" i="8" s="1"/>
  <c r="H1019" i="8" a="1"/>
  <c r="H1019" i="8" s="1"/>
  <c r="H1020" i="8" a="1"/>
  <c r="H1020" i="8" s="1"/>
  <c r="H1021" i="8" a="1"/>
  <c r="H1021" i="8" s="1"/>
  <c r="H1022" i="8" a="1"/>
  <c r="H1022" i="8" s="1"/>
  <c r="H1023" i="8" a="1"/>
  <c r="H1023" i="8" s="1"/>
  <c r="H1024" i="8" a="1"/>
  <c r="H1024" i="8" s="1"/>
  <c r="H1025" i="8" a="1"/>
  <c r="H1025" i="8" s="1"/>
  <c r="H1026" i="8" a="1"/>
  <c r="H1026" i="8" s="1"/>
  <c r="H1027" i="8" a="1"/>
  <c r="H1027" i="8"/>
  <c r="H1028" i="8" a="1"/>
  <c r="H1028" i="8" s="1"/>
  <c r="H1029" i="8" a="1"/>
  <c r="H1029" i="8" s="1"/>
  <c r="H1030" i="8" a="1"/>
  <c r="H1030" i="8" s="1"/>
  <c r="H1031" i="8" a="1"/>
  <c r="H1031" i="8" s="1"/>
  <c r="H1032" i="8" a="1"/>
  <c r="H1032" i="8" s="1"/>
  <c r="H1033" i="8" a="1"/>
  <c r="H1033" i="8" s="1"/>
  <c r="H1034" i="8" a="1"/>
  <c r="H1034" i="8" s="1"/>
  <c r="H1035" i="8" a="1"/>
  <c r="H1035" i="8" s="1"/>
  <c r="H1036" i="8" a="1"/>
  <c r="H1036" i="8" s="1"/>
  <c r="H1037" i="8" a="1"/>
  <c r="H1037" i="8" s="1"/>
  <c r="H1038" i="8" a="1"/>
  <c r="H1038" i="8" s="1"/>
  <c r="H1039" i="8" a="1"/>
  <c r="H1039" i="8" s="1"/>
  <c r="H1040" i="8" a="1"/>
  <c r="H1040" i="8"/>
  <c r="H1041" i="8" a="1"/>
  <c r="H1041" i="8" s="1"/>
  <c r="H1042" i="8" a="1"/>
  <c r="H1042" i="8" s="1"/>
  <c r="H1043" i="8" a="1"/>
  <c r="H1043" i="8" s="1"/>
  <c r="H1044" i="8" a="1"/>
  <c r="H1044" i="8" s="1"/>
  <c r="H1045" i="8" a="1"/>
  <c r="H1045" i="8" s="1"/>
  <c r="H1046" i="8" a="1"/>
  <c r="H1046" i="8" s="1"/>
  <c r="H1047" i="8" a="1"/>
  <c r="H1047" i="8" s="1"/>
  <c r="H1048" i="8" a="1"/>
  <c r="H1048" i="8" s="1"/>
  <c r="H1049" i="8" a="1"/>
  <c r="H1049" i="8" s="1"/>
  <c r="H1050" i="8" a="1"/>
  <c r="H1050" i="8"/>
  <c r="H1051" i="8" a="1"/>
  <c r="H1051" i="8" s="1"/>
  <c r="H1052" i="8" a="1"/>
  <c r="H1052" i="8" s="1"/>
  <c r="H1053" i="8" a="1"/>
  <c r="H1053" i="8" s="1"/>
  <c r="H1054" i="8" a="1"/>
  <c r="H1054" i="8" s="1"/>
  <c r="H1055" i="8" a="1"/>
  <c r="H1055" i="8" s="1"/>
  <c r="H1056" i="8" a="1"/>
  <c r="H1056" i="8" s="1"/>
  <c r="H1057" i="8" a="1"/>
  <c r="H1057" i="8"/>
  <c r="H1058" i="8" a="1"/>
  <c r="H1058" i="8" s="1"/>
  <c r="H1059" i="8" a="1"/>
  <c r="H1059" i="8" s="1"/>
  <c r="H1060" i="8" a="1"/>
  <c r="H1060" i="8" s="1"/>
  <c r="H1061" i="8" a="1"/>
  <c r="H1061" i="8" s="1"/>
  <c r="H1062" i="8" a="1"/>
  <c r="H1062" i="8" s="1"/>
  <c r="H1063" i="8" a="1"/>
  <c r="H1063" i="8" s="1"/>
  <c r="H1064" i="8" a="1"/>
  <c r="H1064" i="8" s="1"/>
  <c r="H1065" i="8" a="1"/>
  <c r="H1065" i="8" s="1"/>
  <c r="H1066" i="8" a="1"/>
  <c r="H1066" i="8" s="1"/>
  <c r="H1067" i="8" a="1"/>
  <c r="H1067" i="8" s="1"/>
  <c r="H1068" i="8" a="1"/>
  <c r="H1068" i="8" s="1"/>
  <c r="H1069" i="8" a="1"/>
  <c r="H1069" i="8" s="1"/>
  <c r="H1070" i="8" a="1"/>
  <c r="H1070" i="8" s="1"/>
  <c r="H1071" i="8" a="1"/>
  <c r="H1071" i="8" s="1"/>
  <c r="H1072" i="8" a="1"/>
  <c r="H1072" i="8" s="1"/>
  <c r="H1073" i="8" a="1"/>
  <c r="H1073" i="8" s="1"/>
  <c r="H1074" i="8" a="1"/>
  <c r="H1074" i="8" s="1"/>
  <c r="H1075" i="8" a="1"/>
  <c r="H1075" i="8" s="1"/>
  <c r="H1076" i="8" a="1"/>
  <c r="H1076" i="8" s="1"/>
  <c r="H1077" i="8" a="1"/>
  <c r="H1077" i="8" s="1"/>
  <c r="H1078" i="8" a="1"/>
  <c r="H1078" i="8" s="1"/>
  <c r="H1079" i="8" a="1"/>
  <c r="H1079" i="8" s="1"/>
  <c r="H1080" i="8" a="1"/>
  <c r="H1080" i="8" s="1"/>
  <c r="H1081" i="8" a="1"/>
  <c r="H1081" i="8" s="1"/>
  <c r="H1082" i="8" a="1"/>
  <c r="H1082" i="8"/>
  <c r="H1083" i="8" a="1"/>
  <c r="H1083" i="8" s="1"/>
  <c r="H1084" i="8" a="1"/>
  <c r="H1084" i="8" s="1"/>
  <c r="H1085" i="8" a="1"/>
  <c r="H1085" i="8" s="1"/>
  <c r="H1086" i="8" a="1"/>
  <c r="H1086" i="8" s="1"/>
  <c r="H1087" i="8" a="1"/>
  <c r="H1087" i="8" s="1"/>
  <c r="H1088" i="8" a="1"/>
  <c r="H1088" i="8" s="1"/>
  <c r="H1089" i="8" a="1"/>
  <c r="H1089" i="8" s="1"/>
  <c r="H1090" i="8" a="1"/>
  <c r="H1090" i="8" s="1"/>
  <c r="H1091" i="8" a="1"/>
  <c r="H1091" i="8" s="1"/>
  <c r="H1092" i="8" a="1"/>
  <c r="H1092" i="8" s="1"/>
  <c r="H1093" i="8" a="1"/>
  <c r="H1093" i="8" s="1"/>
  <c r="H1094" i="8" a="1"/>
  <c r="H1094" i="8" s="1"/>
  <c r="H1095" i="8" a="1"/>
  <c r="H1095" i="8" s="1"/>
  <c r="H1096" i="8" a="1"/>
  <c r="H1096" i="8" s="1"/>
  <c r="H1097" i="8" a="1"/>
  <c r="H1097" i="8" s="1"/>
  <c r="H1098" i="8" a="1"/>
  <c r="H1098" i="8" s="1"/>
  <c r="H1099" i="8" a="1"/>
  <c r="H1099" i="8" s="1"/>
  <c r="H1100" i="8" a="1"/>
  <c r="H1100" i="8" s="1"/>
  <c r="H1101" i="8" a="1"/>
  <c r="H1101" i="8" s="1"/>
  <c r="H1102" i="8" a="1"/>
  <c r="H1102" i="8" s="1"/>
  <c r="H1103" i="8" a="1"/>
  <c r="H1103" i="8" s="1"/>
  <c r="H1104" i="8" a="1"/>
  <c r="H1104" i="8" s="1"/>
  <c r="H1105" i="8" a="1"/>
  <c r="H1105" i="8" s="1"/>
  <c r="H1106" i="8" a="1"/>
  <c r="H1106" i="8" s="1"/>
  <c r="H1107" i="8" a="1"/>
  <c r="H1107" i="8" s="1"/>
  <c r="H1108" i="8" a="1"/>
  <c r="H1108" i="8" s="1"/>
  <c r="H1109" i="8" a="1"/>
  <c r="H1109" i="8" s="1"/>
  <c r="H1110" i="8" a="1"/>
  <c r="H1110" i="8" s="1"/>
  <c r="H1111" i="8" a="1"/>
  <c r="H1111" i="8" s="1"/>
  <c r="H1112" i="8" a="1"/>
  <c r="H1112" i="8" s="1"/>
  <c r="H1113" i="8" a="1"/>
  <c r="H1113" i="8" s="1"/>
  <c r="H1114" i="8" a="1"/>
  <c r="H1114" i="8" s="1"/>
  <c r="H1115" i="8" a="1"/>
  <c r="H1115" i="8" s="1"/>
  <c r="H1116" i="8" a="1"/>
  <c r="H1116" i="8" s="1"/>
  <c r="H1117" i="8" a="1"/>
  <c r="H1117" i="8" s="1"/>
  <c r="H1118" i="8" a="1"/>
  <c r="H1118" i="8" s="1"/>
  <c r="H1119" i="8" a="1"/>
  <c r="H1119" i="8" s="1"/>
  <c r="H1120" i="8" a="1"/>
  <c r="H1120" i="8" s="1"/>
  <c r="H1121" i="8" a="1"/>
  <c r="H1121" i="8" s="1"/>
  <c r="H1122" i="8" a="1"/>
  <c r="H1122" i="8"/>
  <c r="H1123" i="8" a="1"/>
  <c r="H1123" i="8" s="1"/>
  <c r="H1124" i="8" a="1"/>
  <c r="H1124" i="8" s="1"/>
  <c r="H1125" i="8" a="1"/>
  <c r="H1125" i="8" s="1"/>
  <c r="H1126" i="8" a="1"/>
  <c r="H1126" i="8" s="1"/>
  <c r="H1127" i="8" a="1"/>
  <c r="H1127" i="8" s="1"/>
  <c r="H1128" i="8" a="1"/>
  <c r="H1128" i="8" s="1"/>
  <c r="H1129" i="8" a="1"/>
  <c r="H1129" i="8" s="1"/>
  <c r="H1130" i="8" a="1"/>
  <c r="H1130" i="8" s="1"/>
  <c r="H1131" i="8" a="1"/>
  <c r="H1131" i="8" s="1"/>
  <c r="H1132" i="8" a="1"/>
  <c r="H1132" i="8" s="1"/>
  <c r="H1133" i="8" a="1"/>
  <c r="H1133" i="8" s="1"/>
  <c r="H1134" i="8" a="1"/>
  <c r="H1134" i="8" s="1"/>
  <c r="H1135" i="8" a="1"/>
  <c r="H1135" i="8" s="1"/>
  <c r="H1136" i="8" a="1"/>
  <c r="H1136" i="8" s="1"/>
  <c r="H1137" i="8" a="1"/>
  <c r="H1137" i="8" s="1"/>
  <c r="H1138" i="8" a="1"/>
  <c r="H1138" i="8" s="1"/>
  <c r="H1139" i="8" a="1"/>
  <c r="H1139" i="8" s="1"/>
  <c r="H1140" i="8" a="1"/>
  <c r="H1140" i="8" s="1"/>
  <c r="H1141" i="8" a="1"/>
  <c r="H1141" i="8" s="1"/>
  <c r="H1142" i="8" a="1"/>
  <c r="H1142" i="8" s="1"/>
  <c r="H1143" i="8" a="1"/>
  <c r="H1143" i="8" s="1"/>
  <c r="H1144" i="8" a="1"/>
  <c r="H1144" i="8" s="1"/>
  <c r="H1145" i="8" a="1"/>
  <c r="H1145" i="8" s="1"/>
  <c r="H1146" i="8" a="1"/>
  <c r="H1146" i="8" s="1"/>
  <c r="H1147" i="8" a="1"/>
  <c r="H1147" i="8" s="1"/>
  <c r="H1148" i="8" a="1"/>
  <c r="H1148" i="8" s="1"/>
  <c r="H1149" i="8" a="1"/>
  <c r="H1149" i="8" s="1"/>
  <c r="H1150" i="8" a="1"/>
  <c r="H1150" i="8" s="1"/>
  <c r="H1151" i="8" a="1"/>
  <c r="H1151" i="8" s="1"/>
  <c r="H1152" i="8" a="1"/>
  <c r="H1152" i="8" s="1"/>
  <c r="H1153" i="8" a="1"/>
  <c r="H1153" i="8" s="1"/>
  <c r="H1154" i="8" a="1"/>
  <c r="H1154" i="8" s="1"/>
  <c r="H1155" i="8" a="1"/>
  <c r="H1155" i="8" s="1"/>
  <c r="H1156" i="8" a="1"/>
  <c r="H1156" i="8" s="1"/>
  <c r="H1157" i="8" a="1"/>
  <c r="H1157" i="8" s="1"/>
  <c r="H1158" i="8" a="1"/>
  <c r="H1158" i="8" s="1"/>
  <c r="H1159" i="8" a="1"/>
  <c r="H1159" i="8" s="1"/>
  <c r="H1160" i="8" a="1"/>
  <c r="H1160" i="8" s="1"/>
  <c r="H1161" i="8" a="1"/>
  <c r="H1161" i="8" s="1"/>
  <c r="H1162" i="8" a="1"/>
  <c r="H1162" i="8" s="1"/>
  <c r="H1163" i="8" a="1"/>
  <c r="H1163" i="8" s="1"/>
  <c r="H1164" i="8" a="1"/>
  <c r="H1164" i="8" s="1"/>
  <c r="H1165" i="8" a="1"/>
  <c r="H1165" i="8" s="1"/>
  <c r="H1166" i="8" a="1"/>
  <c r="H1166" i="8" s="1"/>
  <c r="H1167" i="8" a="1"/>
  <c r="H1167" i="8" s="1"/>
  <c r="H1168" i="8" a="1"/>
  <c r="H1168" i="8" s="1"/>
  <c r="H1169" i="8" a="1"/>
  <c r="H1169" i="8" s="1"/>
  <c r="H1170" i="8" a="1"/>
  <c r="H1170" i="8" s="1"/>
  <c r="H1171" i="8" a="1"/>
  <c r="H1171" i="8" s="1"/>
  <c r="H1172" i="8" a="1"/>
  <c r="H1172" i="8" s="1"/>
  <c r="H1173" i="8" a="1"/>
  <c r="H1173" i="8" s="1"/>
  <c r="H1174" i="8" a="1"/>
  <c r="H1174" i="8" s="1"/>
  <c r="H1175" i="8" a="1"/>
  <c r="H1175" i="8" s="1"/>
  <c r="H1176" i="8" a="1"/>
  <c r="H1176" i="8" s="1"/>
  <c r="H1177" i="8" a="1"/>
  <c r="H1177" i="8" s="1"/>
  <c r="H1178" i="8" a="1"/>
  <c r="H1178" i="8" s="1"/>
  <c r="H1179" i="8" a="1"/>
  <c r="H1179" i="8" s="1"/>
  <c r="H1180" i="8" a="1"/>
  <c r="H1180" i="8" s="1"/>
  <c r="H1181" i="8" a="1"/>
  <c r="H1181" i="8" s="1"/>
  <c r="H1182" i="8" a="1"/>
  <c r="H1182" i="8" s="1"/>
  <c r="H1183" i="8" a="1"/>
  <c r="H1183" i="8" s="1"/>
  <c r="H1184" i="8" a="1"/>
  <c r="H1184" i="8" s="1"/>
  <c r="H1185" i="8" a="1"/>
  <c r="H1185" i="8" s="1"/>
  <c r="H1186" i="8" a="1"/>
  <c r="H1186" i="8" s="1"/>
  <c r="H1187" i="8" a="1"/>
  <c r="H1187" i="8" s="1"/>
  <c r="H1188" i="8" a="1"/>
  <c r="H1188" i="8" s="1"/>
  <c r="H1189" i="8" a="1"/>
  <c r="H1189" i="8" s="1"/>
  <c r="H1190" i="8" a="1"/>
  <c r="H1190" i="8" s="1"/>
  <c r="H1191" i="8" a="1"/>
  <c r="H1191" i="8" s="1"/>
  <c r="H1192" i="8" a="1"/>
  <c r="H1192" i="8" s="1"/>
  <c r="H1193" i="8" a="1"/>
  <c r="H1193" i="8" s="1"/>
  <c r="H1194" i="8" a="1"/>
  <c r="H1194" i="8" s="1"/>
  <c r="H1195" i="8" a="1"/>
  <c r="H1195" i="8" s="1"/>
  <c r="H1196" i="8" a="1"/>
  <c r="H1196" i="8" s="1"/>
  <c r="H1197" i="8" a="1"/>
  <c r="H1197" i="8" s="1"/>
  <c r="H1198" i="8" a="1"/>
  <c r="H1198" i="8" s="1"/>
  <c r="H1199" i="8" a="1"/>
  <c r="H1199" i="8" s="1"/>
  <c r="H1200" i="8" a="1"/>
  <c r="H1200" i="8" s="1"/>
  <c r="H1201" i="8" a="1"/>
  <c r="H1201" i="8" s="1"/>
  <c r="H1202" i="8" a="1"/>
  <c r="H1202" i="8" s="1"/>
  <c r="H1203" i="8" a="1"/>
  <c r="H1203" i="8" s="1"/>
  <c r="H1204" i="8" a="1"/>
  <c r="H1204" i="8" s="1"/>
  <c r="H1205" i="8" a="1"/>
  <c r="H1205" i="8" s="1"/>
  <c r="H1206" i="8" a="1"/>
  <c r="H1206" i="8" s="1"/>
  <c r="H1207" i="8" a="1"/>
  <c r="H1207" i="8" s="1"/>
  <c r="H1208" i="8" a="1"/>
  <c r="H1208" i="8" s="1"/>
  <c r="H1209" i="8" a="1"/>
  <c r="H1209" i="8" s="1"/>
  <c r="H1210" i="8" a="1"/>
  <c r="H1210" i="8" s="1"/>
  <c r="H1211" i="8" a="1"/>
  <c r="H1211" i="8" s="1"/>
  <c r="H1212" i="8" a="1"/>
  <c r="H1212" i="8" s="1"/>
  <c r="H1213" i="8" a="1"/>
  <c r="H1213" i="8" s="1"/>
  <c r="H1214" i="8" a="1"/>
  <c r="H1214" i="8" s="1"/>
  <c r="H1215" i="8" a="1"/>
  <c r="H1215" i="8" s="1"/>
  <c r="H1216" i="8" a="1"/>
  <c r="H1216" i="8" s="1"/>
  <c r="H1217" i="8" a="1"/>
  <c r="H1217" i="8" s="1"/>
  <c r="H1218" i="8" a="1"/>
  <c r="H1218" i="8" s="1"/>
  <c r="H1219" i="8" a="1"/>
  <c r="H1219" i="8" s="1"/>
  <c r="H1220" i="8" a="1"/>
  <c r="H1220" i="8" s="1"/>
  <c r="H1221" i="8" a="1"/>
  <c r="H1221" i="8" s="1"/>
  <c r="H1222" i="8" a="1"/>
  <c r="H1222" i="8" s="1"/>
  <c r="H1223" i="8" a="1"/>
  <c r="H1223" i="8" s="1"/>
  <c r="H1224" i="8" a="1"/>
  <c r="H1224" i="8" s="1"/>
  <c r="H1225" i="8" a="1"/>
  <c r="H1225" i="8" s="1"/>
  <c r="H1226" i="8" a="1"/>
  <c r="H1226" i="8" s="1"/>
  <c r="H1227" i="8" a="1"/>
  <c r="H1227" i="8" s="1"/>
  <c r="H1228" i="8" a="1"/>
  <c r="H1228" i="8" s="1"/>
  <c r="H1229" i="8" a="1"/>
  <c r="H1229" i="8" s="1"/>
  <c r="H1230" i="8" a="1"/>
  <c r="H1230" i="8" s="1"/>
  <c r="H1231" i="8" a="1"/>
  <c r="H1231" i="8" s="1"/>
  <c r="H1232" i="8" a="1"/>
  <c r="H1232" i="8" s="1"/>
  <c r="H1233" i="8" a="1"/>
  <c r="H1233" i="8" s="1"/>
  <c r="H1234" i="8" a="1"/>
  <c r="H1234" i="8" s="1"/>
  <c r="H1235" i="8" a="1"/>
  <c r="H1235" i="8" s="1"/>
  <c r="H1236" i="8" a="1"/>
  <c r="H1236" i="8" s="1"/>
  <c r="H1237" i="8" a="1"/>
  <c r="H1237" i="8" s="1"/>
  <c r="H1238" i="8" a="1"/>
  <c r="H1238" i="8" s="1"/>
  <c r="H1239" i="8" a="1"/>
  <c r="H1239" i="8" s="1"/>
  <c r="H1240" i="8" a="1"/>
  <c r="H1240" i="8" s="1"/>
  <c r="H1241" i="8" a="1"/>
  <c r="H1241" i="8" s="1"/>
  <c r="H1242" i="8" a="1"/>
  <c r="H1242" i="8" s="1"/>
  <c r="H1243" i="8" a="1"/>
  <c r="H1243" i="8" s="1"/>
  <c r="H1244" i="8" a="1"/>
  <c r="H1244" i="8" s="1"/>
  <c r="H1245" i="8" a="1"/>
  <c r="H1245" i="8" s="1"/>
  <c r="H1246" i="8" a="1"/>
  <c r="H1246" i="8" s="1"/>
  <c r="H1247" i="8" a="1"/>
  <c r="H1247" i="8"/>
  <c r="H1248" i="8" a="1"/>
  <c r="H1248" i="8" s="1"/>
  <c r="H1249" i="8" a="1"/>
  <c r="H1249" i="8" s="1"/>
  <c r="H1250" i="8" a="1"/>
  <c r="H1250" i="8" s="1"/>
  <c r="H1251" i="8" a="1"/>
  <c r="H1251" i="8" s="1"/>
  <c r="H1252" i="8" a="1"/>
  <c r="H1252" i="8" s="1"/>
  <c r="H1253" i="8" a="1"/>
  <c r="H1253" i="8" s="1"/>
  <c r="H1254" i="8" a="1"/>
  <c r="H1254" i="8" s="1"/>
  <c r="H1255" i="8" a="1"/>
  <c r="H1255" i="8" s="1"/>
  <c r="H1256" i="8" a="1"/>
  <c r="H1256" i="8" s="1"/>
  <c r="H1257" i="8" a="1"/>
  <c r="H1257" i="8" s="1"/>
  <c r="H1258" i="8" a="1"/>
  <c r="H1258" i="8" s="1"/>
  <c r="H1259" i="8" a="1"/>
  <c r="H1259" i="8" s="1"/>
  <c r="H1260" i="8" a="1"/>
  <c r="H1260" i="8" s="1"/>
  <c r="H1261" i="8" a="1"/>
  <c r="H1261" i="8" s="1"/>
  <c r="H1262" i="8" a="1"/>
  <c r="H1262" i="8" s="1"/>
  <c r="H1263" i="8" a="1"/>
  <c r="H1263" i="8" s="1"/>
  <c r="H1264" i="8" a="1"/>
  <c r="H1264" i="8" s="1"/>
  <c r="H1265" i="8" a="1"/>
  <c r="H1265" i="8" s="1"/>
  <c r="H1266" i="8" a="1"/>
  <c r="H1266" i="8" s="1"/>
  <c r="H1267" i="8" a="1"/>
  <c r="H1267" i="8" s="1"/>
  <c r="H1268" i="8" a="1"/>
  <c r="H1268" i="8" s="1"/>
  <c r="H1269" i="8" a="1"/>
  <c r="H1269" i="8" s="1"/>
  <c r="H1270" i="8" a="1"/>
  <c r="H1270" i="8" s="1"/>
  <c r="H1271" i="8" a="1"/>
  <c r="H1271" i="8" s="1"/>
  <c r="H1272" i="8" a="1"/>
  <c r="H1272" i="8" s="1"/>
  <c r="H1273" i="8" a="1"/>
  <c r="H1273" i="8" s="1"/>
  <c r="H1274" i="8" a="1"/>
  <c r="H1274" i="8" s="1"/>
  <c r="H1275" i="8" a="1"/>
  <c r="H1275" i="8" s="1"/>
  <c r="H1276" i="8" a="1"/>
  <c r="H1276" i="8" s="1"/>
  <c r="H1277" i="8" a="1"/>
  <c r="H1277" i="8" s="1"/>
  <c r="H1278" i="8" a="1"/>
  <c r="H1278" i="8" s="1"/>
  <c r="H1279" i="8" a="1"/>
  <c r="H1279" i="8" s="1"/>
  <c r="H1280" i="8" a="1"/>
  <c r="H1280" i="8" s="1"/>
  <c r="H1281" i="8" a="1"/>
  <c r="H1281" i="8" s="1"/>
  <c r="H1282" i="8" a="1"/>
  <c r="H1282" i="8" s="1"/>
  <c r="H1283" i="8" a="1"/>
  <c r="H1283" i="8" s="1"/>
  <c r="H1284" i="8" a="1"/>
  <c r="H1284" i="8" s="1"/>
  <c r="H1285" i="8" a="1"/>
  <c r="H1285" i="8" s="1"/>
  <c r="H1286" i="8" a="1"/>
  <c r="H1286" i="8"/>
  <c r="H1287" i="8" a="1"/>
  <c r="H1287" i="8" s="1"/>
  <c r="H1288" i="8" a="1"/>
  <c r="H1288" i="8" s="1"/>
  <c r="H1289" i="8" a="1"/>
  <c r="H1289" i="8" s="1"/>
  <c r="H1290" i="8" a="1"/>
  <c r="H1290" i="8" s="1"/>
  <c r="H1291" i="8" a="1"/>
  <c r="H1291" i="8" s="1"/>
  <c r="H1292" i="8" a="1"/>
  <c r="H1292" i="8" s="1"/>
  <c r="H1293" i="8" a="1"/>
  <c r="H1293" i="8" s="1"/>
  <c r="H1294" i="8" a="1"/>
  <c r="H1294" i="8" s="1"/>
  <c r="H1295" i="8" a="1"/>
  <c r="H1295" i="8" s="1"/>
  <c r="H1296" i="8" a="1"/>
  <c r="H1296" i="8" s="1"/>
  <c r="H1297" i="8" a="1"/>
  <c r="H1297" i="8"/>
  <c r="H1298" i="8" a="1"/>
  <c r="H1298" i="8" s="1"/>
  <c r="H1299" i="8" a="1"/>
  <c r="H1299" i="8" s="1"/>
  <c r="H1300" i="8" a="1"/>
  <c r="H1300" i="8" s="1"/>
  <c r="H1301" i="8" a="1"/>
  <c r="H1301" i="8" s="1"/>
  <c r="H1302" i="8" a="1"/>
  <c r="H1302" i="8" s="1"/>
  <c r="H1303" i="8" a="1"/>
  <c r="H1303" i="8" s="1"/>
  <c r="H1304" i="8" a="1"/>
  <c r="H1304" i="8" s="1"/>
  <c r="H1305" i="8" a="1"/>
  <c r="H1305" i="8" s="1"/>
  <c r="H1306" i="8" a="1"/>
  <c r="H1306" i="8" s="1"/>
  <c r="H1307" i="8" a="1"/>
  <c r="H1307" i="8" s="1"/>
  <c r="H1308" i="8" a="1"/>
  <c r="H1308" i="8" s="1"/>
  <c r="H1309" i="8" a="1"/>
  <c r="H1309" i="8" s="1"/>
  <c r="H1310" i="8" a="1"/>
  <c r="H1310" i="8" s="1"/>
  <c r="H1311" i="8" a="1"/>
  <c r="H1311" i="8" s="1"/>
  <c r="H1312" i="8" a="1"/>
  <c r="H1312" i="8" s="1"/>
  <c r="H1313" i="8" a="1"/>
  <c r="H1313" i="8" s="1"/>
  <c r="H1314" i="8" a="1"/>
  <c r="H1314" i="8" s="1"/>
  <c r="H1315" i="8" a="1"/>
  <c r="H1315" i="8" s="1"/>
  <c r="H1316" i="8" a="1"/>
  <c r="H1316" i="8" s="1"/>
  <c r="H1317" i="8" a="1"/>
  <c r="H1317" i="8" s="1"/>
  <c r="H1318" i="8" a="1"/>
  <c r="H1318" i="8" s="1"/>
  <c r="H1319" i="8" a="1"/>
  <c r="H1319" i="8" s="1"/>
  <c r="H1320" i="8" a="1"/>
  <c r="H1320" i="8" s="1"/>
  <c r="H1321" i="8" a="1"/>
  <c r="H1321" i="8" s="1"/>
  <c r="H1322" i="8" a="1"/>
  <c r="H1322" i="8" s="1"/>
  <c r="H1323" i="8" a="1"/>
  <c r="H1323" i="8" s="1"/>
  <c r="H1324" i="8" a="1"/>
  <c r="H1324" i="8" s="1"/>
  <c r="H1325" i="8" a="1"/>
  <c r="H1325" i="8" s="1"/>
  <c r="H1326" i="8" a="1"/>
  <c r="H1326" i="8" s="1"/>
  <c r="H1327" i="8" a="1"/>
  <c r="H1327" i="8" s="1"/>
  <c r="H1328" i="8" a="1"/>
  <c r="H1328" i="8" s="1"/>
  <c r="H1329" i="8" a="1"/>
  <c r="H1329" i="8" s="1"/>
  <c r="H1330" i="8" a="1"/>
  <c r="H1330" i="8" s="1"/>
  <c r="H1331" i="8" a="1"/>
  <c r="H1331" i="8" s="1"/>
  <c r="H1332" i="8" a="1"/>
  <c r="H1332" i="8" s="1"/>
  <c r="H1333" i="8" a="1"/>
  <c r="H1333" i="8" s="1"/>
  <c r="H1334" i="8" a="1"/>
  <c r="H1334" i="8" s="1"/>
  <c r="H1335" i="8" a="1"/>
  <c r="H1335" i="8" s="1"/>
  <c r="H1336" i="8" a="1"/>
  <c r="H1336" i="8" s="1"/>
  <c r="H1337" i="8" a="1"/>
  <c r="H1337" i="8" s="1"/>
  <c r="H1338" i="8" a="1"/>
  <c r="H1338" i="8" s="1"/>
  <c r="H1339" i="8" a="1"/>
  <c r="H1339" i="8" s="1"/>
  <c r="H1340" i="8" a="1"/>
  <c r="H1340" i="8" s="1"/>
  <c r="H1341" i="8" a="1"/>
  <c r="H1341" i="8" s="1"/>
  <c r="H1342" i="8" a="1"/>
  <c r="H1342" i="8" s="1"/>
  <c r="H1343" i="8" a="1"/>
  <c r="H1343" i="8" s="1"/>
  <c r="H1344" i="8" a="1"/>
  <c r="H1344" i="8" s="1"/>
  <c r="H1345" i="8" a="1"/>
  <c r="H1345" i="8" s="1"/>
  <c r="H1346" i="8" a="1"/>
  <c r="H1346" i="8" s="1"/>
  <c r="H1347" i="8" a="1"/>
  <c r="H1347" i="8" s="1"/>
  <c r="H1348" i="8" a="1"/>
  <c r="H1348" i="8" s="1"/>
  <c r="H1349" i="8" a="1"/>
  <c r="H1349" i="8" s="1"/>
  <c r="H1350" i="8" a="1"/>
  <c r="H1350" i="8" s="1"/>
  <c r="H1351" i="8" a="1"/>
  <c r="H1351" i="8" s="1"/>
  <c r="H1352" i="8" a="1"/>
  <c r="H1352" i="8" s="1"/>
  <c r="H1353" i="8" a="1"/>
  <c r="H1353" i="8" s="1"/>
  <c r="H1354" i="8" a="1"/>
  <c r="H1354" i="8" s="1"/>
  <c r="H1355" i="8" a="1"/>
  <c r="H1355" i="8" s="1"/>
  <c r="H1356" i="8" a="1"/>
  <c r="H1356" i="8" s="1"/>
  <c r="H1357" i="8" a="1"/>
  <c r="H1357" i="8" s="1"/>
  <c r="H1358" i="8" a="1"/>
  <c r="H1358" i="8" s="1"/>
  <c r="H1359" i="8" a="1"/>
  <c r="H1359" i="8" s="1"/>
  <c r="H1360" i="8" a="1"/>
  <c r="H1360" i="8" s="1"/>
  <c r="H1361" i="8" a="1"/>
  <c r="H1361" i="8" s="1"/>
  <c r="H1362" i="8" a="1"/>
  <c r="H1362" i="8" s="1"/>
  <c r="H1363" i="8" a="1"/>
  <c r="H1363" i="8" s="1"/>
  <c r="H1364" i="8" a="1"/>
  <c r="H1364" i="8" s="1"/>
  <c r="H1365" i="8" a="1"/>
  <c r="H1365" i="8" s="1"/>
  <c r="H1366" i="8" a="1"/>
  <c r="H1366" i="8" s="1"/>
  <c r="H1367" i="8" a="1"/>
  <c r="H1367" i="8" s="1"/>
  <c r="H1368" i="8" a="1"/>
  <c r="H1368" i="8" s="1"/>
  <c r="H1369" i="8" a="1"/>
  <c r="H1369" i="8" s="1"/>
  <c r="H1370" i="8" a="1"/>
  <c r="H1370" i="8" s="1"/>
  <c r="H1371" i="8" a="1"/>
  <c r="H1371" i="8" s="1"/>
  <c r="H1372" i="8" a="1"/>
  <c r="H1372" i="8" s="1"/>
  <c r="H1373" i="8" a="1"/>
  <c r="H1373" i="8" s="1"/>
  <c r="H1374" i="8" a="1"/>
  <c r="H1374" i="8" s="1"/>
  <c r="H1375" i="8" a="1"/>
  <c r="H1375" i="8" s="1"/>
  <c r="H1376" i="8" a="1"/>
  <c r="H1376" i="8" s="1"/>
  <c r="H1377" i="8" a="1"/>
  <c r="H1377" i="8" s="1"/>
  <c r="H1378" i="8" a="1"/>
  <c r="H1378" i="8" s="1"/>
  <c r="H1379" i="8" a="1"/>
  <c r="H1379" i="8" s="1"/>
  <c r="H1380" i="8" a="1"/>
  <c r="H1380" i="8" s="1"/>
  <c r="H1381" i="8" a="1"/>
  <c r="H1381" i="8" s="1"/>
  <c r="H1382" i="8" a="1"/>
  <c r="H1382" i="8" s="1"/>
  <c r="H1383" i="8" a="1"/>
  <c r="H1383" i="8" s="1"/>
  <c r="H1384" i="8" a="1"/>
  <c r="H1384" i="8" s="1"/>
  <c r="H1385" i="8" a="1"/>
  <c r="H1385" i="8" s="1"/>
  <c r="H1386" i="8" a="1"/>
  <c r="H1386" i="8" s="1"/>
  <c r="H1387" i="8" a="1"/>
  <c r="H1387" i="8" s="1"/>
  <c r="H1388" i="8" a="1"/>
  <c r="H1388" i="8" s="1"/>
  <c r="H1389" i="8" a="1"/>
  <c r="H1389" i="8" s="1"/>
  <c r="H1390" i="8" a="1"/>
  <c r="H1390" i="8" s="1"/>
  <c r="H1391" i="8" a="1"/>
  <c r="H1391" i="8" s="1"/>
  <c r="H1392" i="8" a="1"/>
  <c r="H1392" i="8" s="1"/>
  <c r="H1393" i="8" a="1"/>
  <c r="H1393" i="8" s="1"/>
  <c r="H1394" i="8" a="1"/>
  <c r="H1394" i="8" s="1"/>
  <c r="H1395" i="8" a="1"/>
  <c r="H1395" i="8" s="1"/>
  <c r="H1396" i="8" a="1"/>
  <c r="H1396" i="8" s="1"/>
  <c r="H1397" i="8" a="1"/>
  <c r="H1397" i="8" s="1"/>
  <c r="H1398" i="8" a="1"/>
  <c r="H1398" i="8" s="1"/>
  <c r="H1399" i="8" a="1"/>
  <c r="H1399" i="8" s="1"/>
  <c r="H1400" i="8" a="1"/>
  <c r="H1400" i="8" s="1"/>
  <c r="H1401" i="8" a="1"/>
  <c r="H1401" i="8" s="1"/>
  <c r="H1402" i="8" a="1"/>
  <c r="H1402" i="8" s="1"/>
  <c r="H1403" i="8" a="1"/>
  <c r="H1403" i="8" s="1"/>
  <c r="H1404" i="8" a="1"/>
  <c r="H1404" i="8" s="1"/>
  <c r="H1405" i="8" a="1"/>
  <c r="H1405" i="8" s="1"/>
  <c r="H1406" i="8" a="1"/>
  <c r="H1406" i="8" s="1"/>
  <c r="H1407" i="8" a="1"/>
  <c r="H1407" i="8" s="1"/>
  <c r="H1408" i="8" a="1"/>
  <c r="H1408" i="8" s="1"/>
  <c r="H1409" i="8" a="1"/>
  <c r="H1409" i="8" s="1"/>
  <c r="H1410" i="8" a="1"/>
  <c r="H1410" i="8" s="1"/>
  <c r="H1411" i="8" a="1"/>
  <c r="H1411" i="8" s="1"/>
  <c r="H1412" i="8" a="1"/>
  <c r="H1412" i="8" s="1"/>
  <c r="H1413" i="8" a="1"/>
  <c r="H1413" i="8" s="1"/>
  <c r="H1414" i="8" a="1"/>
  <c r="H1414" i="8" s="1"/>
  <c r="H1415" i="8" a="1"/>
  <c r="H1415" i="8" s="1"/>
  <c r="H1416" i="8" a="1"/>
  <c r="H1416" i="8" s="1"/>
  <c r="H1417" i="8" a="1"/>
  <c r="H1417" i="8" s="1"/>
  <c r="H1418" i="8" a="1"/>
  <c r="H1418" i="8"/>
  <c r="H1419" i="8" a="1"/>
  <c r="H1419" i="8" s="1"/>
  <c r="H1420" i="8" a="1"/>
  <c r="H1420" i="8" s="1"/>
  <c r="H1421" i="8" a="1"/>
  <c r="H1421" i="8" s="1"/>
  <c r="H1422" i="8" a="1"/>
  <c r="H1422" i="8" s="1"/>
  <c r="H1423" i="8" a="1"/>
  <c r="H1423" i="8" s="1"/>
  <c r="H1424" i="8" a="1"/>
  <c r="H1424" i="8" s="1"/>
  <c r="H1425" i="8" a="1"/>
  <c r="H1425" i="8" s="1"/>
  <c r="H1426" i="8" a="1"/>
  <c r="H1426" i="8" s="1"/>
  <c r="H1427" i="8" a="1"/>
  <c r="H1427" i="8" s="1"/>
  <c r="H1428" i="8" a="1"/>
  <c r="H1428" i="8" s="1"/>
  <c r="H1429" i="8" a="1"/>
  <c r="H1429" i="8" s="1"/>
  <c r="H1430" i="8" a="1"/>
  <c r="H1430" i="8" s="1"/>
  <c r="H1431" i="8" a="1"/>
  <c r="H1431" i="8" s="1"/>
  <c r="H1432" i="8" a="1"/>
  <c r="H1432" i="8" s="1"/>
  <c r="H1433" i="8" a="1"/>
  <c r="H1433" i="8" s="1"/>
  <c r="H1434" i="8" a="1"/>
  <c r="H1434" i="8" s="1"/>
  <c r="H1435" i="8" a="1"/>
  <c r="H1435" i="8" s="1"/>
  <c r="H1436" i="8" a="1"/>
  <c r="H1436" i="8" s="1"/>
  <c r="H1437" i="8" a="1"/>
  <c r="H1437" i="8" s="1"/>
  <c r="H1438" i="8" a="1"/>
  <c r="H1438" i="8" s="1"/>
  <c r="H1439" i="8" a="1"/>
  <c r="H1439" i="8" s="1"/>
  <c r="H1440" i="8" a="1"/>
  <c r="H1440" i="8" s="1"/>
  <c r="H1441" i="8" a="1"/>
  <c r="H1441" i="8" s="1"/>
  <c r="H1442" i="8" a="1"/>
  <c r="H1442" i="8" s="1"/>
  <c r="H1443" i="8" a="1"/>
  <c r="H1443" i="8" s="1"/>
  <c r="H1444" i="8" a="1"/>
  <c r="H1444" i="8" s="1"/>
  <c r="H1445" i="8" a="1"/>
  <c r="H1445" i="8" s="1"/>
  <c r="H1446" i="8" a="1"/>
  <c r="H1446" i="8" s="1"/>
  <c r="H1447" i="8" a="1"/>
  <c r="H1447" i="8" s="1"/>
  <c r="H1448" i="8" a="1"/>
  <c r="H1448" i="8" s="1"/>
  <c r="H1449" i="8" a="1"/>
  <c r="H1449" i="8" s="1"/>
  <c r="H1450" i="8" a="1"/>
  <c r="H1450" i="8" s="1"/>
  <c r="H1451" i="8" a="1"/>
  <c r="H1451" i="8" s="1"/>
  <c r="H1452" i="8" a="1"/>
  <c r="H1452" i="8" s="1"/>
  <c r="H1453" i="8" a="1"/>
  <c r="H1453" i="8" s="1"/>
  <c r="H1454" i="8" a="1"/>
  <c r="H1454" i="8" s="1"/>
  <c r="H1455" i="8" a="1"/>
  <c r="H1455" i="8" s="1"/>
  <c r="H1456" i="8" a="1"/>
  <c r="H1456" i="8" s="1"/>
  <c r="H1457" i="8" a="1"/>
  <c r="H1457" i="8" s="1"/>
  <c r="H1458" i="8" a="1"/>
  <c r="H1458" i="8" s="1"/>
  <c r="H1459" i="8" a="1"/>
  <c r="H1459" i="8" s="1"/>
  <c r="H1460" i="8" a="1"/>
  <c r="H1460" i="8" s="1"/>
  <c r="H1461" i="8" a="1"/>
  <c r="H1461" i="8" s="1"/>
  <c r="H1462" i="8" a="1"/>
  <c r="H1462" i="8" s="1"/>
  <c r="H1463" i="8" a="1"/>
  <c r="H1463" i="8" s="1"/>
  <c r="H1464" i="8" a="1"/>
  <c r="H1464" i="8" s="1"/>
  <c r="H1465" i="8" a="1"/>
  <c r="H1465" i="8" s="1"/>
  <c r="H1466" i="8" a="1"/>
  <c r="H1466" i="8" s="1"/>
  <c r="H1467" i="8" a="1"/>
  <c r="H1467" i="8" s="1"/>
  <c r="H1468" i="8" a="1"/>
  <c r="H1468" i="8" s="1"/>
  <c r="H1469" i="8" a="1"/>
  <c r="H1469" i="8" s="1"/>
  <c r="H1470" i="8" a="1"/>
  <c r="H1470" i="8" s="1"/>
  <c r="H1471" i="8" a="1"/>
  <c r="H1471" i="8" s="1"/>
  <c r="H1472" i="8" a="1"/>
  <c r="H1472" i="8" s="1"/>
  <c r="H1473" i="8" a="1"/>
  <c r="H1473" i="8" s="1"/>
  <c r="H1474" i="8" a="1"/>
  <c r="H1474" i="8" s="1"/>
  <c r="H1475" i="8" a="1"/>
  <c r="H1475" i="8" s="1"/>
  <c r="H1476" i="8" a="1"/>
  <c r="H1476" i="8" s="1"/>
  <c r="H1477" i="8" a="1"/>
  <c r="H1477" i="8" s="1"/>
  <c r="H1478" i="8" a="1"/>
  <c r="H1478" i="8" s="1"/>
  <c r="H1479" i="8" a="1"/>
  <c r="H1479" i="8" s="1"/>
  <c r="H1480" i="8" a="1"/>
  <c r="H1480" i="8" s="1"/>
  <c r="H1481" i="8" a="1"/>
  <c r="H1481" i="8" s="1"/>
  <c r="H1482" i="8" a="1"/>
  <c r="H1482" i="8" s="1"/>
  <c r="H1483" i="8" a="1"/>
  <c r="H1483" i="8" s="1"/>
  <c r="H1484" i="8" a="1"/>
  <c r="H1484" i="8" s="1"/>
  <c r="H1485" i="8" a="1"/>
  <c r="H1485" i="8" s="1"/>
  <c r="H1486" i="8" a="1"/>
  <c r="H1486" i="8" s="1"/>
  <c r="H1487" i="8" a="1"/>
  <c r="H1487" i="8" s="1"/>
  <c r="H1488" i="8" a="1"/>
  <c r="H1488" i="8" s="1"/>
  <c r="H1489" i="8" a="1"/>
  <c r="H1489" i="8" s="1"/>
  <c r="H1490" i="8" a="1"/>
  <c r="H1490" i="8" s="1"/>
  <c r="H1491" i="8" a="1"/>
  <c r="H1491" i="8" s="1"/>
  <c r="H1492" i="8" a="1"/>
  <c r="H1492" i="8" s="1"/>
  <c r="H1493" i="8" a="1"/>
  <c r="H1493" i="8" s="1"/>
  <c r="H1494" i="8" a="1"/>
  <c r="H1494" i="8" s="1"/>
  <c r="H1495" i="8" a="1"/>
  <c r="H1495" i="8" s="1"/>
  <c r="H1496" i="8" a="1"/>
  <c r="H1496" i="8" s="1"/>
  <c r="H1497" i="8" a="1"/>
  <c r="H1497" i="8" s="1"/>
  <c r="H1498" i="8" a="1"/>
  <c r="H1498" i="8" s="1"/>
  <c r="H1499" i="8" a="1"/>
  <c r="H1499" i="8" s="1"/>
  <c r="H1500" i="8" a="1"/>
  <c r="H1500" i="8" s="1"/>
  <c r="H1501" i="8" a="1"/>
  <c r="H1501" i="8" s="1"/>
  <c r="H1502" i="8" a="1"/>
  <c r="H1502" i="8" s="1"/>
  <c r="H1503" i="8" a="1"/>
  <c r="H1503" i="8" s="1"/>
  <c r="H1504" i="8" a="1"/>
  <c r="H1504" i="8" s="1"/>
  <c r="H1505" i="8" a="1"/>
  <c r="H1505" i="8" s="1"/>
  <c r="H1506" i="8" a="1"/>
  <c r="H1506" i="8" s="1"/>
  <c r="H1507" i="8" a="1"/>
  <c r="H1507" i="8" s="1"/>
  <c r="H1508" i="8" a="1"/>
  <c r="H1508" i="8" s="1"/>
  <c r="H1509" i="8" a="1"/>
  <c r="H1509" i="8" s="1"/>
  <c r="H1510" i="8" a="1"/>
  <c r="H1510" i="8" s="1"/>
  <c r="H1511" i="8" a="1"/>
  <c r="H1511" i="8" s="1"/>
  <c r="H1512" i="8" a="1"/>
  <c r="H1512" i="8" s="1"/>
  <c r="H1513" i="8" a="1"/>
  <c r="H1513" i="8"/>
  <c r="H1514" i="8" a="1"/>
  <c r="H1514" i="8" s="1"/>
  <c r="H1515" i="8" a="1"/>
  <c r="H1515" i="8" s="1"/>
  <c r="H1516" i="8" a="1"/>
  <c r="H1516" i="8" s="1"/>
  <c r="H1517" i="8" a="1"/>
  <c r="H1517" i="8" s="1"/>
  <c r="H1518" i="8" a="1"/>
  <c r="H1518" i="8" s="1"/>
  <c r="H1519" i="8" a="1"/>
  <c r="H1519" i="8" s="1"/>
  <c r="H1520" i="8" a="1"/>
  <c r="H1520" i="8" s="1"/>
  <c r="H1521" i="8" a="1"/>
  <c r="H1521" i="8" s="1"/>
  <c r="H1522" i="8" a="1"/>
  <c r="H1522" i="8" s="1"/>
  <c r="H1523" i="8" a="1"/>
  <c r="H1523" i="8" s="1"/>
  <c r="H1524" i="8" a="1"/>
  <c r="H1524" i="8" s="1"/>
  <c r="H1525" i="8" a="1"/>
  <c r="H1525" i="8" s="1"/>
  <c r="H1526" i="8" a="1"/>
  <c r="H1526" i="8"/>
  <c r="H1527" i="8" a="1"/>
  <c r="H1527" i="8" s="1"/>
  <c r="H1528" i="8" a="1"/>
  <c r="H1528" i="8" s="1"/>
  <c r="H1529" i="8" a="1"/>
  <c r="H1529" i="8" s="1"/>
  <c r="H1530" i="8" a="1"/>
  <c r="H1530" i="8" s="1"/>
  <c r="H1531" i="8" a="1"/>
  <c r="H1531" i="8" s="1"/>
  <c r="H1532" i="8" a="1"/>
  <c r="H1532" i="8" s="1"/>
  <c r="H1533" i="8" a="1"/>
  <c r="H1533" i="8" s="1"/>
  <c r="H1534" i="8" a="1"/>
  <c r="H1534" i="8" s="1"/>
  <c r="H1535" i="8" a="1"/>
  <c r="H1535" i="8" s="1"/>
  <c r="H1536" i="8" a="1"/>
  <c r="H1536" i="8" s="1"/>
  <c r="H1537" i="8" a="1"/>
  <c r="H1537" i="8" s="1"/>
  <c r="H1538" i="8" a="1"/>
  <c r="H1538" i="8" s="1"/>
  <c r="H1539" i="8" a="1"/>
  <c r="H1539" i="8" s="1"/>
  <c r="H1540" i="8" a="1"/>
  <c r="H1540" i="8" s="1"/>
  <c r="H1541" i="8" a="1"/>
  <c r="H1541" i="8" s="1"/>
  <c r="H1542" i="8" a="1"/>
  <c r="H1542" i="8" s="1"/>
  <c r="H1543" i="8" a="1"/>
  <c r="H1543" i="8" s="1"/>
  <c r="H1544" i="8" a="1"/>
  <c r="H1544" i="8" s="1"/>
  <c r="H1545" i="8" a="1"/>
  <c r="H1545" i="8" s="1"/>
  <c r="H1546" i="8" a="1"/>
  <c r="H1546" i="8" s="1"/>
  <c r="H1547" i="8" a="1"/>
  <c r="H1547" i="8" s="1"/>
  <c r="H1548" i="8" a="1"/>
  <c r="H1548" i="8" s="1"/>
  <c r="H1549" i="8" a="1"/>
  <c r="H1549" i="8"/>
  <c r="H1550" i="8" a="1"/>
  <c r="H1550" i="8" s="1"/>
  <c r="H1551" i="8" a="1"/>
  <c r="H1551" i="8" s="1"/>
  <c r="H1552" i="8" a="1"/>
  <c r="H1552" i="8" s="1"/>
  <c r="H1553" i="8" a="1"/>
  <c r="H1553" i="8" s="1"/>
  <c r="H1554" i="8" a="1"/>
  <c r="H1554" i="8" s="1"/>
  <c r="H1555" i="8" a="1"/>
  <c r="H1555" i="8" s="1"/>
  <c r="H1556" i="8" a="1"/>
  <c r="H1556" i="8" s="1"/>
  <c r="H1557" i="8" a="1"/>
  <c r="H1557" i="8" s="1"/>
  <c r="H1558" i="8" a="1"/>
  <c r="H1558" i="8" s="1"/>
  <c r="H1559" i="8" a="1"/>
  <c r="H1559" i="8" s="1"/>
  <c r="H1560" i="8" a="1"/>
  <c r="H1560" i="8" s="1"/>
  <c r="H1561" i="8" a="1"/>
  <c r="H1561" i="8" s="1"/>
  <c r="H1562" i="8" a="1"/>
  <c r="H1562" i="8" s="1"/>
  <c r="H1563" i="8" a="1"/>
  <c r="H1563" i="8" s="1"/>
  <c r="H1564" i="8" a="1"/>
  <c r="H1564" i="8" s="1"/>
  <c r="H1565" i="8" a="1"/>
  <c r="H1565" i="8" s="1"/>
  <c r="H1566" i="8" a="1"/>
  <c r="H1566" i="8" s="1"/>
  <c r="H1567" i="8" a="1"/>
  <c r="H1567" i="8" s="1"/>
  <c r="H1568" i="8" a="1"/>
  <c r="H1568" i="8" s="1"/>
  <c r="H1569" i="8" a="1"/>
  <c r="H1569" i="8" s="1"/>
  <c r="H1570" i="8" a="1"/>
  <c r="H1570" i="8" s="1"/>
  <c r="H1571" i="8" a="1"/>
  <c r="H1571" i="8" s="1"/>
  <c r="H1572" i="8" a="1"/>
  <c r="H1572" i="8" s="1"/>
  <c r="H1573" i="8" a="1"/>
  <c r="H1573" i="8" s="1"/>
  <c r="H1574" i="8" a="1"/>
  <c r="H1574" i="8" s="1"/>
  <c r="H1575" i="8" a="1"/>
  <c r="H1575" i="8" s="1"/>
  <c r="H1576" i="8" a="1"/>
  <c r="H1576" i="8" s="1"/>
  <c r="H1577" i="8" a="1"/>
  <c r="H1577" i="8" s="1"/>
  <c r="H1578" i="8" a="1"/>
  <c r="H1578" i="8" s="1"/>
  <c r="H1579" i="8" a="1"/>
  <c r="H1579" i="8" s="1"/>
  <c r="H1580" i="8" a="1"/>
  <c r="H1580" i="8" s="1"/>
  <c r="H1581" i="8" a="1"/>
  <c r="H1581" i="8" s="1"/>
  <c r="H1582" i="8" a="1"/>
  <c r="H1582" i="8" s="1"/>
  <c r="H1583" i="8" a="1"/>
  <c r="H1583" i="8" s="1"/>
  <c r="H1584" i="8" a="1"/>
  <c r="H1584" i="8" s="1"/>
  <c r="H1585" i="8" a="1"/>
  <c r="H1585" i="8" s="1"/>
  <c r="H1586" i="8" a="1"/>
  <c r="H1586" i="8" s="1"/>
  <c r="H1587" i="8" a="1"/>
  <c r="H1587" i="8" s="1"/>
  <c r="H1588" i="8" a="1"/>
  <c r="H1588" i="8" s="1"/>
  <c r="H1589" i="8" a="1"/>
  <c r="H1589" i="8" s="1"/>
  <c r="H1590" i="8" a="1"/>
  <c r="H1590" i="8" s="1"/>
  <c r="H1591" i="8" a="1"/>
  <c r="H1591" i="8" s="1"/>
  <c r="H1592" i="8" a="1"/>
  <c r="H1592" i="8" s="1"/>
  <c r="H1593" i="8" a="1"/>
  <c r="H1593" i="8" s="1"/>
  <c r="H1594" i="8" a="1"/>
  <c r="H1594" i="8" s="1"/>
  <c r="H1595" i="8" a="1"/>
  <c r="H1595" i="8" s="1"/>
  <c r="H1596" i="8" a="1"/>
  <c r="H1596" i="8" s="1"/>
  <c r="H1597" i="8" a="1"/>
  <c r="H1597" i="8" s="1"/>
  <c r="H1598" i="8" a="1"/>
  <c r="H1598" i="8" s="1"/>
  <c r="H1599" i="8" a="1"/>
  <c r="H1599" i="8" s="1"/>
  <c r="H1600" i="8" a="1"/>
  <c r="H1600" i="8" s="1"/>
  <c r="H1601" i="8" a="1"/>
  <c r="H1601" i="8" s="1"/>
  <c r="H1602" i="8" a="1"/>
  <c r="H1602" i="8" s="1"/>
  <c r="H1603" i="8" a="1"/>
  <c r="H1603" i="8" s="1"/>
  <c r="H1604" i="8" a="1"/>
  <c r="H1604" i="8" s="1"/>
  <c r="H1605" i="8" a="1"/>
  <c r="H1605" i="8" s="1"/>
  <c r="H1606" i="8" a="1"/>
  <c r="H1606" i="8" s="1"/>
  <c r="H1607" i="8" a="1"/>
  <c r="H1607" i="8" s="1"/>
  <c r="H1608" i="8" a="1"/>
  <c r="H1608" i="8" s="1"/>
  <c r="H1609" i="8" a="1"/>
  <c r="H1609" i="8" s="1"/>
  <c r="H1610" i="8" a="1"/>
  <c r="H1610" i="8" s="1"/>
  <c r="H1611" i="8" a="1"/>
  <c r="H1611" i="8" s="1"/>
  <c r="H1612" i="8" a="1"/>
  <c r="H1612" i="8" s="1"/>
  <c r="H1613" i="8" a="1"/>
  <c r="H1613" i="8" s="1"/>
  <c r="H1614" i="8" a="1"/>
  <c r="H1614" i="8" s="1"/>
  <c r="H1615" i="8" a="1"/>
  <c r="H1615" i="8" s="1"/>
  <c r="H1616" i="8" a="1"/>
  <c r="H1616" i="8" s="1"/>
  <c r="H1617" i="8" a="1"/>
  <c r="H1617" i="8" s="1"/>
  <c r="H1618" i="8" a="1"/>
  <c r="H1618" i="8" s="1"/>
  <c r="H1619" i="8" a="1"/>
  <c r="H1619" i="8" s="1"/>
  <c r="H1620" i="8" a="1"/>
  <c r="H1620" i="8" s="1"/>
  <c r="H1621" i="8" a="1"/>
  <c r="H1621" i="8" s="1"/>
  <c r="H1622" i="8" a="1"/>
  <c r="H1622" i="8"/>
  <c r="H1623" i="8" a="1"/>
  <c r="H1623" i="8" s="1"/>
  <c r="H1624" i="8" a="1"/>
  <c r="H1624" i="8" s="1"/>
  <c r="H1625" i="8" a="1"/>
  <c r="H1625" i="8" s="1"/>
  <c r="H1626" i="8" a="1"/>
  <c r="H1626" i="8" s="1"/>
  <c r="H1627" i="8" a="1"/>
  <c r="H1627" i="8" s="1"/>
  <c r="H1628" i="8" a="1"/>
  <c r="H1628" i="8" s="1"/>
  <c r="H1629" i="8" a="1"/>
  <c r="H1629" i="8" s="1"/>
  <c r="H1630" i="8" a="1"/>
  <c r="H1630" i="8" s="1"/>
  <c r="H1631" i="8" a="1"/>
  <c r="H1631" i="8" s="1"/>
  <c r="H1632" i="8" a="1"/>
  <c r="H1632" i="8" s="1"/>
  <c r="H1633" i="8" a="1"/>
  <c r="H1633" i="8" s="1"/>
  <c r="H1634" i="8" a="1"/>
  <c r="H1634" i="8" s="1"/>
  <c r="H1635" i="8" a="1"/>
  <c r="H1635" i="8" s="1"/>
  <c r="H1636" i="8" a="1"/>
  <c r="H1636" i="8" s="1"/>
  <c r="H1637" i="8" a="1"/>
  <c r="H1637" i="8" s="1"/>
  <c r="H1638" i="8" a="1"/>
  <c r="H1638" i="8" s="1"/>
  <c r="H1639" i="8" a="1"/>
  <c r="H1639" i="8" s="1"/>
  <c r="H1640" i="8" a="1"/>
  <c r="H1640" i="8" s="1"/>
  <c r="H1641" i="8" a="1"/>
  <c r="H1641" i="8" s="1"/>
  <c r="H1642" i="8" a="1"/>
  <c r="H1642" i="8" s="1"/>
  <c r="H1643" i="8" a="1"/>
  <c r="H1643" i="8" s="1"/>
  <c r="H1644" i="8" a="1"/>
  <c r="H1644" i="8" s="1"/>
  <c r="H1645" i="8" a="1"/>
  <c r="H1645" i="8" s="1"/>
  <c r="H1646" i="8" a="1"/>
  <c r="H1646" i="8" s="1"/>
  <c r="H1647" i="8" a="1"/>
  <c r="H1647" i="8" s="1"/>
  <c r="H1648" i="8" a="1"/>
  <c r="H1648" i="8" s="1"/>
  <c r="H1649" i="8" a="1"/>
  <c r="H1649" i="8" s="1"/>
  <c r="H1650" i="8" a="1"/>
  <c r="H1650" i="8" s="1"/>
  <c r="H1651" i="8" a="1"/>
  <c r="H1651" i="8" s="1"/>
  <c r="H1652" i="8" a="1"/>
  <c r="H1652" i="8" s="1"/>
  <c r="H1653" i="8" a="1"/>
  <c r="H1653" i="8" s="1"/>
  <c r="H1654" i="8" a="1"/>
  <c r="H1654" i="8" s="1"/>
  <c r="H1655" i="8" a="1"/>
  <c r="H1655" i="8" s="1"/>
  <c r="H1656" i="8" a="1"/>
  <c r="H1656" i="8" s="1"/>
  <c r="H1657" i="8" a="1"/>
  <c r="H1657" i="8" s="1"/>
  <c r="H1658" i="8" a="1"/>
  <c r="H1658" i="8" s="1"/>
  <c r="H1659" i="8" a="1"/>
  <c r="H1659" i="8" s="1"/>
  <c r="H1660" i="8" a="1"/>
  <c r="H1660" i="8" s="1"/>
  <c r="H1661" i="8" a="1"/>
  <c r="H1661" i="8" s="1"/>
  <c r="H1662" i="8" a="1"/>
  <c r="H1662" i="8" s="1"/>
  <c r="H1663" i="8" a="1"/>
  <c r="H1663" i="8" s="1"/>
  <c r="H1664" i="8" a="1"/>
  <c r="H1664" i="8" s="1"/>
  <c r="H1665" i="8" a="1"/>
  <c r="H1665" i="8" s="1"/>
  <c r="H1666" i="8" a="1"/>
  <c r="H1666" i="8" s="1"/>
  <c r="H1667" i="8" a="1"/>
  <c r="H1667" i="8" s="1"/>
  <c r="H1668" i="8" a="1"/>
  <c r="H1668" i="8" s="1"/>
  <c r="H1669" i="8" a="1"/>
  <c r="H1669" i="8" s="1"/>
  <c r="H1670" i="8" a="1"/>
  <c r="H1670" i="8" s="1"/>
  <c r="H1671" i="8" a="1"/>
  <c r="H1671" i="8" s="1"/>
  <c r="H1672" i="8" a="1"/>
  <c r="H1672" i="8" s="1"/>
  <c r="H1673" i="8" a="1"/>
  <c r="H1673" i="8" s="1"/>
  <c r="H1674" i="8" a="1"/>
  <c r="H1674" i="8" s="1"/>
  <c r="H1675" i="8" a="1"/>
  <c r="H1675" i="8" s="1"/>
  <c r="H1676" i="8" a="1"/>
  <c r="H1676" i="8" s="1"/>
  <c r="H1677" i="8" a="1"/>
  <c r="H1677" i="8" s="1"/>
  <c r="H1678" i="8" a="1"/>
  <c r="H1678" i="8" s="1"/>
  <c r="H1679" i="8" a="1"/>
  <c r="H1679" i="8" s="1"/>
  <c r="H1680" i="8" a="1"/>
  <c r="H1680" i="8" s="1"/>
  <c r="H1681" i="8" a="1"/>
  <c r="H1681" i="8" s="1"/>
  <c r="H1682" i="8" a="1"/>
  <c r="H1682" i="8" s="1"/>
  <c r="H1683" i="8" a="1"/>
  <c r="H1683" i="8" s="1"/>
  <c r="H1684" i="8" a="1"/>
  <c r="H1684" i="8" s="1"/>
  <c r="H1685" i="8" a="1"/>
  <c r="H1685" i="8" s="1"/>
  <c r="H1686" i="8" a="1"/>
  <c r="H1686" i="8" s="1"/>
  <c r="H1687" i="8" a="1"/>
  <c r="H1687" i="8" s="1"/>
  <c r="H1688" i="8" a="1"/>
  <c r="H1688" i="8" s="1"/>
  <c r="H1689" i="8" a="1"/>
  <c r="H1689" i="8" s="1"/>
  <c r="H1690" i="8" a="1"/>
  <c r="H1690" i="8" s="1"/>
  <c r="H1691" i="8" a="1"/>
  <c r="H1691" i="8" s="1"/>
  <c r="H1692" i="8" a="1"/>
  <c r="H1692" i="8" s="1"/>
  <c r="H1693" i="8" a="1"/>
  <c r="H1693" i="8" s="1"/>
  <c r="H1694" i="8" a="1"/>
  <c r="H1694" i="8" s="1"/>
  <c r="H1695" i="8" a="1"/>
  <c r="H1695" i="8" s="1"/>
  <c r="H1696" i="8" a="1"/>
  <c r="H1696" i="8" s="1"/>
  <c r="H1697" i="8" a="1"/>
  <c r="H1697" i="8" s="1"/>
  <c r="H1698" i="8" a="1"/>
  <c r="H1698" i="8" s="1"/>
  <c r="H1699" i="8" a="1"/>
  <c r="H1699" i="8" s="1"/>
  <c r="H1700" i="8" a="1"/>
  <c r="H1700" i="8" s="1"/>
  <c r="H1701" i="8" a="1"/>
  <c r="H1701" i="8" s="1"/>
  <c r="H1702" i="8" a="1"/>
  <c r="H1702" i="8" s="1"/>
  <c r="H1703" i="8" a="1"/>
  <c r="H1703" i="8" s="1"/>
  <c r="H1704" i="8" a="1"/>
  <c r="H1704" i="8" s="1"/>
  <c r="H1705" i="8" a="1"/>
  <c r="H1705" i="8" s="1"/>
  <c r="H1706" i="8" a="1"/>
  <c r="H1706" i="8" s="1"/>
  <c r="H1707" i="8" a="1"/>
  <c r="H1707" i="8" s="1"/>
  <c r="H1708" i="8" a="1"/>
  <c r="H1708" i="8" s="1"/>
  <c r="H1709" i="8" a="1"/>
  <c r="H1709" i="8" s="1"/>
  <c r="H1710" i="8" a="1"/>
  <c r="H1710" i="8" s="1"/>
  <c r="H1711" i="8" a="1"/>
  <c r="H1711" i="8" s="1"/>
  <c r="H1712" i="8" a="1"/>
  <c r="H1712" i="8" s="1"/>
  <c r="H1713" i="8" a="1"/>
  <c r="H1713" i="8" s="1"/>
  <c r="H1714" i="8" a="1"/>
  <c r="H1714" i="8" s="1"/>
  <c r="H1715" i="8" a="1"/>
  <c r="H1715" i="8" s="1"/>
  <c r="H1716" i="8" a="1"/>
  <c r="H1716" i="8" s="1"/>
  <c r="H1717" i="8" a="1"/>
  <c r="H1717" i="8" s="1"/>
  <c r="H1718" i="8" a="1"/>
  <c r="H1718" i="8" s="1"/>
  <c r="H1719" i="8" a="1"/>
  <c r="H1719" i="8" s="1"/>
  <c r="H1720" i="8" a="1"/>
  <c r="H1720" i="8" s="1"/>
  <c r="H1721" i="8" a="1"/>
  <c r="H1721" i="8" s="1"/>
  <c r="H1722" i="8" a="1"/>
  <c r="H1722" i="8"/>
  <c r="H1723" i="8" a="1"/>
  <c r="H1723" i="8"/>
  <c r="H1724" i="8" a="1"/>
  <c r="H1724" i="8" s="1"/>
  <c r="H1725" i="8" a="1"/>
  <c r="H1725" i="8" s="1"/>
  <c r="H1726" i="8" a="1"/>
  <c r="H1726" i="8" s="1"/>
  <c r="H1727" i="8" a="1"/>
  <c r="H1727" i="8" s="1"/>
  <c r="H1728" i="8" a="1"/>
  <c r="H1728" i="8" s="1"/>
  <c r="H1729" i="8" a="1"/>
  <c r="H1729" i="8" s="1"/>
  <c r="H1730" i="8" a="1"/>
  <c r="H1730" i="8" s="1"/>
  <c r="H1731" i="8" a="1"/>
  <c r="H1731" i="8" s="1"/>
  <c r="H1732" i="8" a="1"/>
  <c r="H1732" i="8" s="1"/>
  <c r="H1733" i="8" a="1"/>
  <c r="H1733" i="8" s="1"/>
  <c r="H1734" i="8" a="1"/>
  <c r="H1734" i="8" s="1"/>
  <c r="H1735" i="8" a="1"/>
  <c r="H1735" i="8" s="1"/>
  <c r="H1736" i="8" a="1"/>
  <c r="H1736" i="8" s="1"/>
  <c r="H1737" i="8" a="1"/>
  <c r="H1737" i="8" s="1"/>
  <c r="H1738" i="8" a="1"/>
  <c r="H1738" i="8" s="1"/>
  <c r="H1739" i="8" a="1"/>
  <c r="H1739" i="8" s="1"/>
  <c r="H1740" i="8" a="1"/>
  <c r="H1740" i="8" s="1"/>
  <c r="H1741" i="8" a="1"/>
  <c r="H1741" i="8" s="1"/>
  <c r="H1742" i="8" a="1"/>
  <c r="H1742" i="8" s="1"/>
  <c r="H1743" i="8" a="1"/>
  <c r="H1743" i="8" s="1"/>
  <c r="H1744" i="8" a="1"/>
  <c r="H1744" i="8" s="1"/>
  <c r="H1745" i="8" a="1"/>
  <c r="H1745" i="8" s="1"/>
  <c r="H1746" i="8" a="1"/>
  <c r="H1746" i="8" s="1"/>
  <c r="H1747" i="8" a="1"/>
  <c r="H1747" i="8" s="1"/>
  <c r="H1748" i="8" a="1"/>
  <c r="H1748" i="8" s="1"/>
  <c r="H1749" i="8" a="1"/>
  <c r="H1749" i="8" s="1"/>
  <c r="H1750" i="8" a="1"/>
  <c r="H1750" i="8" s="1"/>
  <c r="H1751" i="8" a="1"/>
  <c r="H1751" i="8" s="1"/>
  <c r="H1752" i="8" a="1"/>
  <c r="H1752" i="8" s="1"/>
  <c r="H1753" i="8" a="1"/>
  <c r="H1753" i="8" s="1"/>
  <c r="H1754" i="8" a="1"/>
  <c r="H1754" i="8" s="1"/>
  <c r="H1755" i="8" a="1"/>
  <c r="H1755" i="8" s="1"/>
  <c r="H1756" i="8" a="1"/>
  <c r="H1756" i="8" s="1"/>
  <c r="H1757" i="8" a="1"/>
  <c r="H1757" i="8" s="1"/>
  <c r="H1758" i="8" a="1"/>
  <c r="H1758" i="8" s="1"/>
  <c r="H1759" i="8" a="1"/>
  <c r="H1759" i="8" s="1"/>
  <c r="H1760" i="8" a="1"/>
  <c r="H1760" i="8" s="1"/>
  <c r="H1761" i="8" a="1"/>
  <c r="H1761" i="8" s="1"/>
  <c r="H1762" i="8" a="1"/>
  <c r="H1762" i="8" s="1"/>
  <c r="H1763" i="8" a="1"/>
  <c r="H1763" i="8" s="1"/>
  <c r="H1764" i="8" a="1"/>
  <c r="H1764" i="8" s="1"/>
  <c r="H1765" i="8" a="1"/>
  <c r="H1765" i="8" s="1"/>
  <c r="H1766" i="8" a="1"/>
  <c r="H1766" i="8" s="1"/>
  <c r="H1767" i="8" a="1"/>
  <c r="H1767" i="8" s="1"/>
  <c r="H1768" i="8" a="1"/>
  <c r="H1768" i="8" s="1"/>
  <c r="H1769" i="8" a="1"/>
  <c r="H1769" i="8"/>
  <c r="H1770" i="8" a="1"/>
  <c r="H1770" i="8" s="1"/>
  <c r="H1771" i="8" a="1"/>
  <c r="H1771" i="8" s="1"/>
  <c r="H1772" i="8" a="1"/>
  <c r="H1772" i="8" s="1"/>
  <c r="H1773" i="8" a="1"/>
  <c r="H1773" i="8" s="1"/>
  <c r="H1774" i="8" a="1"/>
  <c r="H1774" i="8" s="1"/>
  <c r="H1775" i="8" a="1"/>
  <c r="H1775" i="8" s="1"/>
  <c r="H1776" i="8" a="1"/>
  <c r="H1776" i="8"/>
  <c r="H1777" i="8" a="1"/>
  <c r="H1777" i="8" s="1"/>
  <c r="H1778" i="8" a="1"/>
  <c r="H1778" i="8" s="1"/>
  <c r="H1779" i="8" a="1"/>
  <c r="H1779" i="8" s="1"/>
  <c r="H1780" i="8" a="1"/>
  <c r="H1780" i="8" s="1"/>
  <c r="H1781" i="8" a="1"/>
  <c r="H1781" i="8" s="1"/>
  <c r="H1782" i="8" a="1"/>
  <c r="H1782" i="8" s="1"/>
  <c r="H1783" i="8" a="1"/>
  <c r="H1783" i="8" s="1"/>
  <c r="H1784" i="8" a="1"/>
  <c r="H1784" i="8" s="1"/>
  <c r="H1785" i="8" a="1"/>
  <c r="H1785" i="8" s="1"/>
  <c r="H1786" i="8" a="1"/>
  <c r="H1786" i="8" s="1"/>
  <c r="H1787" i="8" a="1"/>
  <c r="H1787" i="8" s="1"/>
  <c r="H1788" i="8" a="1"/>
  <c r="H1788" i="8" s="1"/>
  <c r="H1789" i="8" a="1"/>
  <c r="H1789" i="8" s="1"/>
  <c r="H1790" i="8" a="1"/>
  <c r="H1790" i="8" s="1"/>
  <c r="H1791" i="8" a="1"/>
  <c r="H1791" i="8" s="1"/>
  <c r="H1792" i="8" a="1"/>
  <c r="H1792" i="8" s="1"/>
  <c r="H1793" i="8" a="1"/>
  <c r="H1793" i="8" s="1"/>
  <c r="H1794" i="8" a="1"/>
  <c r="H1794" i="8" s="1"/>
  <c r="H1795" i="8" a="1"/>
  <c r="H1795" i="8" s="1"/>
  <c r="H1796" i="8" a="1"/>
  <c r="H1796" i="8" s="1"/>
  <c r="H1797" i="8" a="1"/>
  <c r="H1797" i="8" s="1"/>
  <c r="H1798" i="8" a="1"/>
  <c r="H1798" i="8" s="1"/>
  <c r="H1799" i="8" a="1"/>
  <c r="H1799" i="8" s="1"/>
  <c r="H1800" i="8" a="1"/>
  <c r="H1800" i="8" s="1"/>
  <c r="H1801" i="8" a="1"/>
  <c r="H1801" i="8" s="1"/>
  <c r="H1802" i="8" a="1"/>
  <c r="H1802" i="8" s="1"/>
  <c r="H1803" i="8" a="1"/>
  <c r="H1803" i="8" s="1"/>
  <c r="H1804" i="8" a="1"/>
  <c r="H1804" i="8" s="1"/>
  <c r="H1805" i="8" a="1"/>
  <c r="H1805" i="8"/>
  <c r="H1806" i="8" a="1"/>
  <c r="H1806" i="8" s="1"/>
  <c r="H1807" i="8" a="1"/>
  <c r="H1807" i="8" s="1"/>
  <c r="H1808" i="8" a="1"/>
  <c r="H1808" i="8" s="1"/>
  <c r="H1809" i="8" a="1"/>
  <c r="H1809" i="8" s="1"/>
  <c r="H1810" i="8" a="1"/>
  <c r="H1810" i="8" s="1"/>
  <c r="H1811" i="8" a="1"/>
  <c r="H1811" i="8" s="1"/>
  <c r="H1812" i="8" a="1"/>
  <c r="H1812" i="8" s="1"/>
  <c r="H1813" i="8" a="1"/>
  <c r="H1813" i="8" s="1"/>
  <c r="H1814" i="8" a="1"/>
  <c r="H1814" i="8" s="1"/>
  <c r="H1815" i="8" a="1"/>
  <c r="H1815" i="8" s="1"/>
  <c r="H1816" i="8" a="1"/>
  <c r="H1816" i="8" s="1"/>
  <c r="H1817" i="8" a="1"/>
  <c r="H1817" i="8" s="1"/>
  <c r="H1818" i="8" a="1"/>
  <c r="H1818" i="8" s="1"/>
  <c r="H1819" i="8" a="1"/>
  <c r="H1819" i="8" s="1"/>
  <c r="H1820" i="8" a="1"/>
  <c r="H1820" i="8" s="1"/>
  <c r="H1821" i="8" a="1"/>
  <c r="H1821" i="8" s="1"/>
  <c r="H1822" i="8" a="1"/>
  <c r="H1822" i="8" s="1"/>
  <c r="H1823" i="8" a="1"/>
  <c r="H1823" i="8" s="1"/>
  <c r="H1824" i="8" a="1"/>
  <c r="H1824" i="8" s="1"/>
  <c r="H1825" i="8" a="1"/>
  <c r="H1825" i="8" s="1"/>
  <c r="H1826" i="8" a="1"/>
  <c r="H1826" i="8" s="1"/>
  <c r="H1827" i="8" a="1"/>
  <c r="H1827" i="8" s="1"/>
  <c r="H1828" i="8" a="1"/>
  <c r="H1828" i="8" s="1"/>
  <c r="H1829" i="8" a="1"/>
  <c r="H1829" i="8" s="1"/>
  <c r="H1830" i="8" a="1"/>
  <c r="H1830" i="8" s="1"/>
  <c r="H1831" i="8" a="1"/>
  <c r="H1831" i="8" s="1"/>
  <c r="H1832" i="8" a="1"/>
  <c r="H1832" i="8" s="1"/>
  <c r="H1833" i="8" a="1"/>
  <c r="H1833" i="8" s="1"/>
  <c r="H1834" i="8" a="1"/>
  <c r="H1834" i="8" s="1"/>
  <c r="H1835" i="8" a="1"/>
  <c r="H1835" i="8" s="1"/>
  <c r="H1836" i="8" a="1"/>
  <c r="H1836" i="8" s="1"/>
  <c r="H1837" i="8" a="1"/>
  <c r="H1837" i="8" s="1"/>
  <c r="H1838" i="8" a="1"/>
  <c r="H1838" i="8" s="1"/>
  <c r="H1839" i="8" a="1"/>
  <c r="H1839" i="8" s="1"/>
  <c r="H1840" i="8" a="1"/>
  <c r="H1840" i="8" s="1"/>
  <c r="H1841" i="8" a="1"/>
  <c r="H1841" i="8" s="1"/>
  <c r="H1842" i="8" a="1"/>
  <c r="H1842" i="8" s="1"/>
  <c r="H1843" i="8" a="1"/>
  <c r="H1843" i="8" s="1"/>
  <c r="H1844" i="8" a="1"/>
  <c r="H1844" i="8" s="1"/>
  <c r="H1845" i="8" a="1"/>
  <c r="H1845" i="8" s="1"/>
  <c r="H1846" i="8" a="1"/>
  <c r="H1846" i="8" s="1"/>
  <c r="H1847" i="8" a="1"/>
  <c r="H1847" i="8" s="1"/>
  <c r="H1848" i="8" a="1"/>
  <c r="H1848" i="8" s="1"/>
  <c r="H1849" i="8" a="1"/>
  <c r="H1849" i="8" s="1"/>
  <c r="H1850" i="8" a="1"/>
  <c r="H1850" i="8" s="1"/>
  <c r="H1851" i="8" a="1"/>
  <c r="H1851" i="8" s="1"/>
  <c r="H1852" i="8" a="1"/>
  <c r="H1852" i="8" s="1"/>
  <c r="H1853" i="8" a="1"/>
  <c r="H1853" i="8"/>
  <c r="H1854" i="8" a="1"/>
  <c r="H1854" i="8" s="1"/>
  <c r="H1855" i="8" a="1"/>
  <c r="H1855" i="8" s="1"/>
  <c r="H1856" i="8" a="1"/>
  <c r="H1856" i="8" s="1"/>
  <c r="H1857" i="8" a="1"/>
  <c r="H1857" i="8" s="1"/>
  <c r="H1858" i="8" a="1"/>
  <c r="H1858" i="8" s="1"/>
  <c r="H1859" i="8" a="1"/>
  <c r="H1859" i="8" s="1"/>
  <c r="H1860" i="8" a="1"/>
  <c r="H1860" i="8" s="1"/>
  <c r="H1861" i="8" a="1"/>
  <c r="H1861" i="8" s="1"/>
  <c r="H1862" i="8" a="1"/>
  <c r="H1862" i="8" s="1"/>
  <c r="H1863" i="8" a="1"/>
  <c r="H1863" i="8" s="1"/>
  <c r="H1864" i="8" a="1"/>
  <c r="H1864" i="8" s="1"/>
  <c r="H1865" i="8" a="1"/>
  <c r="H1865" i="8" s="1"/>
  <c r="H1866" i="8" a="1"/>
  <c r="H1866" i="8" s="1"/>
  <c r="H1867" i="8" a="1"/>
  <c r="H1867" i="8" s="1"/>
  <c r="H1868" i="8" a="1"/>
  <c r="H1868" i="8" s="1"/>
  <c r="H1869" i="8" a="1"/>
  <c r="H1869" i="8" s="1"/>
  <c r="H1870" i="8" a="1"/>
  <c r="H1870" i="8" s="1"/>
  <c r="H1871" i="8" a="1"/>
  <c r="H1871" i="8" s="1"/>
  <c r="H1872" i="8" a="1"/>
  <c r="H1872" i="8" s="1"/>
  <c r="H1873" i="8" a="1"/>
  <c r="H1873" i="8" s="1"/>
  <c r="H1874" i="8" a="1"/>
  <c r="H1874" i="8" s="1"/>
  <c r="H1875" i="8" a="1"/>
  <c r="H1875" i="8" s="1"/>
  <c r="H1876" i="8" a="1"/>
  <c r="H1876" i="8" s="1"/>
  <c r="H1877" i="8" a="1"/>
  <c r="H1877" i="8" s="1"/>
  <c r="H1878" i="8" a="1"/>
  <c r="H1878" i="8" s="1"/>
  <c r="H1879" i="8" a="1"/>
  <c r="H1879" i="8" s="1"/>
  <c r="H1880" i="8" a="1"/>
  <c r="H1880" i="8" s="1"/>
  <c r="H1881" i="8" a="1"/>
  <c r="H1881" i="8" s="1"/>
  <c r="H1882" i="8" a="1"/>
  <c r="H1882" i="8"/>
  <c r="H1883" i="8" a="1"/>
  <c r="H1883" i="8" s="1"/>
  <c r="H1884" i="8" a="1"/>
  <c r="H1884" i="8" s="1"/>
  <c r="H1885" i="8" a="1"/>
  <c r="H1885" i="8" s="1"/>
  <c r="H1886" i="8" a="1"/>
  <c r="H1886" i="8" s="1"/>
  <c r="H1887" i="8" a="1"/>
  <c r="H1887" i="8" s="1"/>
  <c r="H1888" i="8" a="1"/>
  <c r="H1888" i="8" s="1"/>
  <c r="H1889" i="8" a="1"/>
  <c r="H1889" i="8" s="1"/>
  <c r="H1890" i="8" a="1"/>
  <c r="H1890" i="8" s="1"/>
  <c r="H1891" i="8" a="1"/>
  <c r="H1891" i="8" s="1"/>
  <c r="H1892" i="8" a="1"/>
  <c r="H1892" i="8" s="1"/>
  <c r="H1893" i="8" a="1"/>
  <c r="H1893" i="8" s="1"/>
  <c r="H1894" i="8" a="1"/>
  <c r="H1894" i="8" s="1"/>
  <c r="H1895" i="8" a="1"/>
  <c r="H1895" i="8" s="1"/>
  <c r="H1896" i="8" a="1"/>
  <c r="H1896" i="8" s="1"/>
  <c r="H1897" i="8" a="1"/>
  <c r="H1897" i="8" s="1"/>
  <c r="H1898" i="8" a="1"/>
  <c r="H1898" i="8" s="1"/>
  <c r="H1899" i="8" a="1"/>
  <c r="H1899" i="8" s="1"/>
  <c r="H1900" i="8" a="1"/>
  <c r="H1900" i="8" s="1"/>
  <c r="H1901" i="8" a="1"/>
  <c r="H1901" i="8" s="1"/>
  <c r="H1902" i="8" a="1"/>
  <c r="H1902" i="8" s="1"/>
  <c r="H1903" i="8" a="1"/>
  <c r="H1903" i="8" s="1"/>
  <c r="H1904" i="8" a="1"/>
  <c r="H1904" i="8" s="1"/>
  <c r="H1905" i="8" a="1"/>
  <c r="H1905" i="8" s="1"/>
  <c r="H1906" i="8" a="1"/>
  <c r="H1906" i="8" s="1"/>
  <c r="H1907" i="8" a="1"/>
  <c r="H1907" i="8" s="1"/>
  <c r="H1908" i="8" a="1"/>
  <c r="H1908" i="8" s="1"/>
  <c r="H1909" i="8" a="1"/>
  <c r="H1909" i="8" s="1"/>
  <c r="H1910" i="8" a="1"/>
  <c r="H1910" i="8" s="1"/>
  <c r="H1911" i="8" a="1"/>
  <c r="H1911" i="8" s="1"/>
  <c r="H1912" i="8" a="1"/>
  <c r="H1912" i="8" s="1"/>
  <c r="H1913" i="8" a="1"/>
  <c r="H1913" i="8" s="1"/>
  <c r="H1914" i="8" a="1"/>
  <c r="H1914" i="8" s="1"/>
  <c r="H1915" i="8" a="1"/>
  <c r="H1915" i="8" s="1"/>
  <c r="H1916" i="8" a="1"/>
  <c r="H1916" i="8" s="1"/>
  <c r="H1917" i="8" a="1"/>
  <c r="H1917" i="8" s="1"/>
  <c r="H1918" i="8" a="1"/>
  <c r="H1918" i="8" s="1"/>
  <c r="H1919" i="8" a="1"/>
  <c r="H1919" i="8" s="1"/>
  <c r="H1920" i="8" a="1"/>
  <c r="H1920" i="8" s="1"/>
  <c r="H1921" i="8" a="1"/>
  <c r="H1921" i="8" s="1"/>
  <c r="H1922" i="8" a="1"/>
  <c r="H1922" i="8" s="1"/>
  <c r="H1923" i="8" a="1"/>
  <c r="H1923" i="8" s="1"/>
  <c r="H1924" i="8" a="1"/>
  <c r="H1924" i="8" s="1"/>
  <c r="H1925" i="8" a="1"/>
  <c r="H1925" i="8" s="1"/>
  <c r="H1926" i="8" a="1"/>
  <c r="H1926" i="8" s="1"/>
  <c r="H1927" i="8" a="1"/>
  <c r="H1927" i="8" s="1"/>
  <c r="H1928" i="8" a="1"/>
  <c r="H1928" i="8" s="1"/>
  <c r="H1929" i="8" a="1"/>
  <c r="H1929" i="8" s="1"/>
  <c r="H1930" i="8" a="1"/>
  <c r="H1930" i="8" s="1"/>
  <c r="H1931" i="8" a="1"/>
  <c r="H1931" i="8" s="1"/>
  <c r="H1932" i="8" a="1"/>
  <c r="H1932" i="8" s="1"/>
  <c r="H1933" i="8" a="1"/>
  <c r="H1933" i="8" s="1"/>
  <c r="H1934" i="8" a="1"/>
  <c r="H1934" i="8" s="1"/>
  <c r="H1935" i="8" a="1"/>
  <c r="H1935" i="8" s="1"/>
  <c r="H1936" i="8" a="1"/>
  <c r="H1936" i="8"/>
  <c r="H1937" i="8" a="1"/>
  <c r="H1937" i="8"/>
  <c r="H1938" i="8" a="1"/>
  <c r="H1938" i="8" s="1"/>
  <c r="H1939" i="8" a="1"/>
  <c r="H1939" i="8" s="1"/>
  <c r="H1940" i="8" a="1"/>
  <c r="H1940" i="8" s="1"/>
  <c r="H1941" i="8" a="1"/>
  <c r="H1941" i="8" s="1"/>
  <c r="H1942" i="8" a="1"/>
  <c r="H1942" i="8" s="1"/>
  <c r="H1943" i="8" a="1"/>
  <c r="H1943" i="8" s="1"/>
  <c r="H1944" i="8" a="1"/>
  <c r="H1944" i="8" s="1"/>
  <c r="H1945" i="8" a="1"/>
  <c r="H1945" i="8" s="1"/>
  <c r="H1946" i="8" a="1"/>
  <c r="H1946" i="8" s="1"/>
  <c r="H1947" i="8" a="1"/>
  <c r="H1947" i="8" s="1"/>
  <c r="H1948" i="8" a="1"/>
  <c r="H1948" i="8" s="1"/>
  <c r="H1949" i="8" a="1"/>
  <c r="H1949" i="8" s="1"/>
  <c r="H1950" i="8" a="1"/>
  <c r="H1950" i="8" s="1"/>
  <c r="H1951" i="8" a="1"/>
  <c r="H1951" i="8" s="1"/>
  <c r="H1952" i="8" a="1"/>
  <c r="H1952" i="8" s="1"/>
  <c r="H1953" i="8" a="1"/>
  <c r="H1953" i="8" s="1"/>
  <c r="H1954" i="8" a="1"/>
  <c r="H1954" i="8" s="1"/>
  <c r="H1955" i="8" a="1"/>
  <c r="H1955" i="8" s="1"/>
  <c r="H1956" i="8" a="1"/>
  <c r="H1956" i="8" s="1"/>
  <c r="H1957" i="8" a="1"/>
  <c r="H1957" i="8" s="1"/>
  <c r="H1958" i="8" a="1"/>
  <c r="H1958" i="8" s="1"/>
  <c r="H1959" i="8" a="1"/>
  <c r="H1959" i="8" s="1"/>
  <c r="H1960" i="8" a="1"/>
  <c r="H1960" i="8" s="1"/>
  <c r="H1961" i="8" a="1"/>
  <c r="H1961" i="8" s="1"/>
  <c r="H1962" i="8" a="1"/>
  <c r="H1962" i="8" s="1"/>
  <c r="H1963" i="8" a="1"/>
  <c r="H1963" i="8" s="1"/>
  <c r="H1964" i="8" a="1"/>
  <c r="H1964" i="8" s="1"/>
  <c r="H1965" i="8" a="1"/>
  <c r="H1965" i="8" s="1"/>
  <c r="H1966" i="8" a="1"/>
  <c r="H1966" i="8" s="1"/>
  <c r="H1967" i="8" a="1"/>
  <c r="H1967" i="8" s="1"/>
  <c r="H1968" i="8" a="1"/>
  <c r="H1968" i="8" s="1"/>
  <c r="H1969" i="8" a="1"/>
  <c r="H1969" i="8" s="1"/>
  <c r="H1970" i="8" a="1"/>
  <c r="H1970" i="8" s="1"/>
  <c r="H1971" i="8" a="1"/>
  <c r="H1971" i="8" s="1"/>
  <c r="H1972" i="8" a="1"/>
  <c r="H1972" i="8" s="1"/>
  <c r="H1973" i="8" a="1"/>
  <c r="H1973" i="8" s="1"/>
  <c r="H1974" i="8" a="1"/>
  <c r="H1974" i="8" s="1"/>
  <c r="H1975" i="8" a="1"/>
  <c r="H1975" i="8" s="1"/>
  <c r="H1976" i="8" a="1"/>
  <c r="H1976" i="8" s="1"/>
  <c r="H1977" i="8" a="1"/>
  <c r="H1977" i="8" s="1"/>
  <c r="H1978" i="8" a="1"/>
  <c r="H1978" i="8" s="1"/>
  <c r="H1979" i="8" a="1"/>
  <c r="H1979" i="8" s="1"/>
  <c r="H1980" i="8" a="1"/>
  <c r="H1980" i="8" s="1"/>
  <c r="H1981" i="8" a="1"/>
  <c r="H1981" i="8" s="1"/>
  <c r="H1982" i="8" a="1"/>
  <c r="H1982" i="8" s="1"/>
  <c r="H1983" i="8" a="1"/>
  <c r="H1983" i="8" s="1"/>
  <c r="H1984" i="8" a="1"/>
  <c r="H1984" i="8" s="1"/>
  <c r="H1985" i="8" a="1"/>
  <c r="H1985" i="8" s="1"/>
  <c r="H1986" i="8" a="1"/>
  <c r="H1986" i="8" s="1"/>
  <c r="H1987" i="8" a="1"/>
  <c r="H1987" i="8" s="1"/>
  <c r="H1988" i="8" a="1"/>
  <c r="H1988" i="8" s="1"/>
  <c r="H1989" i="8" a="1"/>
  <c r="H1989" i="8" s="1"/>
  <c r="H1990" i="8" a="1"/>
  <c r="H1990" i="8" s="1"/>
  <c r="H1991" i="8" a="1"/>
  <c r="H1991" i="8" s="1"/>
  <c r="H1992" i="8" a="1"/>
  <c r="H1992" i="8" s="1"/>
  <c r="H1993" i="8" a="1"/>
  <c r="H1993" i="8" s="1"/>
  <c r="H1994" i="8" a="1"/>
  <c r="H1994" i="8" s="1"/>
  <c r="H1995" i="8" a="1"/>
  <c r="H1995" i="8" s="1"/>
  <c r="H1996" i="8" a="1"/>
  <c r="H1996" i="8" s="1"/>
  <c r="H1997" i="8" a="1"/>
  <c r="H1997" i="8" s="1"/>
  <c r="H1998" i="8" a="1"/>
  <c r="H1998" i="8" s="1"/>
  <c r="H1999" i="8" a="1"/>
  <c r="H1999" i="8" s="1"/>
  <c r="H2000" i="8" a="1"/>
  <c r="H2000" i="8" s="1"/>
  <c r="H2001" i="8" a="1"/>
  <c r="H2001" i="8" s="1"/>
  <c r="H2002" i="8" a="1"/>
  <c r="H2002" i="8" s="1"/>
  <c r="H2003" i="8" a="1"/>
  <c r="H2003" i="8" s="1"/>
  <c r="H2004" i="8" a="1"/>
  <c r="H2004" i="8" s="1"/>
  <c r="H2005" i="8" a="1"/>
  <c r="H2005" i="8" s="1"/>
  <c r="H2006" i="8" a="1"/>
  <c r="H2006" i="8" s="1"/>
  <c r="H2007" i="8" a="1"/>
  <c r="H2007" i="8" s="1"/>
  <c r="H2008" i="8" a="1"/>
  <c r="H2008" i="8" s="1"/>
  <c r="H2009" i="8" a="1"/>
  <c r="H2009" i="8" s="1"/>
  <c r="H2010" i="8" a="1"/>
  <c r="H2010" i="8" s="1"/>
  <c r="H2011" i="8" a="1"/>
  <c r="H2011" i="8" s="1"/>
  <c r="H2012" i="8" a="1"/>
  <c r="H2012" i="8" s="1"/>
  <c r="H2013" i="8" a="1"/>
  <c r="H2013" i="8" s="1"/>
  <c r="H2014" i="8" a="1"/>
  <c r="H2014" i="8" s="1"/>
  <c r="H2015" i="8" a="1"/>
  <c r="H2015" i="8" s="1"/>
  <c r="H2016" i="8" a="1"/>
  <c r="H2016" i="8" s="1"/>
  <c r="H2017" i="8" a="1"/>
  <c r="H2017" i="8" s="1"/>
  <c r="H2018" i="8" a="1"/>
  <c r="H2018" i="8" s="1"/>
  <c r="H2019" i="8" a="1"/>
  <c r="H2019" i="8" s="1"/>
  <c r="H2020" i="8" a="1"/>
  <c r="H2020" i="8" s="1"/>
  <c r="H2021" i="8" a="1"/>
  <c r="H2021" i="8" s="1"/>
  <c r="H2022" i="8" a="1"/>
  <c r="H2022" i="8" s="1"/>
  <c r="H2023" i="8" a="1"/>
  <c r="H2023" i="8" s="1"/>
  <c r="H2024" i="8" a="1"/>
  <c r="H2024" i="8" s="1"/>
  <c r="H2025" i="8" a="1"/>
  <c r="H2025" i="8" s="1"/>
  <c r="H2026" i="8" a="1"/>
  <c r="H2026" i="8" s="1"/>
  <c r="H2027" i="8" a="1"/>
  <c r="H2027" i="8" s="1"/>
  <c r="H2028" i="8" a="1"/>
  <c r="H2028" i="8" s="1"/>
  <c r="H2029" i="8" a="1"/>
  <c r="H2029" i="8" s="1"/>
  <c r="H2030" i="8" a="1"/>
  <c r="H2030" i="8" s="1"/>
  <c r="H2031" i="8" a="1"/>
  <c r="H2031" i="8" s="1"/>
  <c r="H2032" i="8" a="1"/>
  <c r="H2032" i="8" s="1"/>
  <c r="H2033" i="8" a="1"/>
  <c r="H2033" i="8" s="1"/>
  <c r="H2034" i="8" a="1"/>
  <c r="H2034" i="8" s="1"/>
  <c r="H2035" i="8" a="1"/>
  <c r="H2035" i="8" s="1"/>
  <c r="H2036" i="8" a="1"/>
  <c r="H2036" i="8" s="1"/>
  <c r="H2037" i="8" a="1"/>
  <c r="H2037" i="8" s="1"/>
  <c r="H2038" i="8" a="1"/>
  <c r="H2038" i="8" s="1"/>
  <c r="H2039" i="8" a="1"/>
  <c r="H2039" i="8" s="1"/>
  <c r="H2040" i="8" a="1"/>
  <c r="H2040" i="8" s="1"/>
  <c r="H2041" i="8" a="1"/>
  <c r="H2041" i="8" s="1"/>
  <c r="H2042" i="8" a="1"/>
  <c r="H2042" i="8" s="1"/>
  <c r="H2043" i="8" a="1"/>
  <c r="H2043" i="8" s="1"/>
  <c r="H2044" i="8" a="1"/>
  <c r="H2044" i="8" s="1"/>
  <c r="H2045" i="8" a="1"/>
  <c r="H2045" i="8" s="1"/>
  <c r="H2046" i="8" a="1"/>
  <c r="H2046" i="8" s="1"/>
  <c r="H2047" i="8" a="1"/>
  <c r="H2047" i="8" s="1"/>
  <c r="H2048" i="8" a="1"/>
  <c r="H2048" i="8" s="1"/>
  <c r="H2049" i="8" a="1"/>
  <c r="H2049" i="8" s="1"/>
  <c r="H2050" i="8" a="1"/>
  <c r="H2050" i="8" s="1"/>
  <c r="H2051" i="8" a="1"/>
  <c r="H2051" i="8" s="1"/>
  <c r="H2052" i="8" a="1"/>
  <c r="H2052" i="8" s="1"/>
  <c r="H2053" i="8" a="1"/>
  <c r="H2053" i="8" s="1"/>
  <c r="H2054" i="8" a="1"/>
  <c r="H2054" i="8" s="1"/>
  <c r="H2055" i="8" a="1"/>
  <c r="H2055" i="8" s="1"/>
  <c r="H2056" i="8" a="1"/>
  <c r="H2056" i="8" s="1"/>
  <c r="H2057" i="8" a="1"/>
  <c r="H2057" i="8" s="1"/>
  <c r="H2058" i="8" a="1"/>
  <c r="H2058" i="8" s="1"/>
  <c r="H2059" i="8" a="1"/>
  <c r="H2059" i="8" s="1"/>
  <c r="H2060" i="8" a="1"/>
  <c r="H2060" i="8" s="1"/>
  <c r="H2061" i="8" a="1"/>
  <c r="H2061" i="8" s="1"/>
  <c r="H2062" i="8" a="1"/>
  <c r="H2062" i="8" s="1"/>
  <c r="H2063" i="8" a="1"/>
  <c r="H2063" i="8" s="1"/>
  <c r="H2064" i="8" a="1"/>
  <c r="H2064" i="8" s="1"/>
  <c r="H2065" i="8" a="1"/>
  <c r="H2065" i="8" s="1"/>
  <c r="H2066" i="8" a="1"/>
  <c r="H2066" i="8" s="1"/>
  <c r="H2067" i="8" a="1"/>
  <c r="H2067" i="8" s="1"/>
  <c r="H2068" i="8" a="1"/>
  <c r="H2068" i="8" s="1"/>
  <c r="H2069" i="8" a="1"/>
  <c r="H2069" i="8" s="1"/>
  <c r="H2070" i="8" a="1"/>
  <c r="H2070" i="8" s="1"/>
  <c r="H2071" i="8" a="1"/>
  <c r="H2071" i="8" s="1"/>
  <c r="H2072" i="8" a="1"/>
  <c r="H2072" i="8" s="1"/>
  <c r="H2073" i="8" a="1"/>
  <c r="H2073" i="8" s="1"/>
  <c r="H2074" i="8" a="1"/>
  <c r="H2074" i="8" s="1"/>
  <c r="H2075" i="8" a="1"/>
  <c r="H2075" i="8" s="1"/>
  <c r="H2076" i="8" a="1"/>
  <c r="H2076" i="8" s="1"/>
  <c r="H2077" i="8" a="1"/>
  <c r="H2077" i="8" s="1"/>
  <c r="H2078" i="8" a="1"/>
  <c r="H2078" i="8" s="1"/>
  <c r="H2079" i="8" a="1"/>
  <c r="H2079" i="8" s="1"/>
  <c r="H2080" i="8" a="1"/>
  <c r="H2080" i="8" s="1"/>
  <c r="H2081" i="8" a="1"/>
  <c r="H2081" i="8" s="1"/>
  <c r="H2082" i="8" a="1"/>
  <c r="H2082" i="8" s="1"/>
  <c r="H2083" i="8" a="1"/>
  <c r="H2083" i="8" s="1"/>
  <c r="H2084" i="8" a="1"/>
  <c r="H2084" i="8"/>
  <c r="H2085" i="8" a="1"/>
  <c r="H2085" i="8" s="1"/>
  <c r="H2086" i="8" a="1"/>
  <c r="H2086" i="8" s="1"/>
  <c r="H2087" i="8" a="1"/>
  <c r="H2087" i="8" s="1"/>
  <c r="H2088" i="8" a="1"/>
  <c r="H2088" i="8" s="1"/>
  <c r="H2089" i="8" a="1"/>
  <c r="H2089" i="8" s="1"/>
  <c r="H2090" i="8" a="1"/>
  <c r="H2090" i="8" s="1"/>
  <c r="H2091" i="8" a="1"/>
  <c r="H2091" i="8" s="1"/>
  <c r="H2092" i="8" a="1"/>
  <c r="H2092" i="8" s="1"/>
  <c r="H2093" i="8" a="1"/>
  <c r="H2093" i="8" s="1"/>
  <c r="H2094" i="8" a="1"/>
  <c r="H2094" i="8" s="1"/>
  <c r="H2095" i="8" a="1"/>
  <c r="H2095" i="8" s="1"/>
  <c r="H2096" i="8" a="1"/>
  <c r="H2096" i="8" s="1"/>
  <c r="H2097" i="8" a="1"/>
  <c r="H2097" i="8" s="1"/>
  <c r="H2098" i="8" a="1"/>
  <c r="H2098" i="8" s="1"/>
  <c r="H2099" i="8" a="1"/>
  <c r="H2099" i="8" s="1"/>
  <c r="H2100" i="8" a="1"/>
  <c r="H2100" i="8" s="1"/>
  <c r="H2101" i="8" a="1"/>
  <c r="H2101" i="8" s="1"/>
  <c r="H2102" i="8" a="1"/>
  <c r="H2102" i="8" s="1"/>
  <c r="H2103" i="8" a="1"/>
  <c r="H2103" i="8" s="1"/>
  <c r="H2104" i="8" a="1"/>
  <c r="H2104" i="8" s="1"/>
  <c r="H2105" i="8" a="1"/>
  <c r="H2105" i="8" s="1"/>
  <c r="H2106" i="8" a="1"/>
  <c r="H2106" i="8" s="1"/>
  <c r="H2107" i="8" a="1"/>
  <c r="H2107" i="8" s="1"/>
  <c r="H2108" i="8" a="1"/>
  <c r="H2108" i="8" s="1"/>
  <c r="H2109" i="8" a="1"/>
  <c r="H2109" i="8" s="1"/>
  <c r="H2110" i="8" a="1"/>
  <c r="H2110" i="8" s="1"/>
  <c r="H2111" i="8" a="1"/>
  <c r="H2111" i="8" s="1"/>
  <c r="H2112" i="8" a="1"/>
  <c r="H2112" i="8" s="1"/>
  <c r="H2113" i="8" a="1"/>
  <c r="H2113" i="8" s="1"/>
  <c r="H2114" i="8" a="1"/>
  <c r="H2114" i="8" s="1"/>
  <c r="H2115" i="8" a="1"/>
  <c r="H2115" i="8" s="1"/>
  <c r="H2116" i="8" a="1"/>
  <c r="H2116" i="8" s="1"/>
  <c r="H2117" i="8" a="1"/>
  <c r="H2117" i="8" s="1"/>
  <c r="H2118" i="8" a="1"/>
  <c r="H2118" i="8" s="1"/>
  <c r="H2119" i="8" a="1"/>
  <c r="H2119" i="8" s="1"/>
  <c r="H2120" i="8" a="1"/>
  <c r="H2120" i="8" s="1"/>
  <c r="H2121" i="8" a="1"/>
  <c r="H2121" i="8" s="1"/>
  <c r="H2122" i="8" a="1"/>
  <c r="H2122" i="8" s="1"/>
  <c r="H2123" i="8" a="1"/>
  <c r="H2123" i="8" s="1"/>
  <c r="H2124" i="8" a="1"/>
  <c r="H2124" i="8" s="1"/>
  <c r="H2125" i="8" a="1"/>
  <c r="H2125" i="8" s="1"/>
  <c r="H2126" i="8" a="1"/>
  <c r="H2126" i="8" s="1"/>
  <c r="H2127" i="8" a="1"/>
  <c r="H2127" i="8" s="1"/>
  <c r="H2128" i="8" a="1"/>
  <c r="H2128" i="8" s="1"/>
  <c r="H2129" i="8" a="1"/>
  <c r="H2129" i="8" s="1"/>
  <c r="H2130" i="8" a="1"/>
  <c r="H2130" i="8" s="1"/>
  <c r="H2131" i="8" a="1"/>
  <c r="H2131" i="8" s="1"/>
  <c r="H2132" i="8" a="1"/>
  <c r="H2132" i="8" s="1"/>
  <c r="H2133" i="8" a="1"/>
  <c r="H2133" i="8" s="1"/>
  <c r="H2134" i="8" a="1"/>
  <c r="H2134" i="8" s="1"/>
  <c r="H2135" i="8" a="1"/>
  <c r="H2135" i="8" s="1"/>
  <c r="H2136" i="8" a="1"/>
  <c r="H2136" i="8" s="1"/>
  <c r="H2137" i="8" a="1"/>
  <c r="H2137" i="8" s="1"/>
  <c r="H2138" i="8" a="1"/>
  <c r="H2138" i="8" s="1"/>
  <c r="H2139" i="8" a="1"/>
  <c r="H2139" i="8" s="1"/>
  <c r="H2140" i="8" a="1"/>
  <c r="H2140" i="8" s="1"/>
  <c r="H2141" i="8" a="1"/>
  <c r="H2141" i="8" s="1"/>
  <c r="H2142" i="8" a="1"/>
  <c r="H2142" i="8" s="1"/>
  <c r="H2143" i="8" a="1"/>
  <c r="H2143" i="8" s="1"/>
  <c r="H2144" i="8" a="1"/>
  <c r="H2144" i="8" s="1"/>
  <c r="H2145" i="8" a="1"/>
  <c r="H2145" i="8" s="1"/>
  <c r="H2146" i="8" a="1"/>
  <c r="H2146" i="8" s="1"/>
  <c r="H2147" i="8" a="1"/>
  <c r="H2147" i="8" s="1"/>
  <c r="H2148" i="8" a="1"/>
  <c r="H2148" i="8" s="1"/>
  <c r="H2149" i="8" a="1"/>
  <c r="H2149" i="8" s="1"/>
  <c r="H2150" i="8" a="1"/>
  <c r="H2150" i="8" s="1"/>
  <c r="H2151" i="8" a="1"/>
  <c r="H2151" i="8" s="1"/>
  <c r="H2152" i="8" a="1"/>
  <c r="H2152" i="8"/>
  <c r="H2153" i="8" a="1"/>
  <c r="H2153" i="8" s="1"/>
  <c r="H2154" i="8" a="1"/>
  <c r="H2154" i="8" s="1"/>
  <c r="H2155" i="8" a="1"/>
  <c r="H2155" i="8" s="1"/>
  <c r="H2156" i="8" a="1"/>
  <c r="H2156" i="8" s="1"/>
  <c r="H2157" i="8" a="1"/>
  <c r="H2157" i="8" s="1"/>
  <c r="H2158" i="8" a="1"/>
  <c r="H2158" i="8" s="1"/>
  <c r="H2159" i="8" a="1"/>
  <c r="H2159" i="8" s="1"/>
  <c r="H2160" i="8" a="1"/>
  <c r="H2160" i="8" s="1"/>
  <c r="H2161" i="8" a="1"/>
  <c r="H2161" i="8" s="1"/>
  <c r="H2162" i="8" a="1"/>
  <c r="H2162" i="8" s="1"/>
  <c r="H2163" i="8" a="1"/>
  <c r="H2163" i="8" s="1"/>
  <c r="H2164" i="8" a="1"/>
  <c r="H2164" i="8" s="1"/>
  <c r="H2165" i="8" a="1"/>
  <c r="H2165" i="8" s="1"/>
  <c r="H2166" i="8" a="1"/>
  <c r="H2166" i="8" s="1"/>
  <c r="H2167" i="8" a="1"/>
  <c r="H2167" i="8" s="1"/>
  <c r="H2168" i="8" a="1"/>
  <c r="H2168" i="8" s="1"/>
  <c r="H2169" i="8" a="1"/>
  <c r="H2169" i="8" s="1"/>
  <c r="H2170" i="8" a="1"/>
  <c r="H2170" i="8" s="1"/>
  <c r="H2171" i="8" a="1"/>
  <c r="H2171" i="8" s="1"/>
  <c r="H2172" i="8" a="1"/>
  <c r="H2172" i="8" s="1"/>
  <c r="H2173" i="8" a="1"/>
  <c r="H2173" i="8" s="1"/>
  <c r="H2174" i="8" a="1"/>
  <c r="H2174" i="8" s="1"/>
  <c r="H2175" i="8" a="1"/>
  <c r="H2175" i="8" s="1"/>
  <c r="H2176" i="8" a="1"/>
  <c r="H2176" i="8" s="1"/>
  <c r="H2177" i="8" a="1"/>
  <c r="H2177" i="8" s="1"/>
  <c r="H2178" i="8" a="1"/>
  <c r="H2178" i="8" s="1"/>
  <c r="H2179" i="8" a="1"/>
  <c r="H2179" i="8" s="1"/>
  <c r="H2180" i="8" a="1"/>
  <c r="H2180" i="8" s="1"/>
  <c r="H2181" i="8" a="1"/>
  <c r="H2181" i="8" s="1"/>
  <c r="H2182" i="8" a="1"/>
  <c r="H2182" i="8" s="1"/>
  <c r="H2183" i="8" a="1"/>
  <c r="H2183" i="8" s="1"/>
  <c r="H2184" i="8" a="1"/>
  <c r="H2184" i="8" s="1"/>
  <c r="H2185" i="8" a="1"/>
  <c r="H2185" i="8" s="1"/>
  <c r="H2186" i="8" a="1"/>
  <c r="H2186" i="8" s="1"/>
  <c r="H2187" i="8" a="1"/>
  <c r="H2187" i="8" s="1"/>
  <c r="H2188" i="8" a="1"/>
  <c r="H2188" i="8" s="1"/>
  <c r="H2189" i="8" a="1"/>
  <c r="H2189" i="8" s="1"/>
  <c r="H2190" i="8" a="1"/>
  <c r="H2190" i="8" s="1"/>
  <c r="H2191" i="8" a="1"/>
  <c r="H2191" i="8" s="1"/>
  <c r="H2192" i="8" a="1"/>
  <c r="H2192" i="8"/>
  <c r="H2193" i="8" a="1"/>
  <c r="H2193" i="8" s="1"/>
  <c r="H2194" i="8" a="1"/>
  <c r="H2194" i="8" s="1"/>
  <c r="H2195" i="8" a="1"/>
  <c r="H2195" i="8" s="1"/>
  <c r="H2196" i="8" a="1"/>
  <c r="H2196" i="8" s="1"/>
  <c r="H2197" i="8" a="1"/>
  <c r="H2197" i="8" s="1"/>
  <c r="H2198" i="8" a="1"/>
  <c r="H2198" i="8" s="1"/>
  <c r="H2199" i="8" a="1"/>
  <c r="H2199" i="8" s="1"/>
  <c r="H2200" i="8" a="1"/>
  <c r="H2200" i="8" s="1"/>
  <c r="H2201" i="8" a="1"/>
  <c r="H2201" i="8" s="1"/>
  <c r="H2202" i="8" a="1"/>
  <c r="H2202" i="8" s="1"/>
  <c r="H2203" i="8" a="1"/>
  <c r="H2203" i="8" s="1"/>
  <c r="H2204" i="8" a="1"/>
  <c r="H2204" i="8" s="1"/>
  <c r="H2205" i="8" a="1"/>
  <c r="H2205" i="8" s="1"/>
  <c r="H2206" i="8" a="1"/>
  <c r="H2206" i="8" s="1"/>
  <c r="H2207" i="8" a="1"/>
  <c r="H2207" i="8" s="1"/>
  <c r="H2208" i="8" a="1"/>
  <c r="H2208" i="8" s="1"/>
  <c r="H2209" i="8" a="1"/>
  <c r="H2209" i="8" s="1"/>
  <c r="H2210" i="8" a="1"/>
  <c r="H2210" i="8" s="1"/>
  <c r="H2211" i="8" a="1"/>
  <c r="H2211" i="8" s="1"/>
  <c r="H2212" i="8" a="1"/>
  <c r="H2212" i="8" s="1"/>
  <c r="H2213" i="8" a="1"/>
  <c r="H2213" i="8" s="1"/>
  <c r="H2214" i="8" a="1"/>
  <c r="H2214" i="8" s="1"/>
  <c r="H2215" i="8" a="1"/>
  <c r="H2215" i="8" s="1"/>
  <c r="H2216" i="8" a="1"/>
  <c r="H2216" i="8" s="1"/>
  <c r="H2217" i="8" a="1"/>
  <c r="H2217" i="8" s="1"/>
  <c r="H2218" i="8" a="1"/>
  <c r="H2218" i="8" s="1"/>
  <c r="H2219" i="8" a="1"/>
  <c r="H2219" i="8" s="1"/>
  <c r="H2220" i="8" a="1"/>
  <c r="H2220" i="8" s="1"/>
  <c r="H2221" i="8" a="1"/>
  <c r="H2221" i="8" s="1"/>
  <c r="H2222" i="8" a="1"/>
  <c r="H2222" i="8"/>
  <c r="H2223" i="8" a="1"/>
  <c r="H2223" i="8" s="1"/>
  <c r="H2224" i="8" a="1"/>
  <c r="H2224" i="8" s="1"/>
  <c r="H2225" i="8" a="1"/>
  <c r="H2225" i="8" s="1"/>
  <c r="H2226" i="8" a="1"/>
  <c r="H2226" i="8" s="1"/>
  <c r="H2227" i="8" a="1"/>
  <c r="H2227" i="8" s="1"/>
  <c r="H2228" i="8" a="1"/>
  <c r="H2228" i="8" s="1"/>
  <c r="H2229" i="8" a="1"/>
  <c r="H2229" i="8" s="1"/>
  <c r="H2230" i="8" a="1"/>
  <c r="H2230" i="8" s="1"/>
  <c r="H2231" i="8" a="1"/>
  <c r="H2231" i="8" s="1"/>
  <c r="H2232" i="8" a="1"/>
  <c r="H2232" i="8" s="1"/>
  <c r="H2233" i="8" a="1"/>
  <c r="H2233" i="8" s="1"/>
  <c r="H2234" i="8" a="1"/>
  <c r="H2234" i="8" s="1"/>
  <c r="H2235" i="8" a="1"/>
  <c r="H2235" i="8" s="1"/>
  <c r="H2236" i="8" a="1"/>
  <c r="H2236" i="8" s="1"/>
  <c r="H2237" i="8" a="1"/>
  <c r="H2237" i="8" s="1"/>
  <c r="H2238" i="8" a="1"/>
  <c r="H2238" i="8" s="1"/>
  <c r="H2239" i="8" a="1"/>
  <c r="H2239" i="8" s="1"/>
  <c r="H2240" i="8" a="1"/>
  <c r="H2240" i="8" s="1"/>
  <c r="H2241" i="8" a="1"/>
  <c r="H2241" i="8" s="1"/>
  <c r="H2242" i="8" a="1"/>
  <c r="H2242" i="8" s="1"/>
  <c r="H2243" i="8" a="1"/>
  <c r="H2243" i="8" s="1"/>
  <c r="H2244" i="8" a="1"/>
  <c r="H2244" i="8" s="1"/>
  <c r="H2245" i="8" a="1"/>
  <c r="H2245" i="8" s="1"/>
  <c r="H2246" i="8" a="1"/>
  <c r="H2246" i="8" s="1"/>
  <c r="H2247" i="8" a="1"/>
  <c r="H2247" i="8" s="1"/>
  <c r="H2248" i="8" a="1"/>
  <c r="H2248" i="8" s="1"/>
  <c r="H2249" i="8" a="1"/>
  <c r="H2249" i="8" s="1"/>
  <c r="H2250" i="8" a="1"/>
  <c r="H2250" i="8" s="1"/>
  <c r="H2251" i="8" a="1"/>
  <c r="H2251" i="8" s="1"/>
  <c r="H2252" i="8" a="1"/>
  <c r="H2252" i="8" s="1"/>
  <c r="H2253" i="8" a="1"/>
  <c r="H2253" i="8" s="1"/>
  <c r="H2254" i="8" a="1"/>
  <c r="H2254" i="8"/>
  <c r="H2255" i="8" a="1"/>
  <c r="H2255" i="8" s="1"/>
  <c r="H2256" i="8" a="1"/>
  <c r="H2256" i="8" s="1"/>
  <c r="H2257" i="8" a="1"/>
  <c r="H2257" i="8" s="1"/>
  <c r="H2258" i="8" a="1"/>
  <c r="H2258" i="8" s="1"/>
  <c r="H2259" i="8" a="1"/>
  <c r="H2259" i="8" s="1"/>
  <c r="H2260" i="8" a="1"/>
  <c r="H2260" i="8" s="1"/>
  <c r="H2261" i="8" a="1"/>
  <c r="H2261" i="8" s="1"/>
  <c r="H2262" i="8" a="1"/>
  <c r="H2262" i="8" s="1"/>
  <c r="H2263" i="8" a="1"/>
  <c r="H2263" i="8" s="1"/>
  <c r="H2264" i="8" a="1"/>
  <c r="H2264" i="8" s="1"/>
  <c r="H2265" i="8" a="1"/>
  <c r="H2265" i="8" s="1"/>
  <c r="H2266" i="8" a="1"/>
  <c r="H2266" i="8" s="1"/>
  <c r="H2267" i="8" a="1"/>
  <c r="H2267" i="8" s="1"/>
  <c r="H2268" i="8" a="1"/>
  <c r="H2268" i="8" s="1"/>
  <c r="H2269" i="8" a="1"/>
  <c r="H2269" i="8" s="1"/>
  <c r="H2270" i="8" a="1"/>
  <c r="H2270" i="8" s="1"/>
  <c r="H2271" i="8" a="1"/>
  <c r="H2271" i="8" s="1"/>
  <c r="H2272" i="8" a="1"/>
  <c r="H2272" i="8" s="1"/>
  <c r="H2273" i="8" a="1"/>
  <c r="H2273" i="8" s="1"/>
  <c r="H2274" i="8" a="1"/>
  <c r="H2274" i="8" s="1"/>
  <c r="H2275" i="8" a="1"/>
  <c r="H2275" i="8" s="1"/>
  <c r="H2276" i="8" a="1"/>
  <c r="H2276" i="8"/>
  <c r="H2277" i="8" a="1"/>
  <c r="H2277" i="8" s="1"/>
  <c r="H2278" i="8" a="1"/>
  <c r="H2278" i="8" s="1"/>
  <c r="H2279" i="8" a="1"/>
  <c r="H2279" i="8" s="1"/>
  <c r="H2280" i="8" a="1"/>
  <c r="H2280" i="8" s="1"/>
  <c r="H2281" i="8" a="1"/>
  <c r="H2281" i="8" s="1"/>
  <c r="H2282" i="8" a="1"/>
  <c r="H2282" i="8" s="1"/>
  <c r="H2283" i="8" a="1"/>
  <c r="H2283" i="8" s="1"/>
  <c r="H2284" i="8" a="1"/>
  <c r="H2284" i="8" s="1"/>
  <c r="H2285" i="8" a="1"/>
  <c r="H2285" i="8" s="1"/>
  <c r="H2286" i="8" a="1"/>
  <c r="H2286" i="8" s="1"/>
  <c r="H2287" i="8" a="1"/>
  <c r="H2287" i="8" s="1"/>
  <c r="H2288" i="8" a="1"/>
  <c r="H2288" i="8" s="1"/>
  <c r="H2289" i="8" a="1"/>
  <c r="H2289" i="8" s="1"/>
  <c r="H2290" i="8" a="1"/>
  <c r="H2290" i="8" s="1"/>
  <c r="H2291" i="8" a="1"/>
  <c r="H2291" i="8" s="1"/>
  <c r="H2292" i="8" a="1"/>
  <c r="H2292" i="8" s="1"/>
  <c r="H2293" i="8" a="1"/>
  <c r="H2293" i="8" s="1"/>
  <c r="H2294" i="8" a="1"/>
  <c r="H2294" i="8" s="1"/>
  <c r="H2295" i="8" a="1"/>
  <c r="H2295" i="8" s="1"/>
  <c r="H2296" i="8" a="1"/>
  <c r="H2296" i="8" s="1"/>
  <c r="H2297" i="8" a="1"/>
  <c r="H2297" i="8" s="1"/>
  <c r="H2298" i="8" a="1"/>
  <c r="H2298" i="8" s="1"/>
  <c r="H2299" i="8" a="1"/>
  <c r="H2299" i="8" s="1"/>
  <c r="H2300" i="8" a="1"/>
  <c r="H2300" i="8" s="1"/>
  <c r="H2301" i="8" a="1"/>
  <c r="H2301" i="8" s="1"/>
  <c r="H2302" i="8" a="1"/>
  <c r="H2302" i="8" s="1"/>
  <c r="H2303" i="8" a="1"/>
  <c r="H2303" i="8" s="1"/>
  <c r="H2304" i="8" a="1"/>
  <c r="H2304" i="8" s="1"/>
  <c r="H2305" i="8" a="1"/>
  <c r="H2305" i="8" s="1"/>
  <c r="H2306" i="8" a="1"/>
  <c r="H2306" i="8" s="1"/>
  <c r="H2307" i="8" a="1"/>
  <c r="H2307" i="8" s="1"/>
  <c r="H2308" i="8" a="1"/>
  <c r="H2308" i="8" s="1"/>
  <c r="H2309" i="8" a="1"/>
  <c r="H2309" i="8" s="1"/>
  <c r="H2310" i="8" a="1"/>
  <c r="H2310" i="8" s="1"/>
  <c r="H2311" i="8" a="1"/>
  <c r="H2311" i="8" s="1"/>
  <c r="H2312" i="8" a="1"/>
  <c r="H2312" i="8" s="1"/>
  <c r="H2313" i="8" a="1"/>
  <c r="H2313" i="8" s="1"/>
  <c r="H2314" i="8" a="1"/>
  <c r="H2314" i="8" s="1"/>
  <c r="H2315" i="8" a="1"/>
  <c r="H2315" i="8" s="1"/>
  <c r="H2316" i="8" a="1"/>
  <c r="H2316" i="8" s="1"/>
  <c r="H2317" i="8" a="1"/>
  <c r="H2317" i="8" s="1"/>
  <c r="H2318" i="8" a="1"/>
  <c r="H2318" i="8" s="1"/>
  <c r="H2319" i="8" a="1"/>
  <c r="H2319" i="8" s="1"/>
  <c r="H2320" i="8" a="1"/>
  <c r="H2320" i="8" s="1"/>
  <c r="H2321" i="8" a="1"/>
  <c r="H2321" i="8" s="1"/>
  <c r="H2322" i="8" a="1"/>
  <c r="H2322" i="8" s="1"/>
  <c r="H2323" i="8" a="1"/>
  <c r="H2323" i="8" s="1"/>
  <c r="H2324" i="8" a="1"/>
  <c r="H2324" i="8" s="1"/>
  <c r="H2325" i="8" a="1"/>
  <c r="H2325" i="8" s="1"/>
  <c r="H2326" i="8" a="1"/>
  <c r="H2326" i="8" s="1"/>
  <c r="H2327" i="8" a="1"/>
  <c r="H2327" i="8" s="1"/>
  <c r="H2328" i="8" a="1"/>
  <c r="H2328" i="8" s="1"/>
  <c r="H2329" i="8" a="1"/>
  <c r="H2329" i="8" s="1"/>
  <c r="H2330" i="8" a="1"/>
  <c r="H2330" i="8" s="1"/>
  <c r="H2331" i="8" a="1"/>
  <c r="H2331" i="8" s="1"/>
  <c r="H2332" i="8" a="1"/>
  <c r="H2332" i="8" s="1"/>
  <c r="H2333" i="8" a="1"/>
  <c r="H2333" i="8" s="1"/>
  <c r="H2334" i="8" a="1"/>
  <c r="H2334" i="8" s="1"/>
  <c r="H2335" i="8" a="1"/>
  <c r="H2335" i="8" s="1"/>
  <c r="H2336" i="8" a="1"/>
  <c r="H2336" i="8" s="1"/>
  <c r="H2337" i="8" a="1"/>
  <c r="H2337" i="8" s="1"/>
  <c r="H2338" i="8" a="1"/>
  <c r="H2338" i="8" s="1"/>
  <c r="H2339" i="8" a="1"/>
  <c r="H2339" i="8" s="1"/>
  <c r="H2340" i="8" a="1"/>
  <c r="H2340" i="8" s="1"/>
  <c r="H2341" i="8" a="1"/>
  <c r="H2341" i="8" s="1"/>
  <c r="H2342" i="8" a="1"/>
  <c r="H2342" i="8" s="1"/>
  <c r="H2343" i="8" a="1"/>
  <c r="H2343" i="8" s="1"/>
  <c r="H2344" i="8" a="1"/>
  <c r="H2344" i="8" s="1"/>
  <c r="H2345" i="8" a="1"/>
  <c r="H2345" i="8" s="1"/>
  <c r="H2346" i="8" a="1"/>
  <c r="H2346" i="8" s="1"/>
  <c r="H2347" i="8" a="1"/>
  <c r="H2347" i="8" s="1"/>
  <c r="H2348" i="8" a="1"/>
  <c r="H2348" i="8" s="1"/>
  <c r="H2349" i="8" a="1"/>
  <c r="H2349" i="8" s="1"/>
  <c r="H2350" i="8" a="1"/>
  <c r="H2350" i="8" s="1"/>
  <c r="H2351" i="8" a="1"/>
  <c r="H2351" i="8" s="1"/>
  <c r="H2352" i="8" a="1"/>
  <c r="H2352" i="8" s="1"/>
  <c r="H2353" i="8" a="1"/>
  <c r="H2353" i="8" s="1"/>
  <c r="H2354" i="8" a="1"/>
  <c r="H2354" i="8" s="1"/>
  <c r="H2355" i="8" a="1"/>
  <c r="H2355" i="8" s="1"/>
  <c r="H2356" i="8" a="1"/>
  <c r="H2356" i="8" s="1"/>
  <c r="H2357" i="8" a="1"/>
  <c r="H2357" i="8" s="1"/>
  <c r="H2358" i="8" a="1"/>
  <c r="H2358" i="8" s="1"/>
  <c r="H2359" i="8" a="1"/>
  <c r="H2359" i="8" s="1"/>
  <c r="H2360" i="8" a="1"/>
  <c r="H2360" i="8" s="1"/>
  <c r="H2361" i="8" a="1"/>
  <c r="H2361" i="8" s="1"/>
  <c r="H2362" i="8" a="1"/>
  <c r="H2362" i="8" s="1"/>
  <c r="H2363" i="8" a="1"/>
  <c r="H2363" i="8" s="1"/>
  <c r="H2364" i="8" a="1"/>
  <c r="H2364" i="8" s="1"/>
  <c r="H2365" i="8" a="1"/>
  <c r="H2365" i="8" s="1"/>
  <c r="H2366" i="8" a="1"/>
  <c r="H2366" i="8" s="1"/>
  <c r="H2367" i="8" a="1"/>
  <c r="H2367" i="8" s="1"/>
  <c r="H2368" i="8" a="1"/>
  <c r="H2368" i="8" s="1"/>
  <c r="H2369" i="8" a="1"/>
  <c r="H2369" i="8" s="1"/>
  <c r="H2370" i="8" a="1"/>
  <c r="H2370" i="8" s="1"/>
  <c r="H2371" i="8" a="1"/>
  <c r="H2371" i="8" s="1"/>
  <c r="H2372" i="8" a="1"/>
  <c r="H2372" i="8" s="1"/>
  <c r="H2373" i="8" a="1"/>
  <c r="H2373" i="8" s="1"/>
  <c r="H2374" i="8" a="1"/>
  <c r="H2374" i="8" s="1"/>
  <c r="H2375" i="8" a="1"/>
  <c r="H2375" i="8" s="1"/>
  <c r="H2376" i="8" a="1"/>
  <c r="H2376" i="8" s="1"/>
  <c r="H2377" i="8" a="1"/>
  <c r="H2377" i="8" s="1"/>
  <c r="H2378" i="8" a="1"/>
  <c r="H2378" i="8" s="1"/>
  <c r="H2379" i="8" a="1"/>
  <c r="H2379" i="8" s="1"/>
  <c r="H2380" i="8" a="1"/>
  <c r="H2380" i="8" s="1"/>
  <c r="H2381" i="8" a="1"/>
  <c r="H2381" i="8" s="1"/>
  <c r="H2382" i="8" a="1"/>
  <c r="H2382" i="8" s="1"/>
  <c r="H2383" i="8" a="1"/>
  <c r="H2383" i="8" s="1"/>
  <c r="H2384" i="8" a="1"/>
  <c r="H2384" i="8" s="1"/>
  <c r="H2385" i="8" a="1"/>
  <c r="H2385" i="8" s="1"/>
  <c r="H2386" i="8" a="1"/>
  <c r="H2386" i="8" s="1"/>
  <c r="H2387" i="8" a="1"/>
  <c r="H2387" i="8" s="1"/>
  <c r="H2388" i="8" a="1"/>
  <c r="H2388" i="8" s="1"/>
  <c r="H2389" i="8" a="1"/>
  <c r="H2389" i="8" s="1"/>
  <c r="H2390" i="8" a="1"/>
  <c r="H2390" i="8" s="1"/>
  <c r="H2391" i="8" a="1"/>
  <c r="H2391" i="8" s="1"/>
  <c r="H2392" i="8" a="1"/>
  <c r="H2392" i="8" s="1"/>
  <c r="H2393" i="8" a="1"/>
  <c r="H2393" i="8" s="1"/>
  <c r="H2394" i="8" a="1"/>
  <c r="H2394" i="8" s="1"/>
  <c r="H2395" i="8" a="1"/>
  <c r="H2395" i="8" s="1"/>
  <c r="H2396" i="8" a="1"/>
  <c r="H2396" i="8" s="1"/>
  <c r="H2397" i="8" a="1"/>
  <c r="H2397" i="8" s="1"/>
  <c r="H2398" i="8" a="1"/>
  <c r="H2398" i="8" s="1"/>
  <c r="H2399" i="8" a="1"/>
  <c r="H2399" i="8" s="1"/>
  <c r="H2400" i="8" a="1"/>
  <c r="H2400" i="8" s="1"/>
  <c r="H2401" i="8" a="1"/>
  <c r="H2401" i="8" s="1"/>
  <c r="H2402" i="8" a="1"/>
  <c r="H2402" i="8" s="1"/>
  <c r="H2403" i="8" a="1"/>
  <c r="H2403" i="8" s="1"/>
  <c r="H2404" i="8" a="1"/>
  <c r="H2404" i="8" s="1"/>
  <c r="H2405" i="8" a="1"/>
  <c r="H2405" i="8" s="1"/>
  <c r="H2406" i="8" a="1"/>
  <c r="H2406" i="8" s="1"/>
  <c r="H2407" i="8" a="1"/>
  <c r="H2407" i="8" s="1"/>
  <c r="H2408" i="8" a="1"/>
  <c r="H2408" i="8" s="1"/>
  <c r="H2409" i="8" a="1"/>
  <c r="H2409" i="8" s="1"/>
  <c r="H2410" i="8" a="1"/>
  <c r="H2410" i="8" s="1"/>
  <c r="H2411" i="8" a="1"/>
  <c r="H2411" i="8" s="1"/>
  <c r="H2412" i="8" a="1"/>
  <c r="H2412" i="8" s="1"/>
  <c r="H2413" i="8" a="1"/>
  <c r="H2413" i="8" s="1"/>
  <c r="H2414" i="8" a="1"/>
  <c r="H2414" i="8" s="1"/>
  <c r="H2415" i="8" a="1"/>
  <c r="H2415" i="8" s="1"/>
  <c r="H2416" i="8" a="1"/>
  <c r="H2416" i="8" s="1"/>
  <c r="H2417" i="8" a="1"/>
  <c r="H2417" i="8" s="1"/>
  <c r="H2418" i="8" a="1"/>
  <c r="H2418" i="8" s="1"/>
  <c r="H2419" i="8" a="1"/>
  <c r="H2419" i="8" s="1"/>
  <c r="H2420" i="8" a="1"/>
  <c r="H2420" i="8" s="1"/>
  <c r="H2421" i="8" a="1"/>
  <c r="H2421" i="8" s="1"/>
  <c r="H2422" i="8" a="1"/>
  <c r="H2422" i="8" s="1"/>
  <c r="H2423" i="8" a="1"/>
  <c r="H2423" i="8" s="1"/>
  <c r="H2424" i="8" a="1"/>
  <c r="H2424" i="8" s="1"/>
  <c r="H2425" i="8" a="1"/>
  <c r="H2425" i="8" s="1"/>
  <c r="H2426" i="8" a="1"/>
  <c r="H2426" i="8" s="1"/>
  <c r="H2427" i="8" a="1"/>
  <c r="H2427" i="8" s="1"/>
  <c r="H2428" i="8" a="1"/>
  <c r="H2428" i="8" s="1"/>
  <c r="H2429" i="8" a="1"/>
  <c r="H2429" i="8" s="1"/>
  <c r="H2430" i="8" a="1"/>
  <c r="H2430" i="8" s="1"/>
  <c r="H2431" i="8" a="1"/>
  <c r="H2431" i="8" s="1"/>
  <c r="H2432" i="8" a="1"/>
  <c r="H2432" i="8" s="1"/>
  <c r="H2433" i="8" a="1"/>
  <c r="H2433" i="8" s="1"/>
  <c r="H2434" i="8" a="1"/>
  <c r="H2434" i="8" s="1"/>
  <c r="H2435" i="8" a="1"/>
  <c r="H2435" i="8" s="1"/>
  <c r="H2436" i="8" a="1"/>
  <c r="H2436" i="8" s="1"/>
  <c r="H2437" i="8" a="1"/>
  <c r="H2437" i="8" s="1"/>
  <c r="H2438" i="8" a="1"/>
  <c r="H2438" i="8" s="1"/>
  <c r="H2439" i="8" a="1"/>
  <c r="H2439" i="8" s="1"/>
  <c r="H2440" i="8" a="1"/>
  <c r="H2440" i="8" s="1"/>
  <c r="H2441" i="8" a="1"/>
  <c r="H2441" i="8" s="1"/>
  <c r="H2442" i="8" a="1"/>
  <c r="H2442" i="8" s="1"/>
  <c r="H2443" i="8" a="1"/>
  <c r="H2443" i="8" s="1"/>
  <c r="H2444" i="8" a="1"/>
  <c r="H2444" i="8" s="1"/>
  <c r="H2445" i="8" a="1"/>
  <c r="H2445" i="8" s="1"/>
  <c r="H2446" i="8" a="1"/>
  <c r="H2446" i="8" s="1"/>
  <c r="H2447" i="8" a="1"/>
  <c r="H2447" i="8" s="1"/>
  <c r="H2448" i="8" a="1"/>
  <c r="H2448" i="8" s="1"/>
  <c r="H2449" i="8" a="1"/>
  <c r="H2449" i="8" s="1"/>
  <c r="H2450" i="8" a="1"/>
  <c r="H2450" i="8" s="1"/>
  <c r="H2451" i="8" a="1"/>
  <c r="H2451" i="8" s="1"/>
  <c r="H2452" i="8" a="1"/>
  <c r="H2452" i="8" s="1"/>
  <c r="H2453" i="8" a="1"/>
  <c r="H2453" i="8" s="1"/>
  <c r="H2454" i="8" a="1"/>
  <c r="H2454" i="8" s="1"/>
  <c r="H2455" i="8" a="1"/>
  <c r="H2455" i="8" s="1"/>
  <c r="H2456" i="8" a="1"/>
  <c r="H2456" i="8" s="1"/>
  <c r="H2457" i="8" a="1"/>
  <c r="H2457" i="8" s="1"/>
  <c r="H2458" i="8" a="1"/>
  <c r="H2458" i="8" s="1"/>
  <c r="H2459" i="8" a="1"/>
  <c r="H2459" i="8" s="1"/>
  <c r="H2460" i="8" a="1"/>
  <c r="H2460" i="8" s="1"/>
  <c r="H2461" i="8" a="1"/>
  <c r="H2461" i="8" s="1"/>
  <c r="H2462" i="8" a="1"/>
  <c r="H2462" i="8" s="1"/>
  <c r="H2463" i="8" a="1"/>
  <c r="H2463" i="8" s="1"/>
  <c r="H2464" i="8" a="1"/>
  <c r="H2464" i="8" s="1"/>
  <c r="H2465" i="8" a="1"/>
  <c r="H2465" i="8" s="1"/>
  <c r="H2466" i="8" a="1"/>
  <c r="H2466" i="8" s="1"/>
  <c r="H2467" i="8" a="1"/>
  <c r="H2467" i="8" s="1"/>
  <c r="H2468" i="8" a="1"/>
  <c r="H2468" i="8" s="1"/>
  <c r="H2469" i="8" a="1"/>
  <c r="H2469" i="8" s="1"/>
  <c r="H2470" i="8" a="1"/>
  <c r="H2470" i="8" s="1"/>
  <c r="H2471" i="8" a="1"/>
  <c r="H2471" i="8" s="1"/>
  <c r="H2472" i="8" a="1"/>
  <c r="H2472" i="8" s="1"/>
  <c r="H2473" i="8" a="1"/>
  <c r="H2473" i="8" s="1"/>
  <c r="H2474" i="8" a="1"/>
  <c r="H2474" i="8" s="1"/>
  <c r="H2475" i="8" a="1"/>
  <c r="H2475" i="8" s="1"/>
  <c r="H2476" i="8" a="1"/>
  <c r="H2476" i="8" s="1"/>
  <c r="H2477" i="8" a="1"/>
  <c r="H2477" i="8" s="1"/>
  <c r="H2478" i="8" a="1"/>
  <c r="H2478" i="8" s="1"/>
  <c r="H2479" i="8" a="1"/>
  <c r="H2479" i="8" s="1"/>
  <c r="H2480" i="8" a="1"/>
  <c r="H2480" i="8" s="1"/>
  <c r="H2481" i="8" a="1"/>
  <c r="H2481" i="8" s="1"/>
  <c r="H2482" i="8" a="1"/>
  <c r="H2482" i="8" s="1"/>
  <c r="H2483" i="8" a="1"/>
  <c r="H2483" i="8" s="1"/>
  <c r="H2484" i="8" a="1"/>
  <c r="H2484" i="8" s="1"/>
  <c r="H2485" i="8" a="1"/>
  <c r="H2485" i="8" s="1"/>
  <c r="H2486" i="8" a="1"/>
  <c r="H2486" i="8" s="1"/>
  <c r="H2487" i="8" a="1"/>
  <c r="H2487" i="8" s="1"/>
  <c r="H2488" i="8" a="1"/>
  <c r="H2488" i="8" s="1"/>
  <c r="H2489" i="8" a="1"/>
  <c r="H2489" i="8" s="1"/>
  <c r="H2490" i="8" a="1"/>
  <c r="H2490" i="8" s="1"/>
  <c r="H2491" i="8" a="1"/>
  <c r="H2491" i="8" s="1"/>
  <c r="H2492" i="8" a="1"/>
  <c r="H2492" i="8" s="1"/>
  <c r="H2493" i="8" a="1"/>
  <c r="H2493" i="8" s="1"/>
  <c r="H2494" i="8" a="1"/>
  <c r="H2494" i="8" s="1"/>
  <c r="H2495" i="8" a="1"/>
  <c r="H2495" i="8" s="1"/>
  <c r="H2496" i="8" a="1"/>
  <c r="H2496" i="8" s="1"/>
  <c r="H2497" i="8" a="1"/>
  <c r="H2497" i="8" s="1"/>
  <c r="H2498" i="8" a="1"/>
  <c r="H2498" i="8" s="1"/>
  <c r="H2499" i="8" a="1"/>
  <c r="H2499" i="8" s="1"/>
  <c r="H2500" i="8" a="1"/>
  <c r="H2500" i="8" s="1"/>
  <c r="H2501" i="8" a="1"/>
  <c r="H2501" i="8" s="1"/>
  <c r="H2502" i="8" a="1"/>
  <c r="H2502" i="8" s="1"/>
  <c r="H2503" i="8" a="1"/>
  <c r="H2503" i="8" s="1"/>
  <c r="H2504" i="8" a="1"/>
  <c r="H2504" i="8" s="1"/>
  <c r="H2505" i="8" a="1"/>
  <c r="H2505" i="8" s="1"/>
  <c r="H2506" i="8" a="1"/>
  <c r="H2506" i="8" s="1"/>
  <c r="H2507" i="8" a="1"/>
  <c r="H2507" i="8" s="1"/>
  <c r="H2508" i="8" a="1"/>
  <c r="H2508" i="8" s="1"/>
  <c r="H2509" i="8" a="1"/>
  <c r="H2509" i="8" s="1"/>
  <c r="H2510" i="8" a="1"/>
  <c r="H2510" i="8" s="1"/>
  <c r="H2511" i="8" a="1"/>
  <c r="H2511" i="8" s="1"/>
  <c r="H2512" i="8" a="1"/>
  <c r="H2512" i="8" s="1"/>
  <c r="H2513" i="8" a="1"/>
  <c r="H2513" i="8" s="1"/>
  <c r="H2514" i="8" a="1"/>
  <c r="H2514" i="8" s="1"/>
  <c r="H2515" i="8" a="1"/>
  <c r="H2515" i="8" s="1"/>
  <c r="H2516" i="8" a="1"/>
  <c r="H2516" i="8" s="1"/>
  <c r="H2517" i="8" a="1"/>
  <c r="H2517" i="8" s="1"/>
  <c r="H2518" i="8" a="1"/>
  <c r="H2518" i="8" s="1"/>
  <c r="H2519" i="8" a="1"/>
  <c r="H2519" i="8" s="1"/>
  <c r="H2520" i="8" a="1"/>
  <c r="H2520" i="8" s="1"/>
  <c r="H2521" i="8" a="1"/>
  <c r="H2521" i="8" s="1"/>
  <c r="H2522" i="8" a="1"/>
  <c r="H2522" i="8" s="1"/>
  <c r="H2523" i="8" a="1"/>
  <c r="H2523" i="8" s="1"/>
  <c r="H2524" i="8" a="1"/>
  <c r="H2524" i="8" s="1"/>
  <c r="H2525" i="8" a="1"/>
  <c r="H2525" i="8" s="1"/>
  <c r="H2526" i="8" a="1"/>
  <c r="H2526" i="8" s="1"/>
  <c r="H2527" i="8" a="1"/>
  <c r="H2527" i="8" s="1"/>
  <c r="H2528" i="8" a="1"/>
  <c r="H2528" i="8" s="1"/>
  <c r="H2529" i="8" a="1"/>
  <c r="H2529" i="8" s="1"/>
  <c r="H2530" i="8" a="1"/>
  <c r="H2530" i="8" s="1"/>
  <c r="H2531" i="8" a="1"/>
  <c r="H2531" i="8" s="1"/>
  <c r="H2532" i="8" a="1"/>
  <c r="H2532" i="8" s="1"/>
  <c r="H2533" i="8" a="1"/>
  <c r="H2533" i="8" s="1"/>
  <c r="H2534" i="8" a="1"/>
  <c r="H2534" i="8" s="1"/>
  <c r="H2535" i="8" a="1"/>
  <c r="H2535" i="8" s="1"/>
  <c r="H2536" i="8" a="1"/>
  <c r="H2536" i="8" s="1"/>
  <c r="H2537" i="8" a="1"/>
  <c r="H2537" i="8" s="1"/>
  <c r="H2538" i="8" a="1"/>
  <c r="H2538" i="8" s="1"/>
  <c r="H2539" i="8" a="1"/>
  <c r="H2539" i="8" s="1"/>
  <c r="H2540" i="8" a="1"/>
  <c r="H2540" i="8" s="1"/>
  <c r="H2541" i="8" a="1"/>
  <c r="H2541" i="8" s="1"/>
  <c r="H2542" i="8" a="1"/>
  <c r="H2542" i="8" s="1"/>
  <c r="H2543" i="8" a="1"/>
  <c r="H2543" i="8" s="1"/>
  <c r="H2544" i="8" a="1"/>
  <c r="H2544" i="8" s="1"/>
  <c r="H2545" i="8" a="1"/>
  <c r="H2545" i="8" s="1"/>
  <c r="H2546" i="8" a="1"/>
  <c r="H2546" i="8" s="1"/>
  <c r="H2547" i="8" a="1"/>
  <c r="H2547" i="8" s="1"/>
  <c r="H2548" i="8" a="1"/>
  <c r="H2548" i="8" s="1"/>
  <c r="H2549" i="8" a="1"/>
  <c r="H2549" i="8" s="1"/>
  <c r="H2550" i="8" a="1"/>
  <c r="H2550" i="8" s="1"/>
  <c r="H2551" i="8" a="1"/>
  <c r="H2551" i="8" s="1"/>
  <c r="H2552" i="8" a="1"/>
  <c r="H2552" i="8" s="1"/>
  <c r="H2553" i="8" a="1"/>
  <c r="H2553" i="8" s="1"/>
  <c r="H2554" i="8" a="1"/>
  <c r="H2554" i="8" s="1"/>
  <c r="H2555" i="8" a="1"/>
  <c r="H2555" i="8" s="1"/>
  <c r="H2556" i="8" a="1"/>
  <c r="H2556" i="8"/>
  <c r="H2557" i="8" a="1"/>
  <c r="H2557" i="8" s="1"/>
  <c r="H2558" i="8" a="1"/>
  <c r="H2558" i="8" s="1"/>
  <c r="H2559" i="8" a="1"/>
  <c r="H2559" i="8" s="1"/>
  <c r="H2560" i="8" a="1"/>
  <c r="H2560" i="8" s="1"/>
  <c r="H2561" i="8" a="1"/>
  <c r="H2561" i="8" s="1"/>
  <c r="H2562" i="8" a="1"/>
  <c r="H2562" i="8" s="1"/>
  <c r="H2563" i="8" a="1"/>
  <c r="H2563" i="8" s="1"/>
  <c r="H2564" i="8" a="1"/>
  <c r="H2564" i="8" s="1"/>
  <c r="H2565" i="8" a="1"/>
  <c r="H2565" i="8" s="1"/>
  <c r="H2566" i="8" a="1"/>
  <c r="H2566" i="8" s="1"/>
  <c r="H2567" i="8" a="1"/>
  <c r="H2567" i="8" s="1"/>
  <c r="H2568" i="8" a="1"/>
  <c r="H2568" i="8" s="1"/>
  <c r="H2569" i="8" a="1"/>
  <c r="H2569" i="8" s="1"/>
  <c r="H2570" i="8" a="1"/>
  <c r="H2570" i="8" s="1"/>
  <c r="H2571" i="8" a="1"/>
  <c r="H2571" i="8" s="1"/>
  <c r="H2572" i="8" a="1"/>
  <c r="H2572" i="8" s="1"/>
  <c r="H2573" i="8" a="1"/>
  <c r="H2573" i="8" s="1"/>
  <c r="H2574" i="8" a="1"/>
  <c r="H2574" i="8" s="1"/>
  <c r="H2575" i="8" a="1"/>
  <c r="H2575" i="8" s="1"/>
  <c r="H2576" i="8" a="1"/>
  <c r="H2576" i="8" s="1"/>
  <c r="H2577" i="8" a="1"/>
  <c r="H2577" i="8" s="1"/>
  <c r="H2578" i="8" a="1"/>
  <c r="H2578" i="8" s="1"/>
  <c r="H2579" i="8" a="1"/>
  <c r="H2579" i="8" s="1"/>
  <c r="H2580" i="8" a="1"/>
  <c r="H2580" i="8" s="1"/>
  <c r="H2581" i="8" a="1"/>
  <c r="H2581" i="8" s="1"/>
  <c r="H2582" i="8" a="1"/>
  <c r="H2582" i="8" s="1"/>
  <c r="H2583" i="8" a="1"/>
  <c r="H2583" i="8" s="1"/>
  <c r="H2584" i="8" a="1"/>
  <c r="H2584" i="8" s="1"/>
  <c r="H2585" i="8" a="1"/>
  <c r="H2585" i="8" s="1"/>
  <c r="H2586" i="8" a="1"/>
  <c r="H2586" i="8" s="1"/>
  <c r="H2587" i="8" a="1"/>
  <c r="H2587" i="8" s="1"/>
  <c r="H2588" i="8" a="1"/>
  <c r="H2588" i="8" s="1"/>
  <c r="H2589" i="8" a="1"/>
  <c r="H2589" i="8" s="1"/>
  <c r="H2590" i="8" a="1"/>
  <c r="H2590" i="8" s="1"/>
  <c r="H2591" i="8" a="1"/>
  <c r="H2591" i="8" s="1"/>
  <c r="H2592" i="8" a="1"/>
  <c r="H2592" i="8" s="1"/>
  <c r="H2593" i="8" a="1"/>
  <c r="H2593" i="8" s="1"/>
  <c r="H2594" i="8" a="1"/>
  <c r="H2594" i="8" s="1"/>
  <c r="H2595" i="8" a="1"/>
  <c r="H2595" i="8" s="1"/>
  <c r="H2596" i="8" a="1"/>
  <c r="H2596" i="8" s="1"/>
  <c r="H2597" i="8" a="1"/>
  <c r="H2597" i="8" s="1"/>
  <c r="H2598" i="8" a="1"/>
  <c r="H2598" i="8" s="1"/>
  <c r="H2599" i="8" a="1"/>
  <c r="H2599" i="8" s="1"/>
  <c r="H2600" i="8" a="1"/>
  <c r="H2600" i="8" s="1"/>
  <c r="H2601" i="8" a="1"/>
  <c r="H2601" i="8" s="1"/>
  <c r="H2602" i="8" a="1"/>
  <c r="H2602" i="8" s="1"/>
  <c r="H2603" i="8" a="1"/>
  <c r="H2603" i="8" s="1"/>
  <c r="H2604" i="8" a="1"/>
  <c r="H2604" i="8" s="1"/>
  <c r="H2605" i="8" a="1"/>
  <c r="H2605" i="8" s="1"/>
  <c r="H2606" i="8" a="1"/>
  <c r="H2606" i="8" s="1"/>
  <c r="H2607" i="8" a="1"/>
  <c r="H2607" i="8" s="1"/>
  <c r="H2608" i="8" a="1"/>
  <c r="H2608" i="8" s="1"/>
  <c r="H2609" i="8" a="1"/>
  <c r="H2609" i="8" s="1"/>
  <c r="H2610" i="8" a="1"/>
  <c r="H2610" i="8" s="1"/>
  <c r="H2611" i="8" a="1"/>
  <c r="H2611" i="8" s="1"/>
  <c r="H2612" i="8" a="1"/>
  <c r="H2612" i="8" s="1"/>
  <c r="H2613" i="8" a="1"/>
  <c r="H2613" i="8" s="1"/>
  <c r="H2614" i="8" a="1"/>
  <c r="H2614" i="8" s="1"/>
  <c r="H2615" i="8" a="1"/>
  <c r="H2615" i="8" s="1"/>
  <c r="H2616" i="8" a="1"/>
  <c r="H2616" i="8" s="1"/>
  <c r="H2617" i="8" a="1"/>
  <c r="H2617" i="8" s="1"/>
  <c r="H2618" i="8" a="1"/>
  <c r="H2618" i="8" s="1"/>
  <c r="H2619" i="8" a="1"/>
  <c r="H2619" i="8" s="1"/>
  <c r="H2620" i="8" a="1"/>
  <c r="H2620" i="8" s="1"/>
  <c r="H2621" i="8" a="1"/>
  <c r="H2621" i="8" s="1"/>
  <c r="H2622" i="8" a="1"/>
  <c r="H2622" i="8" s="1"/>
  <c r="H2623" i="8" a="1"/>
  <c r="H2623" i="8" s="1"/>
  <c r="H2624" i="8" a="1"/>
  <c r="H2624" i="8" s="1"/>
  <c r="H2625" i="8" a="1"/>
  <c r="H2625" i="8" s="1"/>
  <c r="H2626" i="8" a="1"/>
  <c r="H2626" i="8" s="1"/>
  <c r="H2627" i="8" a="1"/>
  <c r="H2627" i="8" s="1"/>
  <c r="H2628" i="8" a="1"/>
  <c r="H2628" i="8"/>
  <c r="H2629" i="8" a="1"/>
  <c r="H2629" i="8" s="1"/>
  <c r="H2630" i="8" a="1"/>
  <c r="H2630" i="8" s="1"/>
  <c r="H2631" i="8" a="1"/>
  <c r="H2631" i="8" s="1"/>
  <c r="H2632" i="8" a="1"/>
  <c r="H2632" i="8" s="1"/>
  <c r="H2633" i="8" a="1"/>
  <c r="H2633" i="8" s="1"/>
  <c r="H2634" i="8" a="1"/>
  <c r="H2634" i="8" s="1"/>
  <c r="H2635" i="8" a="1"/>
  <c r="H2635" i="8" s="1"/>
  <c r="H2636" i="8" a="1"/>
  <c r="H2636" i="8" s="1"/>
  <c r="H2637" i="8" a="1"/>
  <c r="H2637" i="8" s="1"/>
  <c r="H2638" i="8" a="1"/>
  <c r="H2638" i="8" s="1"/>
  <c r="H2639" i="8" a="1"/>
  <c r="H2639" i="8" s="1"/>
  <c r="H2640" i="8" a="1"/>
  <c r="H2640" i="8" s="1"/>
  <c r="H2641" i="8" a="1"/>
  <c r="H2641" i="8" s="1"/>
  <c r="H2642" i="8" a="1"/>
  <c r="H2642" i="8" s="1"/>
  <c r="H2643" i="8" a="1"/>
  <c r="H2643" i="8" s="1"/>
  <c r="H2644" i="8" a="1"/>
  <c r="H2644" i="8" s="1"/>
  <c r="H2645" i="8" a="1"/>
  <c r="H2645" i="8" s="1"/>
  <c r="H2646" i="8" a="1"/>
  <c r="H2646" i="8" s="1"/>
  <c r="H2647" i="8" a="1"/>
  <c r="H2647" i="8" s="1"/>
  <c r="H2648" i="8" a="1"/>
  <c r="H2648" i="8" s="1"/>
  <c r="H2649" i="8" a="1"/>
  <c r="H2649" i="8" s="1"/>
  <c r="H2650" i="8" a="1"/>
  <c r="H2650" i="8" s="1"/>
  <c r="H2651" i="8" a="1"/>
  <c r="H2651" i="8" s="1"/>
  <c r="H2652" i="8" a="1"/>
  <c r="H2652" i="8" s="1"/>
  <c r="H2653" i="8" a="1"/>
  <c r="H2653" i="8" s="1"/>
  <c r="H2654" i="8" a="1"/>
  <c r="H2654" i="8" s="1"/>
  <c r="H2655" i="8" a="1"/>
  <c r="H2655" i="8" s="1"/>
  <c r="H2656" i="8" a="1"/>
  <c r="H2656" i="8" s="1"/>
  <c r="H2657" i="8" a="1"/>
  <c r="H2657" i="8" s="1"/>
  <c r="H2658" i="8" a="1"/>
  <c r="H2658" i="8" s="1"/>
  <c r="H2659" i="8" a="1"/>
  <c r="H2659" i="8" s="1"/>
  <c r="H2660" i="8" a="1"/>
  <c r="H2660" i="8" s="1"/>
  <c r="H2661" i="8" a="1"/>
  <c r="H2661" i="8" s="1"/>
  <c r="H2662" i="8" a="1"/>
  <c r="H2662" i="8" s="1"/>
  <c r="H2663" i="8" a="1"/>
  <c r="H2663" i="8"/>
  <c r="H2664" i="8" a="1"/>
  <c r="H2664" i="8" s="1"/>
  <c r="H2665" i="8" a="1"/>
  <c r="H2665" i="8" s="1"/>
  <c r="H2666" i="8" a="1"/>
  <c r="H2666" i="8" s="1"/>
  <c r="H2667" i="8" a="1"/>
  <c r="H2667" i="8" s="1"/>
  <c r="H2668" i="8" a="1"/>
  <c r="H2668" i="8" s="1"/>
  <c r="H2669" i="8" a="1"/>
  <c r="H2669" i="8" s="1"/>
  <c r="H2670" i="8" a="1"/>
  <c r="H2670" i="8" s="1"/>
  <c r="H2671" i="8" a="1"/>
  <c r="H2671" i="8" s="1"/>
  <c r="H2672" i="8" a="1"/>
  <c r="H2672" i="8" s="1"/>
  <c r="H2673" i="8" a="1"/>
  <c r="H2673" i="8" s="1"/>
  <c r="H2674" i="8" a="1"/>
  <c r="H2674" i="8" s="1"/>
  <c r="H2675" i="8" a="1"/>
  <c r="H2675" i="8" s="1"/>
  <c r="H2676" i="8" a="1"/>
  <c r="H2676" i="8"/>
  <c r="H2677" i="8" a="1"/>
  <c r="H2677" i="8" s="1"/>
  <c r="H2678" i="8" a="1"/>
  <c r="H2678" i="8" s="1"/>
  <c r="H2679" i="8" a="1"/>
  <c r="H2679" i="8" s="1"/>
  <c r="H2680" i="8" a="1"/>
  <c r="H2680" i="8" s="1"/>
  <c r="H2681" i="8" a="1"/>
  <c r="H2681" i="8" s="1"/>
  <c r="H2682" i="8" a="1"/>
  <c r="H2682" i="8" s="1"/>
  <c r="H2683" i="8" a="1"/>
  <c r="H2683" i="8" s="1"/>
  <c r="H2684" i="8" a="1"/>
  <c r="H2684" i="8" s="1"/>
  <c r="H2685" i="8" a="1"/>
  <c r="H2685" i="8" s="1"/>
  <c r="H2686" i="8" a="1"/>
  <c r="H2686" i="8" s="1"/>
  <c r="H2687" i="8" a="1"/>
  <c r="H2687" i="8" s="1"/>
  <c r="H2688" i="8" a="1"/>
  <c r="H2688" i="8" s="1"/>
  <c r="H2689" i="8" a="1"/>
  <c r="H2689" i="8" s="1"/>
  <c r="H2690" i="8" a="1"/>
  <c r="H2690" i="8" s="1"/>
  <c r="H2691" i="8" a="1"/>
  <c r="H2691" i="8" s="1"/>
  <c r="H2692" i="8" a="1"/>
  <c r="H2692" i="8" s="1"/>
  <c r="H2693" i="8" a="1"/>
  <c r="H2693" i="8" s="1"/>
  <c r="H2694" i="8" a="1"/>
  <c r="H2694" i="8" s="1"/>
  <c r="H2695" i="8" a="1"/>
  <c r="H2695" i="8" s="1"/>
  <c r="H2696" i="8" a="1"/>
  <c r="H2696" i="8" s="1"/>
  <c r="H2697" i="8" a="1"/>
  <c r="H2697" i="8" s="1"/>
  <c r="H2698" i="8" a="1"/>
  <c r="H2698" i="8" s="1"/>
  <c r="H2699" i="8" a="1"/>
  <c r="H2699" i="8" s="1"/>
  <c r="H2700" i="8" a="1"/>
  <c r="H2700" i="8" s="1"/>
  <c r="H2701" i="8" a="1"/>
  <c r="H2701" i="8" s="1"/>
  <c r="H2702" i="8" a="1"/>
  <c r="H2702" i="8" s="1"/>
  <c r="H2703" i="8" a="1"/>
  <c r="H2703" i="8" s="1"/>
  <c r="H2704" i="8" a="1"/>
  <c r="H2704" i="8" s="1"/>
  <c r="H2705" i="8" a="1"/>
  <c r="H2705" i="8" s="1"/>
  <c r="H2706" i="8" a="1"/>
  <c r="H2706" i="8" s="1"/>
  <c r="H2707" i="8" a="1"/>
  <c r="H2707" i="8" s="1"/>
  <c r="H2708" i="8" a="1"/>
  <c r="H2708" i="8" s="1"/>
  <c r="H2709" i="8" a="1"/>
  <c r="H2709" i="8" s="1"/>
  <c r="H2710" i="8" a="1"/>
  <c r="H2710" i="8" s="1"/>
  <c r="H2711" i="8" a="1"/>
  <c r="H2711" i="8" s="1"/>
  <c r="H2712" i="8" a="1"/>
  <c r="H2712" i="8" s="1"/>
  <c r="H2713" i="8" a="1"/>
  <c r="H2713" i="8" s="1"/>
  <c r="H2714" i="8" a="1"/>
  <c r="H2714" i="8" s="1"/>
  <c r="H2715" i="8" a="1"/>
  <c r="H2715" i="8" s="1"/>
  <c r="H2716" i="8" a="1"/>
  <c r="H2716" i="8" s="1"/>
  <c r="H2717" i="8" a="1"/>
  <c r="H2717" i="8" s="1"/>
  <c r="H2718" i="8" a="1"/>
  <c r="H2718" i="8" s="1"/>
  <c r="H2719" i="8" a="1"/>
  <c r="H2719" i="8" s="1"/>
  <c r="H2720" i="8" a="1"/>
  <c r="H2720" i="8" s="1"/>
  <c r="H2721" i="8" a="1"/>
  <c r="H2721" i="8" s="1"/>
  <c r="H2722" i="8" a="1"/>
  <c r="H2722" i="8" s="1"/>
  <c r="H2723" i="8" a="1"/>
  <c r="H2723" i="8" s="1"/>
  <c r="H2724" i="8" a="1"/>
  <c r="H2724" i="8" s="1"/>
  <c r="H2725" i="8" a="1"/>
  <c r="H2725" i="8" s="1"/>
  <c r="H2726" i="8" a="1"/>
  <c r="H2726" i="8" s="1"/>
  <c r="H2727" i="8" a="1"/>
  <c r="H2727" i="8" s="1"/>
  <c r="H2728" i="8" a="1"/>
  <c r="H2728" i="8" s="1"/>
  <c r="H2729" i="8" a="1"/>
  <c r="H2729" i="8" s="1"/>
  <c r="H2730" i="8" a="1"/>
  <c r="H2730" i="8" s="1"/>
  <c r="H2731" i="8" a="1"/>
  <c r="H2731" i="8" s="1"/>
  <c r="H2732" i="8" a="1"/>
  <c r="H2732" i="8" s="1"/>
  <c r="H2733" i="8" a="1"/>
  <c r="H2733" i="8" s="1"/>
  <c r="H2734" i="8" a="1"/>
  <c r="H2734" i="8" s="1"/>
  <c r="H2735" i="8" a="1"/>
  <c r="H2735" i="8" s="1"/>
  <c r="H2736" i="8" a="1"/>
  <c r="H2736" i="8" s="1"/>
  <c r="H2737" i="8" a="1"/>
  <c r="H2737" i="8" s="1"/>
  <c r="H2738" i="8" a="1"/>
  <c r="H2738" i="8" s="1"/>
  <c r="H2739" i="8" a="1"/>
  <c r="H2739" i="8" s="1"/>
  <c r="H2740" i="8" a="1"/>
  <c r="H2740" i="8" s="1"/>
  <c r="H2741" i="8" a="1"/>
  <c r="H2741" i="8" s="1"/>
  <c r="H2742" i="8" a="1"/>
  <c r="H2742" i="8" s="1"/>
  <c r="H2743" i="8" a="1"/>
  <c r="H2743" i="8" s="1"/>
  <c r="H2744" i="8" a="1"/>
  <c r="H2744" i="8" s="1"/>
  <c r="H2745" i="8" a="1"/>
  <c r="H2745" i="8" s="1"/>
  <c r="H2746" i="8" a="1"/>
  <c r="H2746" i="8" s="1"/>
  <c r="H2747" i="8" a="1"/>
  <c r="H2747" i="8" s="1"/>
  <c r="H2748" i="8" a="1"/>
  <c r="H2748" i="8" s="1"/>
  <c r="H2749" i="8" a="1"/>
  <c r="H2749" i="8" s="1"/>
  <c r="H2750" i="8" a="1"/>
  <c r="H2750" i="8" s="1"/>
  <c r="H2751" i="8" a="1"/>
  <c r="H2751" i="8" s="1"/>
  <c r="H2752" i="8" a="1"/>
  <c r="H2752" i="8" s="1"/>
  <c r="H2753" i="8" a="1"/>
  <c r="H2753" i="8" s="1"/>
  <c r="H2754" i="8" a="1"/>
  <c r="H2754" i="8" s="1"/>
  <c r="H2755" i="8" a="1"/>
  <c r="H2755" i="8" s="1"/>
  <c r="H2756" i="8" a="1"/>
  <c r="H2756" i="8" s="1"/>
  <c r="H2757" i="8" a="1"/>
  <c r="H2757" i="8" s="1"/>
  <c r="H2758" i="8" a="1"/>
  <c r="H2758" i="8" s="1"/>
  <c r="H2759" i="8" a="1"/>
  <c r="H2759" i="8" s="1"/>
  <c r="H2760" i="8" a="1"/>
  <c r="H2760" i="8" s="1"/>
  <c r="H2761" i="8" a="1"/>
  <c r="H2761" i="8" s="1"/>
  <c r="H2762" i="8" a="1"/>
  <c r="H2762" i="8" s="1"/>
  <c r="H2763" i="8" a="1"/>
  <c r="H2763" i="8" s="1"/>
  <c r="H2764" i="8" a="1"/>
  <c r="H2764" i="8" s="1"/>
  <c r="H2765" i="8" a="1"/>
  <c r="H2765" i="8" s="1"/>
  <c r="H2766" i="8" a="1"/>
  <c r="H2766" i="8" s="1"/>
  <c r="H2767" i="8" a="1"/>
  <c r="H2767" i="8" s="1"/>
  <c r="H2768" i="8" a="1"/>
  <c r="H2768" i="8" s="1"/>
  <c r="H2769" i="8" a="1"/>
  <c r="H2769" i="8" s="1"/>
  <c r="H2770" i="8" a="1"/>
  <c r="H2770" i="8" s="1"/>
  <c r="H2771" i="8" a="1"/>
  <c r="H2771" i="8" s="1"/>
  <c r="H2772" i="8" a="1"/>
  <c r="H2772" i="8" s="1"/>
  <c r="H2773" i="8" a="1"/>
  <c r="H2773" i="8" s="1"/>
  <c r="H2774" i="8" a="1"/>
  <c r="H2774" i="8" s="1"/>
  <c r="H2775" i="8" a="1"/>
  <c r="H2775" i="8" s="1"/>
  <c r="H2776" i="8" a="1"/>
  <c r="H2776" i="8" s="1"/>
  <c r="H2777" i="8" a="1"/>
  <c r="H2777" i="8" s="1"/>
  <c r="H2778" i="8" a="1"/>
  <c r="H2778" i="8" s="1"/>
  <c r="H2779" i="8" a="1"/>
  <c r="H2779" i="8" s="1"/>
  <c r="H2780" i="8" a="1"/>
  <c r="H2780" i="8" s="1"/>
  <c r="H2781" i="8" a="1"/>
  <c r="H2781" i="8" s="1"/>
  <c r="H2782" i="8" a="1"/>
  <c r="H2782" i="8" s="1"/>
  <c r="H2783" i="8" a="1"/>
  <c r="H2783" i="8" s="1"/>
  <c r="H2784" i="8" a="1"/>
  <c r="H2784" i="8" s="1"/>
  <c r="H2785" i="8" a="1"/>
  <c r="H2785" i="8" s="1"/>
  <c r="H2786" i="8" a="1"/>
  <c r="H2786" i="8" s="1"/>
  <c r="H2787" i="8" a="1"/>
  <c r="H2787" i="8" s="1"/>
  <c r="H2788" i="8" a="1"/>
  <c r="H2788" i="8" s="1"/>
  <c r="H2789" i="8" a="1"/>
  <c r="H2789" i="8" s="1"/>
  <c r="H2790" i="8" a="1"/>
  <c r="H2790" i="8" s="1"/>
  <c r="H2791" i="8" a="1"/>
  <c r="H2791" i="8" s="1"/>
  <c r="H2792" i="8" a="1"/>
  <c r="H2792" i="8" s="1"/>
  <c r="H2793" i="8" a="1"/>
  <c r="H2793" i="8" s="1"/>
  <c r="H2794" i="8" a="1"/>
  <c r="H2794" i="8" s="1"/>
  <c r="H2795" i="8" a="1"/>
  <c r="H2795" i="8" s="1"/>
  <c r="H2796" i="8" a="1"/>
  <c r="H2796" i="8" s="1"/>
  <c r="H2797" i="8" a="1"/>
  <c r="H2797" i="8" s="1"/>
  <c r="H2798" i="8" a="1"/>
  <c r="H2798" i="8" s="1"/>
  <c r="H2799" i="8" a="1"/>
  <c r="H2799" i="8" s="1"/>
  <c r="H2800" i="8" a="1"/>
  <c r="H2800" i="8" s="1"/>
  <c r="H2801" i="8" a="1"/>
  <c r="H2801" i="8" s="1"/>
  <c r="H2802" i="8" a="1"/>
  <c r="H2802" i="8" s="1"/>
  <c r="H2803" i="8" a="1"/>
  <c r="H2803" i="8" s="1"/>
  <c r="H2804" i="8" a="1"/>
  <c r="H2804" i="8" s="1"/>
  <c r="H2805" i="8" a="1"/>
  <c r="H2805" i="8" s="1"/>
  <c r="H2806" i="8" a="1"/>
  <c r="H2806" i="8" s="1"/>
  <c r="H2807" i="8" a="1"/>
  <c r="H2807" i="8" s="1"/>
  <c r="H2808" i="8" a="1"/>
  <c r="H2808" i="8" s="1"/>
  <c r="H2809" i="8" a="1"/>
  <c r="H2809" i="8" s="1"/>
  <c r="H2810" i="8" a="1"/>
  <c r="H2810" i="8" s="1"/>
  <c r="H2811" i="8" a="1"/>
  <c r="H2811" i="8" s="1"/>
  <c r="H2812" i="8" a="1"/>
  <c r="H2812" i="8" s="1"/>
  <c r="H2813" i="8" a="1"/>
  <c r="H2813" i="8" s="1"/>
  <c r="H2814" i="8" a="1"/>
  <c r="H2814" i="8" s="1"/>
  <c r="H2815" i="8" a="1"/>
  <c r="H2815" i="8" s="1"/>
  <c r="H2816" i="8" a="1"/>
  <c r="H2816" i="8" s="1"/>
  <c r="H2817" i="8" a="1"/>
  <c r="H2817" i="8" s="1"/>
  <c r="H2818" i="8" a="1"/>
  <c r="H2818" i="8" s="1"/>
  <c r="H2819" i="8" a="1"/>
  <c r="H2819" i="8" s="1"/>
  <c r="H2820" i="8" a="1"/>
  <c r="H2820" i="8" s="1"/>
  <c r="H2821" i="8" a="1"/>
  <c r="H2821" i="8" s="1"/>
  <c r="H2822" i="8" a="1"/>
  <c r="H2822" i="8" s="1"/>
  <c r="H2823" i="8" a="1"/>
  <c r="H2823" i="8" s="1"/>
  <c r="H2824" i="8" a="1"/>
  <c r="H2824" i="8" s="1"/>
  <c r="H2825" i="8" a="1"/>
  <c r="H2825" i="8" s="1"/>
  <c r="H2826" i="8" a="1"/>
  <c r="H2826" i="8" s="1"/>
  <c r="H2827" i="8" a="1"/>
  <c r="H2827" i="8" s="1"/>
  <c r="H2828" i="8" a="1"/>
  <c r="H2828" i="8" s="1"/>
  <c r="H2829" i="8" a="1"/>
  <c r="H2829" i="8" s="1"/>
  <c r="H2830" i="8" a="1"/>
  <c r="H2830" i="8"/>
  <c r="H2831" i="8" a="1"/>
  <c r="H2831" i="8" s="1"/>
  <c r="H2832" i="8" a="1"/>
  <c r="H2832" i="8" s="1"/>
  <c r="H2833" i="8" a="1"/>
  <c r="H2833" i="8" s="1"/>
  <c r="H2834" i="8" a="1"/>
  <c r="H2834" i="8" s="1"/>
  <c r="H2835" i="8" a="1"/>
  <c r="H2835" i="8" s="1"/>
  <c r="H2836" i="8" a="1"/>
  <c r="H2836" i="8"/>
  <c r="H2837" i="8" a="1"/>
  <c r="H2837" i="8" s="1"/>
  <c r="H2838" i="8" a="1"/>
  <c r="H2838" i="8" s="1"/>
  <c r="H2839" i="8" a="1"/>
  <c r="H2839" i="8" s="1"/>
  <c r="H2840" i="8" a="1"/>
  <c r="H2840" i="8" s="1"/>
  <c r="H2841" i="8" a="1"/>
  <c r="H2841" i="8" s="1"/>
  <c r="H2842" i="8" a="1"/>
  <c r="H2842" i="8" s="1"/>
  <c r="H2843" i="8" a="1"/>
  <c r="H2843" i="8" s="1"/>
  <c r="H2844" i="8" a="1"/>
  <c r="H2844" i="8" s="1"/>
  <c r="H2845" i="8" a="1"/>
  <c r="H2845" i="8" s="1"/>
  <c r="H2846" i="8" a="1"/>
  <c r="H2846" i="8" s="1"/>
  <c r="H2847" i="8" a="1"/>
  <c r="H2847" i="8" s="1"/>
  <c r="H2848" i="8" a="1"/>
  <c r="H2848" i="8" s="1"/>
  <c r="H2849" i="8" a="1"/>
  <c r="H2849" i="8" s="1"/>
  <c r="H2850" i="8" a="1"/>
  <c r="H2850" i="8" s="1"/>
  <c r="H2851" i="8" a="1"/>
  <c r="H2851" i="8" s="1"/>
  <c r="H2852" i="8" a="1"/>
  <c r="H2852" i="8" s="1"/>
  <c r="H2853" i="8" a="1"/>
  <c r="H2853" i="8" s="1"/>
  <c r="H2854" i="8" a="1"/>
  <c r="H2854" i="8" s="1"/>
  <c r="H2855" i="8" a="1"/>
  <c r="H2855" i="8" s="1"/>
  <c r="H2856" i="8" a="1"/>
  <c r="H2856" i="8" s="1"/>
  <c r="H2857" i="8" a="1"/>
  <c r="H2857" i="8" s="1"/>
  <c r="H2858" i="8" a="1"/>
  <c r="H2858" i="8" s="1"/>
  <c r="H2859" i="8" a="1"/>
  <c r="H2859" i="8" s="1"/>
  <c r="H2860" i="8" a="1"/>
  <c r="H2860" i="8" s="1"/>
  <c r="H2861" i="8" a="1"/>
  <c r="H2861" i="8" s="1"/>
  <c r="H2862" i="8" a="1"/>
  <c r="H2862" i="8" s="1"/>
  <c r="H2863" i="8" a="1"/>
  <c r="H2863" i="8" s="1"/>
  <c r="H2864" i="8" a="1"/>
  <c r="H2864" i="8" s="1"/>
  <c r="H2865" i="8" a="1"/>
  <c r="H2865" i="8" s="1"/>
  <c r="H2866" i="8" a="1"/>
  <c r="H2866" i="8" s="1"/>
  <c r="H2867" i="8" a="1"/>
  <c r="H2867" i="8" s="1"/>
  <c r="H2868" i="8" a="1"/>
  <c r="H2868" i="8" s="1"/>
  <c r="H2869" i="8" a="1"/>
  <c r="H2869" i="8" s="1"/>
  <c r="H2870" i="8" a="1"/>
  <c r="H2870" i="8" s="1"/>
  <c r="H2871" i="8" a="1"/>
  <c r="H2871" i="8" s="1"/>
  <c r="H2872" i="8" a="1"/>
  <c r="H2872" i="8" s="1"/>
  <c r="H2873" i="8" a="1"/>
  <c r="H2873" i="8" s="1"/>
  <c r="H2874" i="8" a="1"/>
  <c r="H2874" i="8" s="1"/>
  <c r="H2875" i="8" a="1"/>
  <c r="H2875" i="8" s="1"/>
  <c r="H2876" i="8" a="1"/>
  <c r="H2876" i="8" s="1"/>
  <c r="H2877" i="8" a="1"/>
  <c r="H2877" i="8" s="1"/>
  <c r="H2878" i="8" a="1"/>
  <c r="H2878" i="8" s="1"/>
  <c r="H2879" i="8" a="1"/>
  <c r="H2879" i="8" s="1"/>
  <c r="H2880" i="8" a="1"/>
  <c r="H2880" i="8" s="1"/>
  <c r="H2881" i="8" a="1"/>
  <c r="H2881" i="8" s="1"/>
  <c r="H2882" i="8" a="1"/>
  <c r="H2882" i="8" s="1"/>
  <c r="H2883" i="8" a="1"/>
  <c r="H2883" i="8" s="1"/>
  <c r="H2884" i="8" a="1"/>
  <c r="H2884" i="8" s="1"/>
  <c r="H2885" i="8" a="1"/>
  <c r="H2885" i="8" s="1"/>
  <c r="H2886" i="8" a="1"/>
  <c r="H2886" i="8" s="1"/>
  <c r="H2887" i="8" a="1"/>
  <c r="H2887" i="8" s="1"/>
  <c r="H2888" i="8" a="1"/>
  <c r="H2888" i="8" s="1"/>
  <c r="H2889" i="8" a="1"/>
  <c r="H2889" i="8" s="1"/>
  <c r="H2890" i="8" a="1"/>
  <c r="H2890" i="8" s="1"/>
  <c r="H2891" i="8" a="1"/>
  <c r="H2891" i="8" s="1"/>
  <c r="H2892" i="8" a="1"/>
  <c r="H2892" i="8" s="1"/>
  <c r="H2893" i="8" a="1"/>
  <c r="H2893" i="8" s="1"/>
  <c r="H2894" i="8" a="1"/>
  <c r="H2894" i="8" s="1"/>
  <c r="H2895" i="8" a="1"/>
  <c r="H2895" i="8" s="1"/>
  <c r="H2896" i="8" a="1"/>
  <c r="H2896" i="8" s="1"/>
  <c r="H2897" i="8" a="1"/>
  <c r="H2897" i="8" s="1"/>
  <c r="H2898" i="8" a="1"/>
  <c r="H2898" i="8" s="1"/>
  <c r="H2" i="8" a="1"/>
  <c r="H2" i="8" s="1"/>
  <c r="M349" i="9" l="1"/>
  <c r="M350" i="9"/>
  <c r="M351" i="9"/>
  <c r="M348" i="9"/>
  <c r="M346" i="9"/>
  <c r="M347" i="9"/>
  <c r="M265" i="9"/>
  <c r="M277" i="9"/>
  <c r="M266" i="9"/>
  <c r="M267" i="9"/>
  <c r="M268" i="9"/>
  <c r="M264" i="9"/>
  <c r="M269" i="9"/>
  <c r="M270" i="9"/>
  <c r="M271" i="9"/>
  <c r="M272" i="9"/>
  <c r="M261" i="9"/>
  <c r="M273" i="9"/>
  <c r="M263" i="9"/>
  <c r="M276" i="9"/>
  <c r="M262" i="9"/>
  <c r="M274" i="9"/>
  <c r="M275" i="9"/>
  <c r="M159" i="9"/>
  <c r="M160" i="9"/>
  <c r="M161" i="9"/>
  <c r="M162" i="9"/>
  <c r="M85" i="9"/>
  <c r="M84" i="9"/>
  <c r="M81" i="9"/>
  <c r="M82" i="9"/>
  <c r="M83" i="9"/>
  <c r="M341" i="9"/>
  <c r="M342" i="9"/>
  <c r="M343" i="9"/>
  <c r="M344" i="9"/>
  <c r="M345" i="9"/>
  <c r="M73" i="9"/>
  <c r="M74" i="9"/>
  <c r="M75" i="9"/>
  <c r="M76" i="9"/>
  <c r="M67" i="9"/>
  <c r="M68" i="9"/>
  <c r="M69" i="9"/>
  <c r="M70" i="9"/>
  <c r="M72" i="9"/>
  <c r="M71" i="9"/>
  <c r="M389" i="9"/>
  <c r="M388" i="9"/>
  <c r="M390" i="9"/>
  <c r="M391" i="9"/>
  <c r="M392" i="9"/>
  <c r="M393" i="9"/>
  <c r="M394" i="9"/>
  <c r="M328" i="9"/>
  <c r="M329" i="9"/>
  <c r="M330" i="9"/>
  <c r="M331" i="9"/>
  <c r="M332" i="9"/>
  <c r="M333" i="9"/>
  <c r="M334" i="9"/>
  <c r="M230" i="9"/>
  <c r="M231" i="9"/>
  <c r="M232" i="9"/>
  <c r="M233" i="9"/>
  <c r="M234" i="9"/>
  <c r="M235" i="9"/>
  <c r="M236" i="9"/>
  <c r="M237" i="9"/>
  <c r="M238" i="9"/>
  <c r="M141" i="9"/>
  <c r="M142" i="9"/>
  <c r="M143" i="9"/>
  <c r="M144" i="9"/>
  <c r="M61" i="9"/>
  <c r="M62" i="9"/>
  <c r="M63" i="9"/>
  <c r="M64" i="9"/>
  <c r="M65" i="9"/>
  <c r="M66" i="9"/>
  <c r="M60" i="9"/>
  <c r="M385" i="9"/>
  <c r="M386" i="9"/>
  <c r="M387" i="9"/>
  <c r="M384" i="9"/>
  <c r="M325" i="9"/>
  <c r="M326" i="9"/>
  <c r="M327" i="9"/>
  <c r="M324" i="9"/>
  <c r="M319" i="9"/>
  <c r="M320" i="9"/>
  <c r="M321" i="9"/>
  <c r="M322" i="9"/>
  <c r="M323" i="9"/>
  <c r="M229" i="9"/>
  <c r="M220" i="9"/>
  <c r="M221" i="9"/>
  <c r="M222" i="9"/>
  <c r="M223" i="9"/>
  <c r="M228" i="9"/>
  <c r="M224" i="9"/>
  <c r="M225" i="9"/>
  <c r="M226" i="9"/>
  <c r="M227" i="9"/>
  <c r="M138" i="9"/>
  <c r="M139" i="9"/>
  <c r="M140" i="9"/>
  <c r="M49" i="9"/>
  <c r="M50" i="9"/>
  <c r="M51" i="9"/>
  <c r="M52" i="9"/>
  <c r="M53" i="9"/>
  <c r="M54" i="9"/>
  <c r="M55" i="9"/>
  <c r="M56" i="9"/>
  <c r="M57" i="9"/>
  <c r="M46" i="9"/>
  <c r="M58" i="9"/>
  <c r="M47" i="9"/>
  <c r="M59" i="9"/>
  <c r="M48" i="9"/>
  <c r="M77" i="9"/>
  <c r="M78" i="9"/>
  <c r="M79" i="9"/>
  <c r="M80" i="9"/>
  <c r="M241" i="9"/>
  <c r="M242" i="9"/>
  <c r="M243" i="9"/>
  <c r="M240" i="9"/>
  <c r="M244" i="9"/>
  <c r="M245" i="9"/>
  <c r="M246" i="9"/>
  <c r="M247" i="9"/>
  <c r="M248" i="9"/>
  <c r="M249" i="9"/>
  <c r="M239" i="9"/>
  <c r="M250" i="9"/>
  <c r="M251" i="9"/>
  <c r="M381" i="9"/>
  <c r="M382" i="9"/>
  <c r="M383" i="9"/>
  <c r="M313" i="9"/>
  <c r="M314" i="9"/>
  <c r="M315" i="9"/>
  <c r="M316" i="9"/>
  <c r="M317" i="9"/>
  <c r="M318" i="9"/>
  <c r="M312" i="9"/>
  <c r="M217" i="9"/>
  <c r="M218" i="9"/>
  <c r="M219" i="9"/>
  <c r="M209" i="9"/>
  <c r="M210" i="9"/>
  <c r="M211" i="9"/>
  <c r="M212" i="9"/>
  <c r="M213" i="9"/>
  <c r="M214" i="9"/>
  <c r="M215" i="9"/>
  <c r="M216" i="9"/>
  <c r="M135" i="9"/>
  <c r="M136" i="9"/>
  <c r="M137" i="9"/>
  <c r="M44" i="9"/>
  <c r="M45" i="9"/>
  <c r="M378" i="9"/>
  <c r="M379" i="9"/>
  <c r="M380" i="9"/>
  <c r="M310" i="9"/>
  <c r="M311" i="9"/>
  <c r="M205" i="9"/>
  <c r="M206" i="9"/>
  <c r="M204" i="9"/>
  <c r="M207" i="9"/>
  <c r="M208" i="9"/>
  <c r="M201" i="9"/>
  <c r="M202" i="9"/>
  <c r="M203" i="9"/>
  <c r="M133" i="9"/>
  <c r="M134" i="9"/>
  <c r="M128" i="9"/>
  <c r="M129" i="9"/>
  <c r="M132" i="9"/>
  <c r="M130" i="9"/>
  <c r="M131" i="9"/>
  <c r="M37" i="9"/>
  <c r="M38" i="9"/>
  <c r="M39" i="9"/>
  <c r="M40" i="9"/>
  <c r="M41" i="9"/>
  <c r="M42" i="9"/>
  <c r="M31" i="9"/>
  <c r="M43" i="9"/>
  <c r="M32" i="9"/>
  <c r="M33" i="9"/>
  <c r="M34" i="9"/>
  <c r="M36" i="9"/>
  <c r="M35" i="9"/>
  <c r="M2" i="9"/>
  <c r="A2" i="12" a="1"/>
  <c r="A2" i="12" s="1"/>
  <c r="A2" i="10" a="1"/>
  <c r="A2" i="10" s="1"/>
  <c r="M376" i="9"/>
  <c r="M377" i="9"/>
  <c r="M305" i="9"/>
  <c r="M306" i="9"/>
  <c r="M307" i="9"/>
  <c r="M308" i="9"/>
  <c r="M309" i="9"/>
  <c r="M198" i="9"/>
  <c r="M199" i="9"/>
  <c r="M200" i="9"/>
  <c r="M123" i="9"/>
  <c r="M124" i="9"/>
  <c r="M125" i="9"/>
  <c r="M126" i="9"/>
  <c r="M127" i="9"/>
  <c r="M26" i="9"/>
  <c r="M27" i="9"/>
  <c r="M28" i="9"/>
  <c r="M29" i="9"/>
  <c r="M30" i="9"/>
  <c r="M145" i="9"/>
  <c r="M146" i="9"/>
  <c r="M147" i="9"/>
  <c r="M148" i="9"/>
  <c r="M149" i="9"/>
  <c r="M150" i="9"/>
  <c r="M373" i="9"/>
  <c r="M374" i="9"/>
  <c r="M375" i="9"/>
  <c r="M372" i="9"/>
  <c r="M369" i="9"/>
  <c r="M371" i="9"/>
  <c r="M370" i="9"/>
  <c r="M301" i="9"/>
  <c r="M302" i="9"/>
  <c r="M303" i="9"/>
  <c r="M304" i="9"/>
  <c r="M300" i="9"/>
  <c r="M299" i="9"/>
  <c r="M193" i="9"/>
  <c r="M194" i="9"/>
  <c r="M195" i="9"/>
  <c r="M196" i="9"/>
  <c r="M185" i="9"/>
  <c r="M197" i="9"/>
  <c r="M186" i="9"/>
  <c r="M187" i="9"/>
  <c r="M188" i="9"/>
  <c r="M189" i="9"/>
  <c r="M192" i="9"/>
  <c r="M190" i="9"/>
  <c r="M191" i="9"/>
  <c r="M121" i="9"/>
  <c r="M122" i="9"/>
  <c r="M120" i="9"/>
  <c r="M253" i="9"/>
  <c r="M254" i="9"/>
  <c r="M255" i="9"/>
  <c r="M256" i="9"/>
  <c r="M257" i="9"/>
  <c r="M258" i="9"/>
  <c r="M259" i="9"/>
  <c r="M260" i="9"/>
  <c r="M252" i="9"/>
  <c r="M362" i="9"/>
  <c r="M363" i="9"/>
  <c r="M365" i="9"/>
  <c r="M366" i="9"/>
  <c r="M364" i="9"/>
  <c r="M367" i="9"/>
  <c r="M368" i="9"/>
  <c r="M294" i="9"/>
  <c r="M295" i="9"/>
  <c r="M296" i="9"/>
  <c r="M297" i="9"/>
  <c r="M298" i="9"/>
  <c r="M181" i="9"/>
  <c r="M182" i="9"/>
  <c r="M183" i="9"/>
  <c r="M184" i="9"/>
  <c r="M180" i="9"/>
  <c r="M179" i="9"/>
  <c r="M109" i="9"/>
  <c r="M110" i="9"/>
  <c r="M111" i="9"/>
  <c r="M112" i="9"/>
  <c r="M113" i="9"/>
  <c r="M114" i="9"/>
  <c r="M115" i="9"/>
  <c r="M116" i="9"/>
  <c r="M117" i="9"/>
  <c r="M118" i="9"/>
  <c r="M108" i="9"/>
  <c r="M107" i="9"/>
  <c r="M119" i="9"/>
  <c r="M19" i="9"/>
  <c r="M20" i="9"/>
  <c r="M21" i="9"/>
  <c r="M22" i="9"/>
  <c r="M24" i="9"/>
  <c r="M23" i="9"/>
  <c r="M337" i="9"/>
  <c r="M338" i="9"/>
  <c r="M339" i="9"/>
  <c r="M340" i="9"/>
  <c r="M336" i="9"/>
  <c r="M335" i="9"/>
  <c r="M361" i="9"/>
  <c r="M355" i="9"/>
  <c r="M356" i="9"/>
  <c r="M357" i="9"/>
  <c r="M358" i="9"/>
  <c r="M360" i="9"/>
  <c r="M359" i="9"/>
  <c r="M289" i="9"/>
  <c r="M290" i="9"/>
  <c r="M291" i="9"/>
  <c r="M292" i="9"/>
  <c r="M293" i="9"/>
  <c r="M169" i="9"/>
  <c r="M170" i="9"/>
  <c r="M171" i="9"/>
  <c r="M172" i="9"/>
  <c r="M173" i="9"/>
  <c r="M174" i="9"/>
  <c r="M175" i="9"/>
  <c r="M176" i="9"/>
  <c r="M177" i="9"/>
  <c r="M178" i="9"/>
  <c r="M168" i="9"/>
  <c r="M100" i="9"/>
  <c r="M101" i="9"/>
  <c r="M102" i="9"/>
  <c r="M103" i="9"/>
  <c r="M104" i="9"/>
  <c r="M105" i="9"/>
  <c r="M106" i="9"/>
  <c r="M13" i="9"/>
  <c r="M14" i="9"/>
  <c r="M3" i="9"/>
  <c r="M15" i="9"/>
  <c r="M4" i="9"/>
  <c r="M16" i="9"/>
  <c r="M5" i="9"/>
  <c r="M17" i="9"/>
  <c r="M6" i="9"/>
  <c r="M18" i="9"/>
  <c r="M7" i="9"/>
  <c r="M8" i="9"/>
  <c r="M9" i="9"/>
  <c r="M10" i="9"/>
  <c r="M12" i="9"/>
  <c r="M11" i="9"/>
  <c r="M157" i="9"/>
  <c r="M158" i="9"/>
  <c r="M151" i="9"/>
  <c r="M156" i="9"/>
  <c r="M152" i="9"/>
  <c r="M153" i="9"/>
  <c r="M154" i="9"/>
  <c r="M155" i="9"/>
  <c r="M352" i="9"/>
  <c r="M353" i="9"/>
  <c r="M354" i="9"/>
  <c r="M288" i="9"/>
  <c r="M278" i="9"/>
  <c r="M279" i="9"/>
  <c r="M280" i="9"/>
  <c r="M281" i="9"/>
  <c r="M282" i="9"/>
  <c r="M283" i="9"/>
  <c r="M284" i="9"/>
  <c r="M285" i="9"/>
  <c r="M286" i="9"/>
  <c r="M287" i="9"/>
  <c r="M163" i="9"/>
  <c r="M164" i="9"/>
  <c r="M165" i="9"/>
  <c r="M166" i="9"/>
  <c r="M167" i="9"/>
  <c r="M97" i="9"/>
  <c r="M86" i="9"/>
  <c r="M98" i="9"/>
  <c r="M87" i="9"/>
  <c r="M99" i="9"/>
  <c r="M88" i="9"/>
  <c r="M89" i="9"/>
  <c r="M90" i="9"/>
  <c r="M91" i="9"/>
  <c r="M92" i="9"/>
  <c r="M93" i="9"/>
  <c r="M94" i="9"/>
  <c r="M95" i="9"/>
  <c r="M96" i="9"/>
  <c r="J2458" i="8"/>
  <c r="J1981" i="8"/>
  <c r="J685" i="8"/>
  <c r="J2881" i="8"/>
  <c r="J2725" i="8"/>
  <c r="J2125" i="8"/>
  <c r="J1885" i="8"/>
  <c r="J2435" i="8"/>
  <c r="J2231" i="8"/>
  <c r="J2075" i="8"/>
  <c r="J1835" i="8"/>
  <c r="J1836" i="8" s="1"/>
  <c r="J2459" i="8"/>
  <c r="J2131" i="8"/>
  <c r="J2132" i="8" s="1"/>
  <c r="K2132" i="8" s="1"/>
  <c r="J1675" i="8"/>
  <c r="K1675" i="8" s="1"/>
  <c r="J2681" i="8"/>
  <c r="J2608" i="8"/>
  <c r="J2609" i="8" s="1"/>
  <c r="J2858" i="8"/>
  <c r="K2858" i="8" s="1"/>
  <c r="J2558" i="8"/>
  <c r="J2742" i="8"/>
  <c r="J2743" i="8" s="1"/>
  <c r="J2744" i="8" s="1"/>
  <c r="J975" i="8"/>
  <c r="J531" i="8"/>
  <c r="J2631" i="8"/>
  <c r="J2632" i="8" s="1"/>
  <c r="K2632" i="8" s="1"/>
  <c r="J2535" i="8"/>
  <c r="J2536" i="8" s="1"/>
  <c r="J2537" i="8" s="1"/>
  <c r="J2538" i="8" s="1"/>
  <c r="J2539" i="8" s="1"/>
  <c r="J2540" i="8" s="1"/>
  <c r="K2540" i="8" s="1"/>
  <c r="J2475" i="8"/>
  <c r="J2476" i="8" s="1"/>
  <c r="J2477" i="8" s="1"/>
  <c r="J2478" i="8" s="1"/>
  <c r="J2479" i="8" s="1"/>
  <c r="K2479" i="8" s="1"/>
  <c r="J2258" i="8"/>
  <c r="J2259" i="8" s="1"/>
  <c r="J2785" i="8"/>
  <c r="J2425" i="8"/>
  <c r="J2281" i="8"/>
  <c r="K2281" i="8" s="1"/>
  <c r="J2185" i="8"/>
  <c r="J2186" i="8" s="1"/>
  <c r="J2531" i="8"/>
  <c r="J2708" i="8"/>
  <c r="K2708" i="8" s="1"/>
  <c r="J1425" i="8"/>
  <c r="J1281" i="8"/>
  <c r="K1281" i="8" s="1"/>
  <c r="J1185" i="8"/>
  <c r="K1185" i="8" s="1"/>
  <c r="J1925" i="8"/>
  <c r="J1926" i="8" s="1"/>
  <c r="J725" i="8"/>
  <c r="K725" i="8" s="1"/>
  <c r="K2174" i="8"/>
  <c r="J2175" i="8"/>
  <c r="K74" i="8"/>
  <c r="J75" i="8"/>
  <c r="J76" i="8" s="1"/>
  <c r="J925" i="8"/>
  <c r="J8" i="8"/>
  <c r="K8" i="8" s="1"/>
  <c r="J2508" i="8"/>
  <c r="K780" i="8"/>
  <c r="J781" i="8"/>
  <c r="K2807" i="8"/>
  <c r="J2808" i="8"/>
  <c r="J2809" i="8" s="1"/>
  <c r="K2809" i="8" s="1"/>
  <c r="K1607" i="8"/>
  <c r="J1608" i="8"/>
  <c r="K1608" i="8" s="1"/>
  <c r="K791" i="8"/>
  <c r="J792" i="8"/>
  <c r="K792" i="8" s="1"/>
  <c r="J358" i="8"/>
  <c r="J359" i="8" s="1"/>
  <c r="K2241" i="8"/>
  <c r="J2242" i="8"/>
  <c r="K2324" i="8"/>
  <c r="J2325" i="8"/>
  <c r="J1975" i="8"/>
  <c r="K1975" i="8" s="1"/>
  <c r="E8" i="1"/>
  <c r="E14" i="1"/>
  <c r="E9" i="1"/>
  <c r="E11" i="1"/>
  <c r="E19" i="1"/>
  <c r="E12" i="1"/>
  <c r="E4" i="1"/>
  <c r="E5" i="1"/>
  <c r="E15" i="1"/>
  <c r="E16" i="1"/>
  <c r="E17" i="1"/>
  <c r="E2" i="1"/>
  <c r="E3" i="1"/>
  <c r="E10" i="1"/>
  <c r="E18" i="1"/>
  <c r="E13" i="1"/>
  <c r="E6" i="1"/>
  <c r="E7" i="1"/>
  <c r="J4" i="8"/>
  <c r="K4" i="8" s="1"/>
  <c r="N898" i="8"/>
  <c r="M948" i="8"/>
  <c r="J5" i="8"/>
  <c r="K5" i="8" s="1"/>
  <c r="J1935" i="8"/>
  <c r="K1935" i="8" s="1"/>
  <c r="J9" i="8"/>
  <c r="K9" i="8" s="1"/>
  <c r="J481" i="8"/>
  <c r="K481" i="8" s="1"/>
  <c r="J2859" i="8"/>
  <c r="J2860" i="8" s="1"/>
  <c r="J2709" i="8"/>
  <c r="K2709" i="8" s="1"/>
  <c r="J2642" i="8"/>
  <c r="K2642" i="8" s="1"/>
  <c r="J2581" i="8"/>
  <c r="J2582" i="8" s="1"/>
  <c r="K2582" i="8" s="1"/>
  <c r="J2525" i="8"/>
  <c r="J2442" i="8"/>
  <c r="J2443" i="8" s="1"/>
  <c r="J1985" i="8"/>
  <c r="K1985" i="8" s="1"/>
  <c r="J1692" i="8"/>
  <c r="J1693" i="8" s="1"/>
  <c r="J181" i="8"/>
  <c r="J182" i="8" s="1"/>
  <c r="K182" i="8" s="1"/>
  <c r="K2784" i="8"/>
  <c r="J25" i="8"/>
  <c r="K25" i="8" s="1"/>
  <c r="J2635" i="8"/>
  <c r="J2636" i="8" s="1"/>
  <c r="J2575" i="8"/>
  <c r="J2576" i="8" s="1"/>
  <c r="J2577" i="8" s="1"/>
  <c r="J2578" i="8" s="1"/>
  <c r="J2579" i="8" s="1"/>
  <c r="K2579" i="8" s="1"/>
  <c r="J2282" i="8"/>
  <c r="K2282" i="8" s="1"/>
  <c r="J1625" i="8"/>
  <c r="K1625" i="8" s="1"/>
  <c r="J1135" i="8"/>
  <c r="K1135" i="8" s="1"/>
  <c r="J385" i="8"/>
  <c r="J386" i="8" s="1"/>
  <c r="J175" i="8"/>
  <c r="J176" i="8" s="1"/>
  <c r="K2476" i="8"/>
  <c r="K2458" i="8"/>
  <c r="J2685" i="8"/>
  <c r="K2685" i="8" s="1"/>
  <c r="J2275" i="8"/>
  <c r="J1681" i="8"/>
  <c r="K1681" i="8" s="1"/>
  <c r="J1042" i="8"/>
  <c r="J1043" i="8" s="1"/>
  <c r="J831" i="8"/>
  <c r="J832" i="8" s="1"/>
  <c r="K832" i="8" s="1"/>
  <c r="J442" i="8"/>
  <c r="K442" i="8" s="1"/>
  <c r="K2074" i="8"/>
  <c r="J2885" i="8"/>
  <c r="J2886" i="8" s="1"/>
  <c r="J2031" i="8"/>
  <c r="J2032" i="8" s="1"/>
  <c r="K2032" i="8" s="1"/>
  <c r="J1825" i="8"/>
  <c r="K1825" i="8" s="1"/>
  <c r="J1358" i="8"/>
  <c r="K1358" i="8" s="1"/>
  <c r="J1282" i="8"/>
  <c r="K1282" i="8" s="1"/>
  <c r="J1035" i="8"/>
  <c r="K1035" i="8" s="1"/>
  <c r="J435" i="8"/>
  <c r="J375" i="8"/>
  <c r="J376" i="8" s="1"/>
  <c r="K1834" i="8"/>
  <c r="J1658" i="8"/>
  <c r="J1585" i="8"/>
  <c r="J1586" i="8" s="1"/>
  <c r="J881" i="8"/>
  <c r="K881" i="8" s="1"/>
  <c r="J192" i="8"/>
  <c r="K192" i="8" s="1"/>
  <c r="K1674" i="8"/>
  <c r="J2831" i="8"/>
  <c r="K2830" i="8"/>
  <c r="J2509" i="8"/>
  <c r="K2508" i="8"/>
  <c r="J2285" i="8"/>
  <c r="K2284" i="8"/>
  <c r="K2234" i="8"/>
  <c r="J2235" i="8"/>
  <c r="J2176" i="8"/>
  <c r="K2175" i="8"/>
  <c r="J1682" i="8"/>
  <c r="K1682" i="8" s="1"/>
  <c r="K2774" i="8"/>
  <c r="J2775" i="8"/>
  <c r="K2824" i="8"/>
  <c r="J2825" i="8"/>
  <c r="J2758" i="8"/>
  <c r="K2757" i="8"/>
  <c r="J1886" i="8"/>
  <c r="K1885" i="8"/>
  <c r="J908" i="8"/>
  <c r="K907" i="8"/>
  <c r="J2882" i="8"/>
  <c r="K2882" i="8" s="1"/>
  <c r="K2881" i="8"/>
  <c r="J2745" i="8"/>
  <c r="K2744" i="8"/>
  <c r="J2559" i="8"/>
  <c r="K2558" i="8"/>
  <c r="K2231" i="8"/>
  <c r="J2232" i="8"/>
  <c r="K2232" i="8" s="1"/>
  <c r="K2080" i="8"/>
  <c r="J2081" i="8"/>
  <c r="J2875" i="8"/>
  <c r="K2874" i="8"/>
  <c r="J2735" i="8"/>
  <c r="K2734" i="8"/>
  <c r="J2682" i="8"/>
  <c r="K2682" i="8" s="1"/>
  <c r="K2681" i="8"/>
  <c r="J2625" i="8"/>
  <c r="K2624" i="8"/>
  <c r="J2485" i="8"/>
  <c r="K2484" i="8"/>
  <c r="J2431" i="8"/>
  <c r="K2430" i="8"/>
  <c r="K2341" i="8"/>
  <c r="J2342" i="8"/>
  <c r="J2225" i="8"/>
  <c r="K2224" i="8"/>
  <c r="J2158" i="8"/>
  <c r="K2157" i="8"/>
  <c r="J331" i="8"/>
  <c r="K330" i="8"/>
  <c r="K84" i="8"/>
  <c r="J85" i="8"/>
  <c r="K2880" i="8"/>
  <c r="J2692" i="8"/>
  <c r="K2691" i="8"/>
  <c r="J26" i="8"/>
  <c r="K2541" i="8"/>
  <c r="J2542" i="8"/>
  <c r="J2335" i="8"/>
  <c r="K2334" i="8"/>
  <c r="K2724" i="8"/>
  <c r="J10" i="8"/>
  <c r="K2859" i="8"/>
  <c r="J2731" i="8"/>
  <c r="K2730" i="8"/>
  <c r="J2675" i="8"/>
  <c r="K2674" i="8"/>
  <c r="K2207" i="8"/>
  <c r="J2208" i="8"/>
  <c r="J2135" i="8"/>
  <c r="K2134" i="8"/>
  <c r="K2057" i="8"/>
  <c r="J2058" i="8"/>
  <c r="K957" i="8"/>
  <c r="J958" i="8"/>
  <c r="K230" i="8"/>
  <c r="J231" i="8"/>
  <c r="J2792" i="8"/>
  <c r="K2791" i="8"/>
  <c r="J2726" i="8"/>
  <c r="K2725" i="8"/>
  <c r="J2592" i="8"/>
  <c r="K2591" i="8"/>
  <c r="J2481" i="8"/>
  <c r="K1641" i="8"/>
  <c r="J1642" i="8"/>
  <c r="K1091" i="8"/>
  <c r="J1092" i="8"/>
  <c r="J2375" i="8"/>
  <c r="K2374" i="8"/>
  <c r="K557" i="8"/>
  <c r="J558" i="8"/>
  <c r="J2786" i="8"/>
  <c r="K2785" i="8"/>
  <c r="J2658" i="8"/>
  <c r="K2657" i="8"/>
  <c r="K2584" i="8"/>
  <c r="J2585" i="8"/>
  <c r="J2532" i="8"/>
  <c r="K2532" i="8" s="1"/>
  <c r="K2531" i="8"/>
  <c r="J2392" i="8"/>
  <c r="K2391" i="8"/>
  <c r="J2326" i="8"/>
  <c r="K2325" i="8"/>
  <c r="J1982" i="8"/>
  <c r="K1982" i="8" s="1"/>
  <c r="K1981" i="8"/>
  <c r="J1408" i="8"/>
  <c r="K1407" i="8"/>
  <c r="K2530" i="8"/>
  <c r="J2842" i="8"/>
  <c r="K2841" i="8"/>
  <c r="J2710" i="8"/>
  <c r="J2643" i="8"/>
  <c r="K1780" i="8"/>
  <c r="J1781" i="8"/>
  <c r="J2892" i="8"/>
  <c r="J2835" i="8"/>
  <c r="J2781" i="8"/>
  <c r="J2243" i="8"/>
  <c r="K2242" i="8"/>
  <c r="J2381" i="8"/>
  <c r="K2380" i="8"/>
  <c r="K2307" i="8"/>
  <c r="J2308" i="8"/>
  <c r="J2108" i="8"/>
  <c r="K2107" i="8"/>
  <c r="J1231" i="8"/>
  <c r="K1230" i="8"/>
  <c r="J992" i="8"/>
  <c r="K991" i="8"/>
  <c r="K280" i="8"/>
  <c r="J281" i="8"/>
  <c r="J1575" i="8"/>
  <c r="K1574" i="8"/>
  <c r="J1475" i="8"/>
  <c r="K1474" i="8"/>
  <c r="J758" i="8"/>
  <c r="K757" i="8"/>
  <c r="J508" i="8"/>
  <c r="K507" i="8"/>
  <c r="J475" i="8"/>
  <c r="K474" i="8"/>
  <c r="J35" i="8"/>
  <c r="K34" i="8"/>
  <c r="K2124" i="8"/>
  <c r="K1884" i="8"/>
  <c r="J2492" i="8"/>
  <c r="K2491" i="8"/>
  <c r="J2436" i="8"/>
  <c r="K2435" i="8"/>
  <c r="J2092" i="8"/>
  <c r="K2091" i="8"/>
  <c r="J2042" i="8"/>
  <c r="K2041" i="8"/>
  <c r="J2008" i="8"/>
  <c r="K2007" i="8"/>
  <c r="J1908" i="8"/>
  <c r="J1842" i="8"/>
  <c r="J1775" i="8"/>
  <c r="K1774" i="8"/>
  <c r="J1725" i="8"/>
  <c r="K1724" i="8"/>
  <c r="J1635" i="8"/>
  <c r="J1558" i="8"/>
  <c r="J1508" i="8"/>
  <c r="J1392" i="8"/>
  <c r="J1186" i="8"/>
  <c r="J1085" i="8"/>
  <c r="J892" i="8"/>
  <c r="K891" i="8"/>
  <c r="J842" i="8"/>
  <c r="K841" i="8"/>
  <c r="J742" i="8"/>
  <c r="J708" i="8"/>
  <c r="J658" i="8"/>
  <c r="J608" i="8"/>
  <c r="K607" i="8"/>
  <c r="J542" i="8"/>
  <c r="K541" i="8"/>
  <c r="J458" i="8"/>
  <c r="K457" i="8"/>
  <c r="J325" i="8"/>
  <c r="J275" i="8"/>
  <c r="K274" i="8"/>
  <c r="J225" i="8"/>
  <c r="K224" i="8"/>
  <c r="J131" i="8"/>
  <c r="K130" i="8"/>
  <c r="K2578" i="8"/>
  <c r="K2475" i="8"/>
  <c r="K2457" i="8"/>
  <c r="K2184" i="8"/>
  <c r="K1424" i="8"/>
  <c r="J2358" i="8"/>
  <c r="K2357" i="8"/>
  <c r="J2085" i="8"/>
  <c r="K2084" i="8"/>
  <c r="J2035" i="8"/>
  <c r="J1976" i="8"/>
  <c r="J1808" i="8"/>
  <c r="J1676" i="8"/>
  <c r="J1592" i="8"/>
  <c r="J1458" i="8"/>
  <c r="J1342" i="8"/>
  <c r="J1308" i="8"/>
  <c r="J1275" i="8"/>
  <c r="K1274" i="8"/>
  <c r="J1225" i="8"/>
  <c r="K1224" i="8"/>
  <c r="J985" i="8"/>
  <c r="J942" i="8"/>
  <c r="J885" i="8"/>
  <c r="K884" i="8"/>
  <c r="J835" i="8"/>
  <c r="J592" i="8"/>
  <c r="K591" i="8"/>
  <c r="J535" i="8"/>
  <c r="J492" i="8"/>
  <c r="J81" i="8"/>
  <c r="K2474" i="8"/>
  <c r="K2434" i="8"/>
  <c r="J1932" i="8"/>
  <c r="K1932" i="8" s="1"/>
  <c r="K1931" i="8"/>
  <c r="J1892" i="8"/>
  <c r="K1891" i="8"/>
  <c r="J1031" i="8"/>
  <c r="K1030" i="8"/>
  <c r="J692" i="8"/>
  <c r="K691" i="8"/>
  <c r="J585" i="8"/>
  <c r="K584" i="8"/>
  <c r="J443" i="8"/>
  <c r="J408" i="8"/>
  <c r="K407" i="8"/>
  <c r="J208" i="8"/>
  <c r="K207" i="8"/>
  <c r="K2576" i="8"/>
  <c r="J31" i="8"/>
  <c r="K30" i="8"/>
  <c r="J2426" i="8"/>
  <c r="K2425" i="8"/>
  <c r="J2292" i="8"/>
  <c r="K2291" i="8"/>
  <c r="J2142" i="8"/>
  <c r="K2141" i="8"/>
  <c r="J1992" i="8"/>
  <c r="J1758" i="8"/>
  <c r="K1757" i="8"/>
  <c r="J1708" i="8"/>
  <c r="K1707" i="8"/>
  <c r="J1631" i="8"/>
  <c r="K1630" i="8"/>
  <c r="J1542" i="8"/>
  <c r="J1492" i="8"/>
  <c r="K1491" i="8"/>
  <c r="J1385" i="8"/>
  <c r="J1208" i="8"/>
  <c r="J1181" i="8"/>
  <c r="J1131" i="8"/>
  <c r="J1081" i="8"/>
  <c r="J935" i="8"/>
  <c r="K934" i="8"/>
  <c r="J882" i="8"/>
  <c r="K882" i="8" s="1"/>
  <c r="J785" i="8"/>
  <c r="J735" i="8"/>
  <c r="J642" i="8"/>
  <c r="J308" i="8"/>
  <c r="K307" i="8"/>
  <c r="J258" i="8"/>
  <c r="J125" i="8"/>
  <c r="K1280" i="8"/>
  <c r="J1659" i="8"/>
  <c r="K1658" i="8"/>
  <c r="K1585" i="8"/>
  <c r="J1485" i="8"/>
  <c r="K1484" i="8"/>
  <c r="J1335" i="8"/>
  <c r="K1334" i="8"/>
  <c r="J981" i="8"/>
  <c r="K980" i="8"/>
  <c r="K831" i="8"/>
  <c r="J686" i="8"/>
  <c r="K685" i="8"/>
  <c r="J532" i="8"/>
  <c r="K532" i="8" s="1"/>
  <c r="K531" i="8"/>
  <c r="J436" i="8"/>
  <c r="K435" i="8"/>
  <c r="J392" i="8"/>
  <c r="K391" i="8"/>
  <c r="K2743" i="8"/>
  <c r="J2408" i="8"/>
  <c r="K2407" i="8"/>
  <c r="J2192" i="8"/>
  <c r="K2191" i="8"/>
  <c r="J1958" i="8"/>
  <c r="K1957" i="8"/>
  <c r="J1831" i="8"/>
  <c r="J1535" i="8"/>
  <c r="K1534" i="8"/>
  <c r="J1442" i="8"/>
  <c r="K1441" i="8"/>
  <c r="J1292" i="8"/>
  <c r="J1258" i="8"/>
  <c r="J1175" i="8"/>
  <c r="K1174" i="8"/>
  <c r="J1075" i="8"/>
  <c r="K1074" i="8"/>
  <c r="J1025" i="8"/>
  <c r="J931" i="8"/>
  <c r="J635" i="8"/>
  <c r="K634" i="8"/>
  <c r="J581" i="8"/>
  <c r="J485" i="8"/>
  <c r="J158" i="8"/>
  <c r="K157" i="8"/>
  <c r="K2742" i="8"/>
  <c r="K2230" i="8"/>
  <c r="K1184" i="8"/>
  <c r="J2076" i="8"/>
  <c r="K2075" i="8"/>
  <c r="J1881" i="8"/>
  <c r="K1880" i="8"/>
  <c r="J1792" i="8"/>
  <c r="K1791" i="8"/>
  <c r="J1742" i="8"/>
  <c r="K1741" i="8"/>
  <c r="J1435" i="8"/>
  <c r="K1434" i="8"/>
  <c r="J1381" i="8"/>
  <c r="K1380" i="8"/>
  <c r="J976" i="8"/>
  <c r="K975" i="8"/>
  <c r="J875" i="8"/>
  <c r="K874" i="8"/>
  <c r="J825" i="8"/>
  <c r="K824" i="8"/>
  <c r="J782" i="8"/>
  <c r="K782" i="8" s="1"/>
  <c r="K781" i="8"/>
  <c r="J731" i="8"/>
  <c r="K730" i="8"/>
  <c r="J525" i="8"/>
  <c r="K524" i="8"/>
  <c r="J292" i="8"/>
  <c r="K291" i="8"/>
  <c r="J242" i="8"/>
  <c r="K241" i="8"/>
  <c r="K2741" i="8"/>
  <c r="K2537" i="8"/>
  <c r="K2424" i="8"/>
  <c r="J2385" i="8"/>
  <c r="J2126" i="8"/>
  <c r="K2125" i="8"/>
  <c r="J2025" i="8"/>
  <c r="J1942" i="8"/>
  <c r="J1875" i="8"/>
  <c r="K1874" i="8"/>
  <c r="J1735" i="8"/>
  <c r="K1734" i="8"/>
  <c r="J1685" i="8"/>
  <c r="J1531" i="8"/>
  <c r="K1530" i="8"/>
  <c r="J1481" i="8"/>
  <c r="J1331" i="8"/>
  <c r="K1330" i="8"/>
  <c r="J1242" i="8"/>
  <c r="J1158" i="8"/>
  <c r="J1125" i="8"/>
  <c r="K1124" i="8"/>
  <c r="J1058" i="8"/>
  <c r="K1057" i="8"/>
  <c r="J726" i="8"/>
  <c r="J681" i="8"/>
  <c r="K680" i="8"/>
  <c r="J631" i="8"/>
  <c r="J575" i="8"/>
  <c r="K574" i="8"/>
  <c r="J431" i="8"/>
  <c r="K430" i="8"/>
  <c r="J342" i="8"/>
  <c r="J285" i="8"/>
  <c r="K284" i="8"/>
  <c r="J235" i="8"/>
  <c r="J108" i="8"/>
  <c r="J58" i="8"/>
  <c r="K57" i="8"/>
  <c r="K2608" i="8"/>
  <c r="J2331" i="8"/>
  <c r="K2330" i="8"/>
  <c r="J2276" i="8"/>
  <c r="K2275" i="8"/>
  <c r="J1785" i="8"/>
  <c r="K1784" i="8"/>
  <c r="J1581" i="8"/>
  <c r="K1580" i="8"/>
  <c r="J1431" i="8"/>
  <c r="K1430" i="8"/>
  <c r="J1375" i="8"/>
  <c r="K1374" i="8"/>
  <c r="J926" i="8"/>
  <c r="K925" i="8"/>
  <c r="J808" i="8"/>
  <c r="K807" i="8"/>
  <c r="J775" i="8"/>
  <c r="K774" i="8"/>
  <c r="J142" i="8"/>
  <c r="K141" i="8"/>
  <c r="J42" i="8"/>
  <c r="K2631" i="8"/>
  <c r="K2607" i="8"/>
  <c r="K2280" i="8"/>
  <c r="J2460" i="8"/>
  <c r="K2459" i="8"/>
  <c r="J2181" i="8"/>
  <c r="J1858" i="8"/>
  <c r="J1731" i="8"/>
  <c r="J1525" i="8"/>
  <c r="J1426" i="8"/>
  <c r="K1425" i="8"/>
  <c r="J1325" i="8"/>
  <c r="J1285" i="8"/>
  <c r="K1284" i="8"/>
  <c r="J1235" i="8"/>
  <c r="K1234" i="8"/>
  <c r="J1192" i="8"/>
  <c r="J1142" i="8"/>
  <c r="K1141" i="8"/>
  <c r="J1108" i="8"/>
  <c r="K1107" i="8"/>
  <c r="J1008" i="8"/>
  <c r="J858" i="8"/>
  <c r="J675" i="8"/>
  <c r="J625" i="8"/>
  <c r="J425" i="8"/>
  <c r="J381" i="8"/>
  <c r="K380" i="8"/>
  <c r="J335" i="8"/>
  <c r="K334" i="8"/>
  <c r="J185" i="8"/>
  <c r="J135" i="8"/>
  <c r="J92" i="8"/>
  <c r="K91" i="8"/>
  <c r="K2630" i="8"/>
  <c r="K2534" i="8"/>
  <c r="K2130" i="8"/>
  <c r="K2536" i="8" l="1"/>
  <c r="J482" i="8"/>
  <c r="K482" i="8" s="1"/>
  <c r="J2810" i="8"/>
  <c r="K2539" i="8"/>
  <c r="K1925" i="8"/>
  <c r="K2808" i="8"/>
  <c r="K2535" i="8"/>
  <c r="K2538" i="8"/>
  <c r="K1835" i="8"/>
  <c r="J2610" i="8"/>
  <c r="K2609" i="8"/>
  <c r="K2258" i="8"/>
  <c r="K2442" i="8"/>
  <c r="J1359" i="8"/>
  <c r="K2575" i="8"/>
  <c r="K2577" i="8"/>
  <c r="J1936" i="8"/>
  <c r="J1609" i="8"/>
  <c r="J1610" i="8" s="1"/>
  <c r="J1986" i="8"/>
  <c r="K1986" i="8" s="1"/>
  <c r="K175" i="8"/>
  <c r="K2478" i="8"/>
  <c r="K1042" i="8"/>
  <c r="K2131" i="8"/>
  <c r="K2635" i="8"/>
  <c r="K2477" i="8"/>
  <c r="K1692" i="8"/>
  <c r="K75" i="8"/>
  <c r="K2185" i="8"/>
  <c r="J1626" i="8"/>
  <c r="K1626" i="8" s="1"/>
  <c r="K358" i="8"/>
  <c r="K375" i="8"/>
  <c r="K181" i="8"/>
  <c r="J793" i="8"/>
  <c r="J1826" i="8"/>
  <c r="J1827" i="8" s="1"/>
  <c r="J1036" i="8"/>
  <c r="J1037" i="8" s="1"/>
  <c r="F17" i="1"/>
  <c r="J1136" i="8"/>
  <c r="J1137" i="8" s="1"/>
  <c r="K2581" i="8"/>
  <c r="J2686" i="8"/>
  <c r="J2687" i="8" s="1"/>
  <c r="F13" i="1"/>
  <c r="F19" i="1"/>
  <c r="J193" i="8"/>
  <c r="K2885" i="8"/>
  <c r="J6" i="8"/>
  <c r="K6" i="8" s="1"/>
  <c r="E20" i="1"/>
  <c r="F8" i="1"/>
  <c r="F4" i="1"/>
  <c r="F18" i="1"/>
  <c r="F11" i="1"/>
  <c r="F7" i="1"/>
  <c r="F16" i="1"/>
  <c r="F10" i="1"/>
  <c r="F15" i="1"/>
  <c r="F9" i="1"/>
  <c r="F12" i="1"/>
  <c r="F3" i="1"/>
  <c r="F5" i="1"/>
  <c r="N948" i="8"/>
  <c r="M998" i="8"/>
  <c r="F6" i="1"/>
  <c r="F2" i="1"/>
  <c r="F14" i="1"/>
  <c r="K2525" i="8"/>
  <c r="J2526" i="8"/>
  <c r="K385" i="8"/>
  <c r="K2031" i="8"/>
  <c r="J1427" i="8"/>
  <c r="K1426" i="8"/>
  <c r="J2787" i="8"/>
  <c r="K2786" i="8"/>
  <c r="K858" i="8"/>
  <c r="J859" i="8"/>
  <c r="J43" i="8"/>
  <c r="K42" i="8"/>
  <c r="J1044" i="8"/>
  <c r="K1043" i="8"/>
  <c r="J2332" i="8"/>
  <c r="K2332" i="8" s="1"/>
  <c r="K2331" i="8"/>
  <c r="J1987" i="8"/>
  <c r="J243" i="8"/>
  <c r="K242" i="8"/>
  <c r="J826" i="8"/>
  <c r="K825" i="8"/>
  <c r="K1792" i="8"/>
  <c r="J1793" i="8"/>
  <c r="J1176" i="8"/>
  <c r="K1175" i="8"/>
  <c r="K2192" i="8"/>
  <c r="J2193" i="8"/>
  <c r="J437" i="8"/>
  <c r="K436" i="8"/>
  <c r="J1486" i="8"/>
  <c r="K1485" i="8"/>
  <c r="J1082" i="8"/>
  <c r="K1082" i="8" s="1"/>
  <c r="K1081" i="8"/>
  <c r="K31" i="8"/>
  <c r="J32" i="8"/>
  <c r="K32" i="8" s="1"/>
  <c r="J586" i="8"/>
  <c r="K585" i="8"/>
  <c r="J986" i="8"/>
  <c r="K985" i="8"/>
  <c r="J2036" i="8"/>
  <c r="K2035" i="8"/>
  <c r="J609" i="8"/>
  <c r="K608" i="8"/>
  <c r="J1559" i="8"/>
  <c r="K1558" i="8"/>
  <c r="J476" i="8"/>
  <c r="K475" i="8"/>
  <c r="J993" i="8"/>
  <c r="K992" i="8"/>
  <c r="J2711" i="8"/>
  <c r="K2710" i="8"/>
  <c r="J2593" i="8"/>
  <c r="K2592" i="8"/>
  <c r="J2861" i="8"/>
  <c r="K2860" i="8"/>
  <c r="K26" i="8"/>
  <c r="J27" i="8"/>
  <c r="K2235" i="8"/>
  <c r="J2236" i="8"/>
  <c r="J1636" i="8"/>
  <c r="K1635" i="8"/>
  <c r="J2226" i="8"/>
  <c r="K2225" i="8"/>
  <c r="K1525" i="8"/>
  <c r="J1526" i="8"/>
  <c r="J143" i="8"/>
  <c r="K142" i="8"/>
  <c r="J1376" i="8"/>
  <c r="K1375" i="8"/>
  <c r="J632" i="8"/>
  <c r="K632" i="8" s="1"/>
  <c r="K631" i="8"/>
  <c r="K1481" i="8"/>
  <c r="J1482" i="8"/>
  <c r="K1482" i="8" s="1"/>
  <c r="J293" i="8"/>
  <c r="K292" i="8"/>
  <c r="J876" i="8"/>
  <c r="K875" i="8"/>
  <c r="J1882" i="8"/>
  <c r="K1882" i="8" s="1"/>
  <c r="K1881" i="8"/>
  <c r="J194" i="8"/>
  <c r="K193" i="8"/>
  <c r="J1293" i="8"/>
  <c r="K1292" i="8"/>
  <c r="J2409" i="8"/>
  <c r="K2408" i="8"/>
  <c r="J1587" i="8"/>
  <c r="K1586" i="8"/>
  <c r="K125" i="8"/>
  <c r="J126" i="8"/>
  <c r="J1182" i="8"/>
  <c r="K1182" i="8" s="1"/>
  <c r="K1181" i="8"/>
  <c r="K1992" i="8"/>
  <c r="J1993" i="8"/>
  <c r="J693" i="8"/>
  <c r="K692" i="8"/>
  <c r="K1225" i="8"/>
  <c r="J1226" i="8"/>
  <c r="J2086" i="8"/>
  <c r="K2085" i="8"/>
  <c r="K708" i="8"/>
  <c r="J709" i="8"/>
  <c r="J509" i="8"/>
  <c r="K508" i="8"/>
  <c r="J1232" i="8"/>
  <c r="K1232" i="8" s="1"/>
  <c r="K1231" i="8"/>
  <c r="J2782" i="8"/>
  <c r="K2782" i="8" s="1"/>
  <c r="K2781" i="8"/>
  <c r="J2843" i="8"/>
  <c r="K2842" i="8"/>
  <c r="K558" i="8"/>
  <c r="J559" i="8"/>
  <c r="J2727" i="8"/>
  <c r="K2726" i="8"/>
  <c r="J2136" i="8"/>
  <c r="K2135" i="8"/>
  <c r="J2693" i="8"/>
  <c r="K2692" i="8"/>
  <c r="K2342" i="8"/>
  <c r="J2343" i="8"/>
  <c r="J93" i="8"/>
  <c r="K92" i="8"/>
  <c r="J136" i="8"/>
  <c r="K135" i="8"/>
  <c r="J1109" i="8"/>
  <c r="K1108" i="8"/>
  <c r="J1732" i="8"/>
  <c r="K1732" i="8" s="1"/>
  <c r="K1731" i="8"/>
  <c r="J2127" i="8"/>
  <c r="K2126" i="8"/>
  <c r="K485" i="8"/>
  <c r="J486" i="8"/>
  <c r="K258" i="8"/>
  <c r="J259" i="8"/>
  <c r="J1209" i="8"/>
  <c r="K1208" i="8"/>
  <c r="J82" i="8"/>
  <c r="K82" i="8" s="1"/>
  <c r="K81" i="8"/>
  <c r="J226" i="8"/>
  <c r="K225" i="8"/>
  <c r="J743" i="8"/>
  <c r="K742" i="8"/>
  <c r="K1725" i="8"/>
  <c r="J1726" i="8"/>
  <c r="J2437" i="8"/>
  <c r="K2436" i="8"/>
  <c r="J2836" i="8"/>
  <c r="K2835" i="8"/>
  <c r="J2327" i="8"/>
  <c r="K2326" i="8"/>
  <c r="J2209" i="8"/>
  <c r="K2208" i="8"/>
  <c r="J2811" i="8"/>
  <c r="K2810" i="8"/>
  <c r="J2560" i="8"/>
  <c r="K2559" i="8"/>
  <c r="J2759" i="8"/>
  <c r="K2758" i="8"/>
  <c r="J2286" i="8"/>
  <c r="K2285" i="8"/>
  <c r="J659" i="8"/>
  <c r="K658" i="8"/>
  <c r="J2260" i="8"/>
  <c r="K2259" i="8"/>
  <c r="J1859" i="8"/>
  <c r="K1858" i="8"/>
  <c r="J2077" i="8"/>
  <c r="K2076" i="8"/>
  <c r="J1443" i="8"/>
  <c r="K1442" i="8"/>
  <c r="J687" i="8"/>
  <c r="K686" i="8"/>
  <c r="J1660" i="8"/>
  <c r="K1659" i="8"/>
  <c r="K1385" i="8"/>
  <c r="J1386" i="8"/>
  <c r="J2143" i="8"/>
  <c r="K2142" i="8"/>
  <c r="J177" i="8"/>
  <c r="K176" i="8"/>
  <c r="J1032" i="8"/>
  <c r="K1032" i="8" s="1"/>
  <c r="K1031" i="8"/>
  <c r="K492" i="8"/>
  <c r="J493" i="8"/>
  <c r="J1276" i="8"/>
  <c r="K1275" i="8"/>
  <c r="J2359" i="8"/>
  <c r="K2358" i="8"/>
  <c r="J759" i="8"/>
  <c r="K758" i="8"/>
  <c r="J2109" i="8"/>
  <c r="K2108" i="8"/>
  <c r="J2893" i="8"/>
  <c r="K2892" i="8"/>
  <c r="K2792" i="8"/>
  <c r="J2793" i="8"/>
  <c r="J2444" i="8"/>
  <c r="K2443" i="8"/>
  <c r="J86" i="8"/>
  <c r="K85" i="8"/>
  <c r="J2826" i="8"/>
  <c r="K2825" i="8"/>
  <c r="K185" i="8"/>
  <c r="J186" i="8"/>
  <c r="J1432" i="8"/>
  <c r="K1432" i="8" s="1"/>
  <c r="K1431" i="8"/>
  <c r="J387" i="8"/>
  <c r="K386" i="8"/>
  <c r="K581" i="8"/>
  <c r="J582" i="8"/>
  <c r="K582" i="8" s="1"/>
  <c r="J1143" i="8"/>
  <c r="K1142" i="8"/>
  <c r="J2182" i="8"/>
  <c r="K2182" i="8" s="1"/>
  <c r="K2181" i="8"/>
  <c r="K108" i="8"/>
  <c r="J109" i="8"/>
  <c r="J727" i="8"/>
  <c r="K726" i="8"/>
  <c r="J1686" i="8"/>
  <c r="K1685" i="8"/>
  <c r="K2186" i="8"/>
  <c r="J2187" i="8"/>
  <c r="J309" i="8"/>
  <c r="K308" i="8"/>
  <c r="J536" i="8"/>
  <c r="K535" i="8"/>
  <c r="J1309" i="8"/>
  <c r="K1308" i="8"/>
  <c r="J276" i="8"/>
  <c r="K275" i="8"/>
  <c r="J843" i="8"/>
  <c r="K842" i="8"/>
  <c r="J1776" i="8"/>
  <c r="K1775" i="8"/>
  <c r="J2493" i="8"/>
  <c r="K2492" i="8"/>
  <c r="J2309" i="8"/>
  <c r="K2308" i="8"/>
  <c r="J1782" i="8"/>
  <c r="K1782" i="8" s="1"/>
  <c r="K1781" i="8"/>
  <c r="J377" i="8"/>
  <c r="K376" i="8"/>
  <c r="J2393" i="8"/>
  <c r="K2392" i="8"/>
  <c r="J2376" i="8"/>
  <c r="K2375" i="8"/>
  <c r="J2432" i="8"/>
  <c r="K2432" i="8" s="1"/>
  <c r="K2431" i="8"/>
  <c r="J2876" i="8"/>
  <c r="K2875" i="8"/>
  <c r="J2746" i="8"/>
  <c r="K2745" i="8"/>
  <c r="J2510" i="8"/>
  <c r="K2509" i="8"/>
  <c r="J576" i="8"/>
  <c r="K575" i="8"/>
  <c r="J59" i="8"/>
  <c r="K58" i="8"/>
  <c r="J977" i="8"/>
  <c r="K976" i="8"/>
  <c r="J336" i="8"/>
  <c r="K335" i="8"/>
  <c r="K1192" i="8"/>
  <c r="J1193" i="8"/>
  <c r="J776" i="8"/>
  <c r="K775" i="8"/>
  <c r="K1581" i="8"/>
  <c r="J1582" i="8"/>
  <c r="K1582" i="8" s="1"/>
  <c r="J236" i="8"/>
  <c r="K235" i="8"/>
  <c r="J2386" i="8"/>
  <c r="K2385" i="8"/>
  <c r="J526" i="8"/>
  <c r="K525" i="8"/>
  <c r="J1382" i="8"/>
  <c r="K1382" i="8" s="1"/>
  <c r="K1381" i="8"/>
  <c r="J636" i="8"/>
  <c r="K635" i="8"/>
  <c r="J1536" i="8"/>
  <c r="K1535" i="8"/>
  <c r="J77" i="8"/>
  <c r="K76" i="8"/>
  <c r="J1694" i="8"/>
  <c r="K1693" i="8"/>
  <c r="K642" i="8"/>
  <c r="J643" i="8"/>
  <c r="J1493" i="8"/>
  <c r="K1492" i="8"/>
  <c r="J2293" i="8"/>
  <c r="K2292" i="8"/>
  <c r="J209" i="8"/>
  <c r="K208" i="8"/>
  <c r="J1837" i="8"/>
  <c r="K1836" i="8"/>
  <c r="J1343" i="8"/>
  <c r="K1342" i="8"/>
  <c r="J326" i="8"/>
  <c r="K325" i="8"/>
  <c r="J1843" i="8"/>
  <c r="K1842" i="8"/>
  <c r="K1475" i="8"/>
  <c r="J1476" i="8"/>
  <c r="J794" i="8"/>
  <c r="K793" i="8"/>
  <c r="J1093" i="8"/>
  <c r="K1092" i="8"/>
  <c r="K2636" i="8"/>
  <c r="J2637" i="8"/>
  <c r="J11" i="8"/>
  <c r="K10" i="8"/>
  <c r="J2776" i="8"/>
  <c r="K2775" i="8"/>
  <c r="J1759" i="8"/>
  <c r="K1758" i="8"/>
  <c r="J1059" i="8"/>
  <c r="K1058" i="8"/>
  <c r="J1736" i="8"/>
  <c r="K1735" i="8"/>
  <c r="J932" i="8"/>
  <c r="K932" i="8" s="1"/>
  <c r="K931" i="8"/>
  <c r="J1627" i="8"/>
  <c r="J736" i="8"/>
  <c r="K735" i="8"/>
  <c r="J1543" i="8"/>
  <c r="K1542" i="8"/>
  <c r="J593" i="8"/>
  <c r="K592" i="8"/>
  <c r="J1459" i="8"/>
  <c r="K1458" i="8"/>
  <c r="J893" i="8"/>
  <c r="K892" i="8"/>
  <c r="K1908" i="8"/>
  <c r="J1909" i="8"/>
  <c r="J232" i="8"/>
  <c r="K232" i="8" s="1"/>
  <c r="K231" i="8"/>
  <c r="J332" i="8"/>
  <c r="K332" i="8" s="1"/>
  <c r="K331" i="8"/>
  <c r="K2485" i="8"/>
  <c r="J2486" i="8"/>
  <c r="J1360" i="8"/>
  <c r="K1359" i="8"/>
  <c r="J1259" i="8"/>
  <c r="K1258" i="8"/>
  <c r="J2736" i="8"/>
  <c r="K2735" i="8"/>
  <c r="J1532" i="8"/>
  <c r="K1532" i="8" s="1"/>
  <c r="K1531" i="8"/>
  <c r="J2461" i="8"/>
  <c r="K2460" i="8"/>
  <c r="J382" i="8"/>
  <c r="K382" i="8" s="1"/>
  <c r="K381" i="8"/>
  <c r="J1236" i="8"/>
  <c r="K1235" i="8"/>
  <c r="J809" i="8"/>
  <c r="K808" i="8"/>
  <c r="K1785" i="8"/>
  <c r="J1786" i="8"/>
  <c r="J286" i="8"/>
  <c r="K285" i="8"/>
  <c r="J732" i="8"/>
  <c r="K732" i="8" s="1"/>
  <c r="K731" i="8"/>
  <c r="J1436" i="8"/>
  <c r="K1435" i="8"/>
  <c r="K1025" i="8"/>
  <c r="J1026" i="8"/>
  <c r="K1831" i="8"/>
  <c r="J1832" i="8"/>
  <c r="K1832" i="8" s="1"/>
  <c r="J360" i="8"/>
  <c r="K359" i="8"/>
  <c r="J982" i="8"/>
  <c r="K982" i="8" s="1"/>
  <c r="K981" i="8"/>
  <c r="J1927" i="8"/>
  <c r="K1926" i="8"/>
  <c r="K785" i="8"/>
  <c r="J786" i="8"/>
  <c r="J2427" i="8"/>
  <c r="K2426" i="8"/>
  <c r="J409" i="8"/>
  <c r="K408" i="8"/>
  <c r="J1893" i="8"/>
  <c r="K1892" i="8"/>
  <c r="J836" i="8"/>
  <c r="K835" i="8"/>
  <c r="J1593" i="8"/>
  <c r="K1592" i="8"/>
  <c r="J459" i="8"/>
  <c r="K458" i="8"/>
  <c r="J1086" i="8"/>
  <c r="K1085" i="8"/>
  <c r="J1576" i="8"/>
  <c r="K1575" i="8"/>
  <c r="J2382" i="8"/>
  <c r="K2382" i="8" s="1"/>
  <c r="K2381" i="8"/>
  <c r="J2586" i="8"/>
  <c r="K2585" i="8"/>
  <c r="J1643" i="8"/>
  <c r="K1642" i="8"/>
  <c r="J2676" i="8"/>
  <c r="K2675" i="8"/>
  <c r="K1008" i="8"/>
  <c r="J1009" i="8"/>
  <c r="J159" i="8"/>
  <c r="K158" i="8"/>
  <c r="J1887" i="8"/>
  <c r="K1886" i="8"/>
  <c r="J682" i="8"/>
  <c r="K682" i="8" s="1"/>
  <c r="K681" i="8"/>
  <c r="K425" i="8"/>
  <c r="J426" i="8"/>
  <c r="K342" i="8"/>
  <c r="J343" i="8"/>
  <c r="K1125" i="8"/>
  <c r="J1126" i="8"/>
  <c r="J1632" i="8"/>
  <c r="K1632" i="8" s="1"/>
  <c r="K1631" i="8"/>
  <c r="J1677" i="8"/>
  <c r="K1676" i="8"/>
  <c r="J1187" i="8"/>
  <c r="K1186" i="8"/>
  <c r="K2008" i="8"/>
  <c r="J2009" i="8"/>
  <c r="K281" i="8"/>
  <c r="J282" i="8"/>
  <c r="K282" i="8" s="1"/>
  <c r="J2644" i="8"/>
  <c r="K2643" i="8"/>
  <c r="J1409" i="8"/>
  <c r="K1408" i="8"/>
  <c r="J959" i="8"/>
  <c r="K958" i="8"/>
  <c r="J2336" i="8"/>
  <c r="K2335" i="8"/>
  <c r="J2626" i="8"/>
  <c r="K2625" i="8"/>
  <c r="K1936" i="8"/>
  <c r="J1937" i="8"/>
  <c r="J909" i="8"/>
  <c r="K908" i="8"/>
  <c r="J2832" i="8"/>
  <c r="K2832" i="8" s="1"/>
  <c r="K2831" i="8"/>
  <c r="K2025" i="8"/>
  <c r="J2026" i="8"/>
  <c r="J626" i="8"/>
  <c r="K625" i="8"/>
  <c r="J2277" i="8"/>
  <c r="K2276" i="8"/>
  <c r="J1159" i="8"/>
  <c r="K1158" i="8"/>
  <c r="J1743" i="8"/>
  <c r="K1742" i="8"/>
  <c r="J1959" i="8"/>
  <c r="K1958" i="8"/>
  <c r="J393" i="8"/>
  <c r="K392" i="8"/>
  <c r="J1336" i="8"/>
  <c r="K1335" i="8"/>
  <c r="J444" i="8"/>
  <c r="K443" i="8"/>
  <c r="J886" i="8"/>
  <c r="K885" i="8"/>
  <c r="J1809" i="8"/>
  <c r="K1808" i="8"/>
  <c r="J543" i="8"/>
  <c r="K542" i="8"/>
  <c r="J1393" i="8"/>
  <c r="K1392" i="8"/>
  <c r="J36" i="8"/>
  <c r="K35" i="8"/>
  <c r="K2481" i="8"/>
  <c r="J2482" i="8"/>
  <c r="K2482" i="8" s="1"/>
  <c r="J2732" i="8"/>
  <c r="K2732" i="8" s="1"/>
  <c r="K2731" i="8"/>
  <c r="J2543" i="8"/>
  <c r="K2542" i="8"/>
  <c r="J2082" i="8"/>
  <c r="K2082" i="8" s="1"/>
  <c r="K2081" i="8"/>
  <c r="K1331" i="8"/>
  <c r="J1332" i="8"/>
  <c r="K1332" i="8" s="1"/>
  <c r="K1131" i="8"/>
  <c r="J1132" i="8"/>
  <c r="K1132" i="8" s="1"/>
  <c r="J2093" i="8"/>
  <c r="K2092" i="8"/>
  <c r="K1285" i="8"/>
  <c r="J1286" i="8"/>
  <c r="K926" i="8"/>
  <c r="J927" i="8"/>
  <c r="J1876" i="8"/>
  <c r="K1875" i="8"/>
  <c r="J1076" i="8"/>
  <c r="K1075" i="8"/>
  <c r="J676" i="8"/>
  <c r="K675" i="8"/>
  <c r="K1325" i="8"/>
  <c r="J1326" i="8"/>
  <c r="J432" i="8"/>
  <c r="K432" i="8" s="1"/>
  <c r="K431" i="8"/>
  <c r="J1243" i="8"/>
  <c r="K1242" i="8"/>
  <c r="J1943" i="8"/>
  <c r="K1942" i="8"/>
  <c r="J936" i="8"/>
  <c r="K935" i="8"/>
  <c r="K1708" i="8"/>
  <c r="J1709" i="8"/>
  <c r="K942" i="8"/>
  <c r="J943" i="8"/>
  <c r="J1977" i="8"/>
  <c r="K1976" i="8"/>
  <c r="J132" i="8"/>
  <c r="K132" i="8" s="1"/>
  <c r="K131" i="8"/>
  <c r="J1509" i="8"/>
  <c r="K1508" i="8"/>
  <c r="J2043" i="8"/>
  <c r="K2042" i="8"/>
  <c r="J2244" i="8"/>
  <c r="K2243" i="8"/>
  <c r="J2659" i="8"/>
  <c r="K2658" i="8"/>
  <c r="J2059" i="8"/>
  <c r="K2058" i="8"/>
  <c r="J2159" i="8"/>
  <c r="K2158" i="8"/>
  <c r="J2177" i="8"/>
  <c r="K2176" i="8"/>
  <c r="J2887" i="8"/>
  <c r="K2886" i="8"/>
  <c r="K1036" i="8" l="1"/>
  <c r="K1826" i="8"/>
  <c r="K1609" i="8"/>
  <c r="J2611" i="8"/>
  <c r="K2610" i="8"/>
  <c r="K2686" i="8"/>
  <c r="K1136" i="8"/>
  <c r="F20" i="1"/>
  <c r="N998" i="8"/>
  <c r="M1048" i="8"/>
  <c r="J2527" i="8"/>
  <c r="K2526" i="8"/>
  <c r="J944" i="8"/>
  <c r="K943" i="8"/>
  <c r="J1327" i="8"/>
  <c r="K1326" i="8"/>
  <c r="K1937" i="8"/>
  <c r="J1938" i="8"/>
  <c r="J1127" i="8"/>
  <c r="K1126" i="8"/>
  <c r="J1010" i="8"/>
  <c r="K1009" i="8"/>
  <c r="J1787" i="8"/>
  <c r="K1786" i="8"/>
  <c r="J1477" i="8"/>
  <c r="K1476" i="8"/>
  <c r="J2794" i="8"/>
  <c r="K2793" i="8"/>
  <c r="J494" i="8"/>
  <c r="K493" i="8"/>
  <c r="J560" i="8"/>
  <c r="K559" i="8"/>
  <c r="K2193" i="8"/>
  <c r="J2194" i="8"/>
  <c r="J2660" i="8"/>
  <c r="K2659" i="8"/>
  <c r="J2094" i="8"/>
  <c r="K2093" i="8"/>
  <c r="J2645" i="8"/>
  <c r="K2644" i="8"/>
  <c r="J1577" i="8"/>
  <c r="K1576" i="8"/>
  <c r="J737" i="8"/>
  <c r="K736" i="8"/>
  <c r="J2294" i="8"/>
  <c r="K2293" i="8"/>
  <c r="J2511" i="8"/>
  <c r="K2510" i="8"/>
  <c r="J728" i="8"/>
  <c r="K727" i="8"/>
  <c r="J688" i="8"/>
  <c r="K687" i="8"/>
  <c r="J1710" i="8"/>
  <c r="K1709" i="8"/>
  <c r="J344" i="8"/>
  <c r="K343" i="8"/>
  <c r="K1026" i="8"/>
  <c r="J1027" i="8"/>
  <c r="K1909" i="8"/>
  <c r="J1910" i="8"/>
  <c r="J1194" i="8"/>
  <c r="K1193" i="8"/>
  <c r="J110" i="8"/>
  <c r="K109" i="8"/>
  <c r="J187" i="8"/>
  <c r="K186" i="8"/>
  <c r="J260" i="8"/>
  <c r="K259" i="8"/>
  <c r="J1227" i="8"/>
  <c r="K1226" i="8"/>
  <c r="J2737" i="8"/>
  <c r="K2736" i="8"/>
  <c r="J2777" i="8"/>
  <c r="K2776" i="8"/>
  <c r="J637" i="8"/>
  <c r="K636" i="8"/>
  <c r="J277" i="8"/>
  <c r="K276" i="8"/>
  <c r="J2245" i="8"/>
  <c r="K2244" i="8"/>
  <c r="J677" i="8"/>
  <c r="K676" i="8"/>
  <c r="J445" i="8"/>
  <c r="K444" i="8"/>
  <c r="J2278" i="8"/>
  <c r="K2277" i="8"/>
  <c r="J2627" i="8"/>
  <c r="K2626" i="8"/>
  <c r="J2677" i="8"/>
  <c r="K2676" i="8"/>
  <c r="J1087" i="8"/>
  <c r="K1086" i="8"/>
  <c r="J2428" i="8"/>
  <c r="K2427" i="8"/>
  <c r="J810" i="8"/>
  <c r="K809" i="8"/>
  <c r="K1259" i="8"/>
  <c r="J1260" i="8"/>
  <c r="K1627" i="8"/>
  <c r="J1628" i="8"/>
  <c r="J12" i="8"/>
  <c r="K11" i="8"/>
  <c r="J1844" i="8"/>
  <c r="K1843" i="8"/>
  <c r="J1494" i="8"/>
  <c r="K1493" i="8"/>
  <c r="J2747" i="8"/>
  <c r="K2746" i="8"/>
  <c r="J1310" i="8"/>
  <c r="K1309" i="8"/>
  <c r="J2894" i="8"/>
  <c r="K2893" i="8"/>
  <c r="J1444" i="8"/>
  <c r="K1443" i="8"/>
  <c r="J2760" i="8"/>
  <c r="K2759" i="8"/>
  <c r="J2438" i="8"/>
  <c r="K2437" i="8"/>
  <c r="J94" i="8"/>
  <c r="K93" i="8"/>
  <c r="J2844" i="8"/>
  <c r="K2843" i="8"/>
  <c r="J2410" i="8"/>
  <c r="K2409" i="8"/>
  <c r="J1637" i="8"/>
  <c r="K1636" i="8"/>
  <c r="J994" i="8"/>
  <c r="K993" i="8"/>
  <c r="J587" i="8"/>
  <c r="K586" i="8"/>
  <c r="J1177" i="8"/>
  <c r="K1176" i="8"/>
  <c r="J1045" i="8"/>
  <c r="K1044" i="8"/>
  <c r="J2227" i="8"/>
  <c r="K2226" i="8"/>
  <c r="J1038" i="8"/>
  <c r="K1037" i="8"/>
  <c r="J2010" i="8"/>
  <c r="K2009" i="8"/>
  <c r="J427" i="8"/>
  <c r="K426" i="8"/>
  <c r="K786" i="8"/>
  <c r="J787" i="8"/>
  <c r="J644" i="8"/>
  <c r="K643" i="8"/>
  <c r="J1727" i="8"/>
  <c r="K1726" i="8"/>
  <c r="K486" i="8"/>
  <c r="J487" i="8"/>
  <c r="J2344" i="8"/>
  <c r="K2343" i="8"/>
  <c r="J2237" i="8"/>
  <c r="K2236" i="8"/>
  <c r="K1793" i="8"/>
  <c r="J1794" i="8"/>
  <c r="J1160" i="8"/>
  <c r="K1159" i="8"/>
  <c r="K986" i="8"/>
  <c r="J987" i="8"/>
  <c r="J2888" i="8"/>
  <c r="K2887" i="8"/>
  <c r="J2044" i="8"/>
  <c r="K2043" i="8"/>
  <c r="J937" i="8"/>
  <c r="K936" i="8"/>
  <c r="J1077" i="8"/>
  <c r="K1076" i="8"/>
  <c r="J37" i="8"/>
  <c r="K36" i="8"/>
  <c r="J1337" i="8"/>
  <c r="K1336" i="8"/>
  <c r="J627" i="8"/>
  <c r="K626" i="8"/>
  <c r="K1643" i="8"/>
  <c r="J1644" i="8"/>
  <c r="J460" i="8"/>
  <c r="K459" i="8"/>
  <c r="J1437" i="8"/>
  <c r="K1436" i="8"/>
  <c r="J1237" i="8"/>
  <c r="K1236" i="8"/>
  <c r="J2688" i="8"/>
  <c r="K2687" i="8"/>
  <c r="J894" i="8"/>
  <c r="K893" i="8"/>
  <c r="J327" i="8"/>
  <c r="K326" i="8"/>
  <c r="J527" i="8"/>
  <c r="K526" i="8"/>
  <c r="J337" i="8"/>
  <c r="K336" i="8"/>
  <c r="J2877" i="8"/>
  <c r="K2876" i="8"/>
  <c r="J2310" i="8"/>
  <c r="K2309" i="8"/>
  <c r="J537" i="8"/>
  <c r="K536" i="8"/>
  <c r="J1138" i="8"/>
  <c r="K1137" i="8"/>
  <c r="K2109" i="8"/>
  <c r="J2110" i="8"/>
  <c r="J178" i="8"/>
  <c r="K177" i="8"/>
  <c r="K2077" i="8"/>
  <c r="J2078" i="8"/>
  <c r="J2561" i="8"/>
  <c r="K2560" i="8"/>
  <c r="J694" i="8"/>
  <c r="K693" i="8"/>
  <c r="K1293" i="8"/>
  <c r="J1294" i="8"/>
  <c r="J477" i="8"/>
  <c r="K476" i="8"/>
  <c r="J44" i="8"/>
  <c r="K43" i="8"/>
  <c r="J887" i="8"/>
  <c r="K886" i="8"/>
  <c r="J410" i="8"/>
  <c r="K409" i="8"/>
  <c r="J777" i="8"/>
  <c r="K776" i="8"/>
  <c r="K377" i="8"/>
  <c r="J378" i="8"/>
  <c r="J2287" i="8"/>
  <c r="K2286" i="8"/>
  <c r="J2837" i="8"/>
  <c r="K2836" i="8"/>
  <c r="J1210" i="8"/>
  <c r="K1209" i="8"/>
  <c r="J137" i="8"/>
  <c r="K136" i="8"/>
  <c r="J2712" i="8"/>
  <c r="K2711" i="8"/>
  <c r="J1611" i="8"/>
  <c r="K1610" i="8"/>
  <c r="J2027" i="8"/>
  <c r="K2026" i="8"/>
  <c r="J2638" i="8"/>
  <c r="K2637" i="8"/>
  <c r="J1994" i="8"/>
  <c r="K1993" i="8"/>
  <c r="K27" i="8"/>
  <c r="J28" i="8"/>
  <c r="J860" i="8"/>
  <c r="K859" i="8"/>
  <c r="J2087" i="8"/>
  <c r="K2086" i="8"/>
  <c r="J2178" i="8"/>
  <c r="K2177" i="8"/>
  <c r="J1510" i="8"/>
  <c r="K1509" i="8"/>
  <c r="J1944" i="8"/>
  <c r="K1943" i="8"/>
  <c r="J1877" i="8"/>
  <c r="K1876" i="8"/>
  <c r="J1394" i="8"/>
  <c r="K1393" i="8"/>
  <c r="J394" i="8"/>
  <c r="K393" i="8"/>
  <c r="J2337" i="8"/>
  <c r="K2336" i="8"/>
  <c r="K1187" i="8"/>
  <c r="J1188" i="8"/>
  <c r="J2587" i="8"/>
  <c r="K2586" i="8"/>
  <c r="J1594" i="8"/>
  <c r="K1593" i="8"/>
  <c r="J1928" i="8"/>
  <c r="K1927" i="8"/>
  <c r="J1361" i="8"/>
  <c r="K1360" i="8"/>
  <c r="J1460" i="8"/>
  <c r="K1459" i="8"/>
  <c r="J1737" i="8"/>
  <c r="K1736" i="8"/>
  <c r="J1344" i="8"/>
  <c r="K1343" i="8"/>
  <c r="J1695" i="8"/>
  <c r="K1694" i="8"/>
  <c r="J2387" i="8"/>
  <c r="K2386" i="8"/>
  <c r="K977" i="8"/>
  <c r="J978" i="8"/>
  <c r="J2494" i="8"/>
  <c r="K2493" i="8"/>
  <c r="J310" i="8"/>
  <c r="K309" i="8"/>
  <c r="J1144" i="8"/>
  <c r="K1143" i="8"/>
  <c r="J2827" i="8"/>
  <c r="K2826" i="8"/>
  <c r="J760" i="8"/>
  <c r="K759" i="8"/>
  <c r="J2144" i="8"/>
  <c r="K2143" i="8"/>
  <c r="J1860" i="8"/>
  <c r="K1859" i="8"/>
  <c r="J2812" i="8"/>
  <c r="K2811" i="8"/>
  <c r="J744" i="8"/>
  <c r="K743" i="8"/>
  <c r="J2128" i="8"/>
  <c r="K2127" i="8"/>
  <c r="J2694" i="8"/>
  <c r="K2693" i="8"/>
  <c r="J195" i="8"/>
  <c r="K194" i="8"/>
  <c r="J1377" i="8"/>
  <c r="K1376" i="8"/>
  <c r="J1560" i="8"/>
  <c r="K1559" i="8"/>
  <c r="J827" i="8"/>
  <c r="K826" i="8"/>
  <c r="J1588" i="8"/>
  <c r="K1587" i="8"/>
  <c r="J928" i="8"/>
  <c r="K927" i="8"/>
  <c r="J2487" i="8"/>
  <c r="K2486" i="8"/>
  <c r="J2188" i="8"/>
  <c r="K2187" i="8"/>
  <c r="J1387" i="8"/>
  <c r="K1386" i="8"/>
  <c r="K293" i="8"/>
  <c r="J294" i="8"/>
  <c r="J2160" i="8"/>
  <c r="K2159" i="8"/>
  <c r="J1244" i="8"/>
  <c r="K1243" i="8"/>
  <c r="J544" i="8"/>
  <c r="K543" i="8"/>
  <c r="J1960" i="8"/>
  <c r="K1959" i="8"/>
  <c r="J960" i="8"/>
  <c r="K959" i="8"/>
  <c r="J1678" i="8"/>
  <c r="K1677" i="8"/>
  <c r="J1888" i="8"/>
  <c r="K1887" i="8"/>
  <c r="J837" i="8"/>
  <c r="K836" i="8"/>
  <c r="J1828" i="8"/>
  <c r="K1827" i="8"/>
  <c r="J2462" i="8"/>
  <c r="K2461" i="8"/>
  <c r="J594" i="8"/>
  <c r="K593" i="8"/>
  <c r="J1060" i="8"/>
  <c r="K1059" i="8"/>
  <c r="J1094" i="8"/>
  <c r="K1093" i="8"/>
  <c r="J1838" i="8"/>
  <c r="K1837" i="8"/>
  <c r="K77" i="8"/>
  <c r="J78" i="8"/>
  <c r="J237" i="8"/>
  <c r="K236" i="8"/>
  <c r="J60" i="8"/>
  <c r="K59" i="8"/>
  <c r="J2377" i="8"/>
  <c r="K2376" i="8"/>
  <c r="J1777" i="8"/>
  <c r="K1776" i="8"/>
  <c r="J87" i="8"/>
  <c r="K86" i="8"/>
  <c r="J2360" i="8"/>
  <c r="K2359" i="8"/>
  <c r="J2261" i="8"/>
  <c r="K2260" i="8"/>
  <c r="J2210" i="8"/>
  <c r="K2209" i="8"/>
  <c r="J227" i="8"/>
  <c r="K226" i="8"/>
  <c r="J2137" i="8"/>
  <c r="K2136" i="8"/>
  <c r="K509" i="8"/>
  <c r="J510" i="8"/>
  <c r="J144" i="8"/>
  <c r="K143" i="8"/>
  <c r="J2862" i="8"/>
  <c r="K2861" i="8"/>
  <c r="J610" i="8"/>
  <c r="K609" i="8"/>
  <c r="J1487" i="8"/>
  <c r="K1486" i="8"/>
  <c r="J244" i="8"/>
  <c r="K243" i="8"/>
  <c r="J2788" i="8"/>
  <c r="K2787" i="8"/>
  <c r="J1287" i="8"/>
  <c r="K1286" i="8"/>
  <c r="J710" i="8"/>
  <c r="K709" i="8"/>
  <c r="K126" i="8"/>
  <c r="J127" i="8"/>
  <c r="J1527" i="8"/>
  <c r="K1526" i="8"/>
  <c r="K1987" i="8"/>
  <c r="J1988" i="8"/>
  <c r="J2060" i="8"/>
  <c r="K2059" i="8"/>
  <c r="J1978" i="8"/>
  <c r="K1977" i="8"/>
  <c r="J2544" i="8"/>
  <c r="K2543" i="8"/>
  <c r="K1809" i="8"/>
  <c r="J1810" i="8"/>
  <c r="J1744" i="8"/>
  <c r="K1743" i="8"/>
  <c r="J910" i="8"/>
  <c r="K909" i="8"/>
  <c r="J1410" i="8"/>
  <c r="K1409" i="8"/>
  <c r="J160" i="8"/>
  <c r="K159" i="8"/>
  <c r="J1894" i="8"/>
  <c r="K1893" i="8"/>
  <c r="J361" i="8"/>
  <c r="K360" i="8"/>
  <c r="J287" i="8"/>
  <c r="K286" i="8"/>
  <c r="J1544" i="8"/>
  <c r="K1543" i="8"/>
  <c r="J1760" i="8"/>
  <c r="K1759" i="8"/>
  <c r="J795" i="8"/>
  <c r="K794" i="8"/>
  <c r="J210" i="8"/>
  <c r="K209" i="8"/>
  <c r="J1537" i="8"/>
  <c r="K1536" i="8"/>
  <c r="J577" i="8"/>
  <c r="K576" i="8"/>
  <c r="J2394" i="8"/>
  <c r="K2393" i="8"/>
  <c r="J844" i="8"/>
  <c r="K843" i="8"/>
  <c r="J1687" i="8"/>
  <c r="K1686" i="8"/>
  <c r="J388" i="8"/>
  <c r="K387" i="8"/>
  <c r="J2445" i="8"/>
  <c r="K2444" i="8"/>
  <c r="J1277" i="8"/>
  <c r="K1276" i="8"/>
  <c r="J1661" i="8"/>
  <c r="K1660" i="8"/>
  <c r="J660" i="8"/>
  <c r="K659" i="8"/>
  <c r="J2328" i="8"/>
  <c r="K2327" i="8"/>
  <c r="J1110" i="8"/>
  <c r="K1109" i="8"/>
  <c r="J2728" i="8"/>
  <c r="K2727" i="8"/>
  <c r="J877" i="8"/>
  <c r="K876" i="8"/>
  <c r="J2594" i="8"/>
  <c r="K2593" i="8"/>
  <c r="J2037" i="8"/>
  <c r="K2036" i="8"/>
  <c r="J438" i="8"/>
  <c r="K437" i="8"/>
  <c r="J1428" i="8"/>
  <c r="K1427" i="8"/>
  <c r="J2612" i="8" l="1"/>
  <c r="K2611" i="8"/>
  <c r="N1048" i="8"/>
  <c r="M1098" i="8"/>
  <c r="E21" i="1"/>
  <c r="J2528" i="8"/>
  <c r="K2527" i="8"/>
  <c r="J439" i="8"/>
  <c r="K438" i="8"/>
  <c r="J2329" i="8"/>
  <c r="K2329" i="8" s="1"/>
  <c r="K2328" i="8"/>
  <c r="J1688" i="8"/>
  <c r="K1687" i="8"/>
  <c r="J796" i="8"/>
  <c r="K795" i="8"/>
  <c r="J161" i="8"/>
  <c r="K160" i="8"/>
  <c r="J1979" i="8"/>
  <c r="K1979" i="8" s="1"/>
  <c r="K1978" i="8"/>
  <c r="J1288" i="8"/>
  <c r="K1287" i="8"/>
  <c r="J145" i="8"/>
  <c r="K144" i="8"/>
  <c r="J2361" i="8"/>
  <c r="K2360" i="8"/>
  <c r="J1829" i="8"/>
  <c r="K1829" i="8" s="1"/>
  <c r="K1828" i="8"/>
  <c r="J1961" i="8"/>
  <c r="K1960" i="8"/>
  <c r="J2189" i="8"/>
  <c r="K2188" i="8"/>
  <c r="K1377" i="8"/>
  <c r="J1378" i="8"/>
  <c r="J1861" i="8"/>
  <c r="K1860" i="8"/>
  <c r="J2495" i="8"/>
  <c r="K2494" i="8"/>
  <c r="J1461" i="8"/>
  <c r="K1460" i="8"/>
  <c r="J2338" i="8"/>
  <c r="K2337" i="8"/>
  <c r="J2179" i="8"/>
  <c r="K2179" i="8" s="1"/>
  <c r="K2178" i="8"/>
  <c r="J2028" i="8"/>
  <c r="K2027" i="8"/>
  <c r="J2288" i="8"/>
  <c r="K2287" i="8"/>
  <c r="J478" i="8"/>
  <c r="K477" i="8"/>
  <c r="J528" i="8"/>
  <c r="K527" i="8"/>
  <c r="J1438" i="8"/>
  <c r="K1437" i="8"/>
  <c r="J1078" i="8"/>
  <c r="K1077" i="8"/>
  <c r="J1178" i="8"/>
  <c r="K1177" i="8"/>
  <c r="J95" i="8"/>
  <c r="K94" i="8"/>
  <c r="J2748" i="8"/>
  <c r="K2747" i="8"/>
  <c r="J811" i="8"/>
  <c r="K810" i="8"/>
  <c r="J446" i="8"/>
  <c r="K445" i="8"/>
  <c r="J2738" i="8"/>
  <c r="K2737" i="8"/>
  <c r="J2512" i="8"/>
  <c r="K2511" i="8"/>
  <c r="J2661" i="8"/>
  <c r="K2660" i="8"/>
  <c r="J1788" i="8"/>
  <c r="K1787" i="8"/>
  <c r="J79" i="8"/>
  <c r="K79" i="8" s="1"/>
  <c r="K78" i="8"/>
  <c r="K510" i="8"/>
  <c r="J511" i="8"/>
  <c r="J979" i="8"/>
  <c r="K979" i="8" s="1"/>
  <c r="K978" i="8"/>
  <c r="J379" i="8"/>
  <c r="K379" i="8" s="1"/>
  <c r="K378" i="8"/>
  <c r="J1295" i="8"/>
  <c r="K1294" i="8"/>
  <c r="J1028" i="8"/>
  <c r="K1027" i="8"/>
  <c r="J2195" i="8"/>
  <c r="K2194" i="8"/>
  <c r="J788" i="8"/>
  <c r="K787" i="8"/>
  <c r="K2060" i="8"/>
  <c r="J2061" i="8"/>
  <c r="J196" i="8"/>
  <c r="K195" i="8"/>
  <c r="J2145" i="8"/>
  <c r="K2144" i="8"/>
  <c r="J1362" i="8"/>
  <c r="K1361" i="8"/>
  <c r="J395" i="8"/>
  <c r="K394" i="8"/>
  <c r="J2088" i="8"/>
  <c r="K2087" i="8"/>
  <c r="J1612" i="8"/>
  <c r="K1611" i="8"/>
  <c r="J1139" i="8"/>
  <c r="K1138" i="8"/>
  <c r="J328" i="8"/>
  <c r="K327" i="8"/>
  <c r="J461" i="8"/>
  <c r="K460" i="8"/>
  <c r="J938" i="8"/>
  <c r="K937" i="8"/>
  <c r="J2238" i="8"/>
  <c r="K2237" i="8"/>
  <c r="J428" i="8"/>
  <c r="K427" i="8"/>
  <c r="J588" i="8"/>
  <c r="K587" i="8"/>
  <c r="J2439" i="8"/>
  <c r="K2438" i="8"/>
  <c r="J1495" i="8"/>
  <c r="K1494" i="8"/>
  <c r="J2429" i="8"/>
  <c r="K2429" i="8" s="1"/>
  <c r="K2428" i="8"/>
  <c r="K677" i="8"/>
  <c r="J678" i="8"/>
  <c r="J1228" i="8"/>
  <c r="K1227" i="8"/>
  <c r="J2295" i="8"/>
  <c r="K2294" i="8"/>
  <c r="J1011" i="8"/>
  <c r="K1010" i="8"/>
  <c r="K1910" i="8"/>
  <c r="J1911" i="8"/>
  <c r="J661" i="8"/>
  <c r="K660" i="8"/>
  <c r="J88" i="8"/>
  <c r="K87" i="8"/>
  <c r="J1989" i="8"/>
  <c r="K1988" i="8"/>
  <c r="K1644" i="8"/>
  <c r="J1645" i="8"/>
  <c r="J2695" i="8"/>
  <c r="K2694" i="8"/>
  <c r="J761" i="8"/>
  <c r="K760" i="8"/>
  <c r="J2388" i="8"/>
  <c r="K2387" i="8"/>
  <c r="J1395" i="8"/>
  <c r="K1394" i="8"/>
  <c r="J861" i="8"/>
  <c r="K860" i="8"/>
  <c r="J2713" i="8"/>
  <c r="K2712" i="8"/>
  <c r="J778" i="8"/>
  <c r="K777" i="8"/>
  <c r="J695" i="8"/>
  <c r="K694" i="8"/>
  <c r="J538" i="8"/>
  <c r="K537" i="8"/>
  <c r="J2045" i="8"/>
  <c r="K2044" i="8"/>
  <c r="J2345" i="8"/>
  <c r="K2344" i="8"/>
  <c r="J2011" i="8"/>
  <c r="K2010" i="8"/>
  <c r="J995" i="8"/>
  <c r="K994" i="8"/>
  <c r="J2761" i="8"/>
  <c r="K2760" i="8"/>
  <c r="J1845" i="8"/>
  <c r="K1844" i="8"/>
  <c r="J1088" i="8"/>
  <c r="K1087" i="8"/>
  <c r="J2246" i="8"/>
  <c r="K2245" i="8"/>
  <c r="J261" i="8"/>
  <c r="K260" i="8"/>
  <c r="J345" i="8"/>
  <c r="K344" i="8"/>
  <c r="K737" i="8"/>
  <c r="J738" i="8"/>
  <c r="J561" i="8"/>
  <c r="K560" i="8"/>
  <c r="K1127" i="8"/>
  <c r="J1128" i="8"/>
  <c r="J1839" i="8"/>
  <c r="K1838" i="8"/>
  <c r="J1545" i="8"/>
  <c r="K1544" i="8"/>
  <c r="J2138" i="8"/>
  <c r="K2137" i="8"/>
  <c r="J929" i="8"/>
  <c r="K929" i="8" s="1"/>
  <c r="K928" i="8"/>
  <c r="J1929" i="8"/>
  <c r="K1929" i="8" s="1"/>
  <c r="K1928" i="8"/>
  <c r="J29" i="8"/>
  <c r="K29" i="8" s="1"/>
  <c r="K28" i="8"/>
  <c r="J488" i="8"/>
  <c r="K487" i="8"/>
  <c r="J1939" i="8"/>
  <c r="K1938" i="8"/>
  <c r="K1794" i="8"/>
  <c r="J1795" i="8"/>
  <c r="J845" i="8"/>
  <c r="K844" i="8"/>
  <c r="J1411" i="8"/>
  <c r="K1410" i="8"/>
  <c r="J2395" i="8"/>
  <c r="K2394" i="8"/>
  <c r="J1778" i="8"/>
  <c r="K1777" i="8"/>
  <c r="J878" i="8"/>
  <c r="K877" i="8"/>
  <c r="J1278" i="8"/>
  <c r="K1277" i="8"/>
  <c r="J578" i="8"/>
  <c r="K577" i="8"/>
  <c r="J288" i="8"/>
  <c r="K287" i="8"/>
  <c r="J1745" i="8"/>
  <c r="K1744" i="8"/>
  <c r="J1528" i="8"/>
  <c r="K1527" i="8"/>
  <c r="J1488" i="8"/>
  <c r="K1487" i="8"/>
  <c r="J228" i="8"/>
  <c r="K227" i="8"/>
  <c r="J2378" i="8"/>
  <c r="K2377" i="8"/>
  <c r="J1061" i="8"/>
  <c r="K1060" i="8"/>
  <c r="J1889" i="8"/>
  <c r="K1888" i="8"/>
  <c r="J2161" i="8"/>
  <c r="K2160" i="8"/>
  <c r="J1589" i="8"/>
  <c r="K1588" i="8"/>
  <c r="J2129" i="8"/>
  <c r="K2129" i="8" s="1"/>
  <c r="K2128" i="8"/>
  <c r="J2828" i="8"/>
  <c r="K2827" i="8"/>
  <c r="J1696" i="8"/>
  <c r="K1695" i="8"/>
  <c r="J1595" i="8"/>
  <c r="K1594" i="8"/>
  <c r="J1878" i="8"/>
  <c r="K1877" i="8"/>
  <c r="J138" i="8"/>
  <c r="K137" i="8"/>
  <c r="J411" i="8"/>
  <c r="K410" i="8"/>
  <c r="J2562" i="8"/>
  <c r="K2561" i="8"/>
  <c r="J2311" i="8"/>
  <c r="K2310" i="8"/>
  <c r="J895" i="8"/>
  <c r="K894" i="8"/>
  <c r="J628" i="8"/>
  <c r="K627" i="8"/>
  <c r="J2889" i="8"/>
  <c r="K2888" i="8"/>
  <c r="J1039" i="8"/>
  <c r="K1038" i="8"/>
  <c r="J1638" i="8"/>
  <c r="K1637" i="8"/>
  <c r="J1445" i="8"/>
  <c r="K1444" i="8"/>
  <c r="J13" i="8"/>
  <c r="K12" i="8"/>
  <c r="J2678" i="8"/>
  <c r="K2677" i="8"/>
  <c r="J278" i="8"/>
  <c r="K277" i="8"/>
  <c r="J188" i="8"/>
  <c r="K187" i="8"/>
  <c r="J1711" i="8"/>
  <c r="K1710" i="8"/>
  <c r="K1577" i="8"/>
  <c r="J1578" i="8"/>
  <c r="J495" i="8"/>
  <c r="K494" i="8"/>
  <c r="J2038" i="8"/>
  <c r="K2037" i="8"/>
  <c r="J545" i="8"/>
  <c r="K544" i="8"/>
  <c r="J2595" i="8"/>
  <c r="K2594" i="8"/>
  <c r="J1811" i="8"/>
  <c r="K1810" i="8"/>
  <c r="J128" i="8"/>
  <c r="K127" i="8"/>
  <c r="K294" i="8"/>
  <c r="J295" i="8"/>
  <c r="J2079" i="8"/>
  <c r="K2079" i="8" s="1"/>
  <c r="K2078" i="8"/>
  <c r="J988" i="8"/>
  <c r="K987" i="8"/>
  <c r="J1629" i="8"/>
  <c r="K1629" i="8" s="1"/>
  <c r="K1628" i="8"/>
  <c r="J2488" i="8"/>
  <c r="K2487" i="8"/>
  <c r="J1662" i="8"/>
  <c r="K1661" i="8"/>
  <c r="J1095" i="8"/>
  <c r="K1094" i="8"/>
  <c r="J2446" i="8"/>
  <c r="K2445" i="8"/>
  <c r="J1538" i="8"/>
  <c r="K1537" i="8"/>
  <c r="J362" i="8"/>
  <c r="K361" i="8"/>
  <c r="J611" i="8"/>
  <c r="K610" i="8"/>
  <c r="J2211" i="8"/>
  <c r="K2210" i="8"/>
  <c r="J61" i="8"/>
  <c r="K60" i="8"/>
  <c r="J595" i="8"/>
  <c r="K594" i="8"/>
  <c r="J1679" i="8"/>
  <c r="K1679" i="8" s="1"/>
  <c r="K1678" i="8"/>
  <c r="J828" i="8"/>
  <c r="K827" i="8"/>
  <c r="J745" i="8"/>
  <c r="K744" i="8"/>
  <c r="J1145" i="8"/>
  <c r="K1144" i="8"/>
  <c r="J1345" i="8"/>
  <c r="K1344" i="8"/>
  <c r="J2588" i="8"/>
  <c r="K2587" i="8"/>
  <c r="J1945" i="8"/>
  <c r="K1944" i="8"/>
  <c r="K1994" i="8"/>
  <c r="J1995" i="8"/>
  <c r="J1211" i="8"/>
  <c r="K1210" i="8"/>
  <c r="J888" i="8"/>
  <c r="K887" i="8"/>
  <c r="J2878" i="8"/>
  <c r="K2877" i="8"/>
  <c r="J2689" i="8"/>
  <c r="K2688" i="8"/>
  <c r="K1337" i="8"/>
  <c r="J1338" i="8"/>
  <c r="J1728" i="8"/>
  <c r="K1727" i="8"/>
  <c r="J2228" i="8"/>
  <c r="K2227" i="8"/>
  <c r="J2411" i="8"/>
  <c r="K2410" i="8"/>
  <c r="J2895" i="8"/>
  <c r="K2894" i="8"/>
  <c r="J2628" i="8"/>
  <c r="K2627" i="8"/>
  <c r="J638" i="8"/>
  <c r="K637" i="8"/>
  <c r="J111" i="8"/>
  <c r="K110" i="8"/>
  <c r="J689" i="8"/>
  <c r="K688" i="8"/>
  <c r="J2646" i="8"/>
  <c r="K2645" i="8"/>
  <c r="J2795" i="8"/>
  <c r="K2794" i="8"/>
  <c r="J1328" i="8"/>
  <c r="K1327" i="8"/>
  <c r="J2111" i="8"/>
  <c r="K2110" i="8"/>
  <c r="J1761" i="8"/>
  <c r="K1760" i="8"/>
  <c r="J2789" i="8"/>
  <c r="K2788" i="8"/>
  <c r="J245" i="8"/>
  <c r="K244" i="8"/>
  <c r="J1189" i="8"/>
  <c r="K1188" i="8"/>
  <c r="J1261" i="8"/>
  <c r="K1260" i="8"/>
  <c r="J838" i="8"/>
  <c r="K837" i="8"/>
  <c r="J911" i="8"/>
  <c r="K910" i="8"/>
  <c r="J1245" i="8"/>
  <c r="K1244" i="8"/>
  <c r="J2729" i="8"/>
  <c r="K2729" i="8" s="1"/>
  <c r="K2728" i="8"/>
  <c r="J1429" i="8"/>
  <c r="K1429" i="8" s="1"/>
  <c r="K1428" i="8"/>
  <c r="J1111" i="8"/>
  <c r="K1110" i="8"/>
  <c r="J389" i="8"/>
  <c r="K388" i="8"/>
  <c r="J211" i="8"/>
  <c r="K210" i="8"/>
  <c r="J1895" i="8"/>
  <c r="K1894" i="8"/>
  <c r="J2545" i="8"/>
  <c r="K2544" i="8"/>
  <c r="J711" i="8"/>
  <c r="K710" i="8"/>
  <c r="J2863" i="8"/>
  <c r="K2862" i="8"/>
  <c r="J2262" i="8"/>
  <c r="K2261" i="8"/>
  <c r="J238" i="8"/>
  <c r="K237" i="8"/>
  <c r="J2463" i="8"/>
  <c r="K2462" i="8"/>
  <c r="J961" i="8"/>
  <c r="K960" i="8"/>
  <c r="J1388" i="8"/>
  <c r="K1387" i="8"/>
  <c r="J1561" i="8"/>
  <c r="K1560" i="8"/>
  <c r="J2813" i="8"/>
  <c r="K2812" i="8"/>
  <c r="J311" i="8"/>
  <c r="K310" i="8"/>
  <c r="J1738" i="8"/>
  <c r="K1737" i="8"/>
  <c r="J1511" i="8"/>
  <c r="K1510" i="8"/>
  <c r="J2639" i="8"/>
  <c r="K2638" i="8"/>
  <c r="J2838" i="8"/>
  <c r="K2837" i="8"/>
  <c r="J45" i="8"/>
  <c r="K44" i="8"/>
  <c r="J179" i="8"/>
  <c r="K179" i="8" s="1"/>
  <c r="K178" i="8"/>
  <c r="J338" i="8"/>
  <c r="K337" i="8"/>
  <c r="J1238" i="8"/>
  <c r="K1237" i="8"/>
  <c r="J38" i="8"/>
  <c r="K37" i="8"/>
  <c r="J1161" i="8"/>
  <c r="K1160" i="8"/>
  <c r="J645" i="8"/>
  <c r="K644" i="8"/>
  <c r="J1046" i="8"/>
  <c r="K1045" i="8"/>
  <c r="J2845" i="8"/>
  <c r="K2844" i="8"/>
  <c r="J1311" i="8"/>
  <c r="K1310" i="8"/>
  <c r="J2279" i="8"/>
  <c r="K2279" i="8" s="1"/>
  <c r="K2278" i="8"/>
  <c r="J2778" i="8"/>
  <c r="K2777" i="8"/>
  <c r="J1195" i="8"/>
  <c r="K1194" i="8"/>
  <c r="J729" i="8"/>
  <c r="K729" i="8" s="1"/>
  <c r="K728" i="8"/>
  <c r="J2095" i="8"/>
  <c r="K2094" i="8"/>
  <c r="J1478" i="8"/>
  <c r="K1477" i="8"/>
  <c r="J945" i="8"/>
  <c r="K944" i="8"/>
  <c r="J2613" i="8" l="1"/>
  <c r="K2612" i="8"/>
  <c r="F21" i="1"/>
  <c r="N1098" i="8"/>
  <c r="M1148" i="8"/>
  <c r="E22" i="1"/>
  <c r="J2529" i="8"/>
  <c r="K2529" i="8" s="1"/>
  <c r="K2528" i="8"/>
  <c r="J1129" i="8"/>
  <c r="K1129" i="8" s="1"/>
  <c r="K1128" i="8"/>
  <c r="J2062" i="8"/>
  <c r="K2061" i="8"/>
  <c r="J946" i="8"/>
  <c r="K945" i="8"/>
  <c r="J39" i="8"/>
  <c r="K38" i="8"/>
  <c r="J2640" i="8"/>
  <c r="K2640" i="8" s="1"/>
  <c r="K2639" i="8"/>
  <c r="J1389" i="8"/>
  <c r="K1388" i="8"/>
  <c r="J712" i="8"/>
  <c r="K711" i="8"/>
  <c r="J1190" i="8"/>
  <c r="K1190" i="8" s="1"/>
  <c r="K1189" i="8"/>
  <c r="J2796" i="8"/>
  <c r="K2795" i="8"/>
  <c r="J2896" i="8"/>
  <c r="K2895" i="8"/>
  <c r="J2879" i="8"/>
  <c r="K2879" i="8" s="1"/>
  <c r="K2878" i="8"/>
  <c r="J1346" i="8"/>
  <c r="K1345" i="8"/>
  <c r="J62" i="8"/>
  <c r="K61" i="8"/>
  <c r="J1096" i="8"/>
  <c r="K1095" i="8"/>
  <c r="J496" i="8"/>
  <c r="K495" i="8"/>
  <c r="J14" i="8"/>
  <c r="K13" i="8"/>
  <c r="J896" i="8"/>
  <c r="K895" i="8"/>
  <c r="J1596" i="8"/>
  <c r="K1595" i="8"/>
  <c r="J1890" i="8"/>
  <c r="K1890" i="8" s="1"/>
  <c r="K1889" i="8"/>
  <c r="J1746" i="8"/>
  <c r="K1745" i="8"/>
  <c r="J2396" i="8"/>
  <c r="K2395" i="8"/>
  <c r="J1089" i="8"/>
  <c r="K1088" i="8"/>
  <c r="J2046" i="8"/>
  <c r="K2045" i="8"/>
  <c r="J862" i="8"/>
  <c r="K861" i="8"/>
  <c r="J1990" i="8"/>
  <c r="K1990" i="8" s="1"/>
  <c r="K1989" i="8"/>
  <c r="J1229" i="8"/>
  <c r="K1229" i="8" s="1"/>
  <c r="K1228" i="8"/>
  <c r="J429" i="8"/>
  <c r="K429" i="8" s="1"/>
  <c r="K428" i="8"/>
  <c r="J1613" i="8"/>
  <c r="K1612" i="8"/>
  <c r="J2739" i="8"/>
  <c r="K2738" i="8"/>
  <c r="J1079" i="8"/>
  <c r="K1079" i="8" s="1"/>
  <c r="K1078" i="8"/>
  <c r="J2190" i="8"/>
  <c r="K2190" i="8" s="1"/>
  <c r="K2189" i="8"/>
  <c r="J1579" i="8"/>
  <c r="K1579" i="8" s="1"/>
  <c r="K1578" i="8"/>
  <c r="J679" i="8"/>
  <c r="K679" i="8" s="1"/>
  <c r="K678" i="8"/>
  <c r="J512" i="8"/>
  <c r="K511" i="8"/>
  <c r="J1312" i="8"/>
  <c r="K1311" i="8"/>
  <c r="J1512" i="8"/>
  <c r="K1511" i="8"/>
  <c r="J2546" i="8"/>
  <c r="K2545" i="8"/>
  <c r="K245" i="8"/>
  <c r="J246" i="8"/>
  <c r="J2412" i="8"/>
  <c r="K2411" i="8"/>
  <c r="J2212" i="8"/>
  <c r="K2211" i="8"/>
  <c r="J129" i="8"/>
  <c r="K129" i="8" s="1"/>
  <c r="K128" i="8"/>
  <c r="K1445" i="8"/>
  <c r="J1446" i="8"/>
  <c r="J2312" i="8"/>
  <c r="K2311" i="8"/>
  <c r="J1062" i="8"/>
  <c r="K1061" i="8"/>
  <c r="J289" i="8"/>
  <c r="K288" i="8"/>
  <c r="J1412" i="8"/>
  <c r="K1411" i="8"/>
  <c r="J562" i="8"/>
  <c r="K561" i="8"/>
  <c r="J1846" i="8"/>
  <c r="K1845" i="8"/>
  <c r="J1396" i="8"/>
  <c r="K1395" i="8"/>
  <c r="J89" i="8"/>
  <c r="K88" i="8"/>
  <c r="J2239" i="8"/>
  <c r="K2238" i="8"/>
  <c r="J2089" i="8"/>
  <c r="K2088" i="8"/>
  <c r="J789" i="8"/>
  <c r="K788" i="8"/>
  <c r="J447" i="8"/>
  <c r="K446" i="8"/>
  <c r="J1439" i="8"/>
  <c r="K1438" i="8"/>
  <c r="J2339" i="8"/>
  <c r="K2338" i="8"/>
  <c r="J1962" i="8"/>
  <c r="K1961" i="8"/>
  <c r="J162" i="8"/>
  <c r="K161" i="8"/>
  <c r="J1479" i="8"/>
  <c r="K1479" i="8" s="1"/>
  <c r="K1478" i="8"/>
  <c r="J1239" i="8"/>
  <c r="K1238" i="8"/>
  <c r="J962" i="8"/>
  <c r="K961" i="8"/>
  <c r="J2647" i="8"/>
  <c r="K2646" i="8"/>
  <c r="J889" i="8"/>
  <c r="K888" i="8"/>
  <c r="J1146" i="8"/>
  <c r="K1145" i="8"/>
  <c r="J1663" i="8"/>
  <c r="K1662" i="8"/>
  <c r="J1697" i="8"/>
  <c r="K1696" i="8"/>
  <c r="J739" i="8"/>
  <c r="K738" i="8"/>
  <c r="J1739" i="8"/>
  <c r="K1738" i="8"/>
  <c r="J2790" i="8"/>
  <c r="K2790" i="8" s="1"/>
  <c r="K2789" i="8"/>
  <c r="J612" i="8"/>
  <c r="K611" i="8"/>
  <c r="J2829" i="8"/>
  <c r="K2829" i="8" s="1"/>
  <c r="K2828" i="8"/>
  <c r="J396" i="8"/>
  <c r="K395" i="8"/>
  <c r="J296" i="8"/>
  <c r="K295" i="8"/>
  <c r="J2846" i="8"/>
  <c r="K2845" i="8"/>
  <c r="J2464" i="8"/>
  <c r="K2463" i="8"/>
  <c r="J1246" i="8"/>
  <c r="K1245" i="8"/>
  <c r="J2229" i="8"/>
  <c r="K2229" i="8" s="1"/>
  <c r="K2228" i="8"/>
  <c r="J1212" i="8"/>
  <c r="K1211" i="8"/>
  <c r="J2489" i="8"/>
  <c r="K2488" i="8"/>
  <c r="J1712" i="8"/>
  <c r="K1711" i="8"/>
  <c r="J2563" i="8"/>
  <c r="K2562" i="8"/>
  <c r="J579" i="8"/>
  <c r="K579" i="8" s="1"/>
  <c r="K578" i="8"/>
  <c r="K845" i="8"/>
  <c r="J846" i="8"/>
  <c r="J2762" i="8"/>
  <c r="K2761" i="8"/>
  <c r="J2389" i="8"/>
  <c r="K2388" i="8"/>
  <c r="J662" i="8"/>
  <c r="K661" i="8"/>
  <c r="J939" i="8"/>
  <c r="K938" i="8"/>
  <c r="J812" i="8"/>
  <c r="K811" i="8"/>
  <c r="J529" i="8"/>
  <c r="K529" i="8" s="1"/>
  <c r="K528" i="8"/>
  <c r="J1462" i="8"/>
  <c r="K1461" i="8"/>
  <c r="J797" i="8"/>
  <c r="K796" i="8"/>
  <c r="J1996" i="8"/>
  <c r="K1995" i="8"/>
  <c r="J1796" i="8"/>
  <c r="K1795" i="8"/>
  <c r="J1912" i="8"/>
  <c r="K1911" i="8"/>
  <c r="J2096" i="8"/>
  <c r="K2095" i="8"/>
  <c r="J339" i="8"/>
  <c r="K338" i="8"/>
  <c r="J1896" i="8"/>
  <c r="K1895" i="8"/>
  <c r="K689" i="8"/>
  <c r="J690" i="8"/>
  <c r="K690" i="8" s="1"/>
  <c r="J746" i="8"/>
  <c r="K745" i="8"/>
  <c r="K1811" i="8"/>
  <c r="J1812" i="8"/>
  <c r="J1639" i="8"/>
  <c r="K1638" i="8"/>
  <c r="J2379" i="8"/>
  <c r="K2379" i="8" s="1"/>
  <c r="K2378" i="8"/>
  <c r="J539" i="8"/>
  <c r="K538" i="8"/>
  <c r="J2196" i="8"/>
  <c r="K2195" i="8"/>
  <c r="J1047" i="8"/>
  <c r="K1046" i="8"/>
  <c r="J312" i="8"/>
  <c r="K311" i="8"/>
  <c r="J239" i="8"/>
  <c r="K238" i="8"/>
  <c r="J212" i="8"/>
  <c r="K211" i="8"/>
  <c r="J912" i="8"/>
  <c r="K911" i="8"/>
  <c r="J1762" i="8"/>
  <c r="K1761" i="8"/>
  <c r="J112" i="8"/>
  <c r="K111" i="8"/>
  <c r="J1729" i="8"/>
  <c r="K1729" i="8" s="1"/>
  <c r="K1728" i="8"/>
  <c r="J829" i="8"/>
  <c r="K829" i="8" s="1"/>
  <c r="K828" i="8"/>
  <c r="J363" i="8"/>
  <c r="K362" i="8"/>
  <c r="J2596" i="8"/>
  <c r="K2595" i="8"/>
  <c r="J189" i="8"/>
  <c r="K188" i="8"/>
  <c r="J1040" i="8"/>
  <c r="K1040" i="8" s="1"/>
  <c r="K1039" i="8"/>
  <c r="J412" i="8"/>
  <c r="K411" i="8"/>
  <c r="J229" i="8"/>
  <c r="K229" i="8" s="1"/>
  <c r="K228" i="8"/>
  <c r="J1279" i="8"/>
  <c r="K1279" i="8" s="1"/>
  <c r="K1278" i="8"/>
  <c r="J2139" i="8"/>
  <c r="K2138" i="8"/>
  <c r="J346" i="8"/>
  <c r="K345" i="8"/>
  <c r="J996" i="8"/>
  <c r="K995" i="8"/>
  <c r="J696" i="8"/>
  <c r="K695" i="8"/>
  <c r="J762" i="8"/>
  <c r="K761" i="8"/>
  <c r="J1496" i="8"/>
  <c r="K1495" i="8"/>
  <c r="J462" i="8"/>
  <c r="K461" i="8"/>
  <c r="J1363" i="8"/>
  <c r="K1362" i="8"/>
  <c r="J1029" i="8"/>
  <c r="K1029" i="8" s="1"/>
  <c r="K1028" i="8"/>
  <c r="J1789" i="8"/>
  <c r="K1788" i="8"/>
  <c r="J2749" i="8"/>
  <c r="K2748" i="8"/>
  <c r="J479" i="8"/>
  <c r="K479" i="8" s="1"/>
  <c r="K478" i="8"/>
  <c r="J2496" i="8"/>
  <c r="K2495" i="8"/>
  <c r="J2362" i="8"/>
  <c r="K2361" i="8"/>
  <c r="J1689" i="8"/>
  <c r="K1688" i="8"/>
  <c r="J1196" i="8"/>
  <c r="K1195" i="8"/>
  <c r="J2263" i="8"/>
  <c r="K2262" i="8"/>
  <c r="J1539" i="8"/>
  <c r="K1538" i="8"/>
  <c r="J2890" i="8"/>
  <c r="K2890" i="8" s="1"/>
  <c r="K2889" i="8"/>
  <c r="J879" i="8"/>
  <c r="K879" i="8" s="1"/>
  <c r="K878" i="8"/>
  <c r="J262" i="8"/>
  <c r="K261" i="8"/>
  <c r="J779" i="8"/>
  <c r="K779" i="8" s="1"/>
  <c r="K778" i="8"/>
  <c r="J1012" i="8"/>
  <c r="K1011" i="8"/>
  <c r="J2440" i="8"/>
  <c r="K2440" i="8" s="1"/>
  <c r="K2439" i="8"/>
  <c r="J2146" i="8"/>
  <c r="K2145" i="8"/>
  <c r="K1295" i="8"/>
  <c r="J1296" i="8"/>
  <c r="J96" i="8"/>
  <c r="K95" i="8"/>
  <c r="J2289" i="8"/>
  <c r="K2288" i="8"/>
  <c r="J1862" i="8"/>
  <c r="K1861" i="8"/>
  <c r="J146" i="8"/>
  <c r="K145" i="8"/>
  <c r="J646" i="8"/>
  <c r="K645" i="8"/>
  <c r="J2814" i="8"/>
  <c r="K2813" i="8"/>
  <c r="K389" i="8"/>
  <c r="J390" i="8"/>
  <c r="K390" i="8" s="1"/>
  <c r="K2111" i="8"/>
  <c r="J2112" i="8"/>
  <c r="J1946" i="8"/>
  <c r="K1945" i="8"/>
  <c r="J989" i="8"/>
  <c r="K988" i="8"/>
  <c r="J279" i="8"/>
  <c r="K279" i="8" s="1"/>
  <c r="K278" i="8"/>
  <c r="K1589" i="8"/>
  <c r="J1590" i="8"/>
  <c r="K1590" i="8" s="1"/>
  <c r="K1545" i="8"/>
  <c r="J1546" i="8"/>
  <c r="J329" i="8"/>
  <c r="K329" i="8" s="1"/>
  <c r="K328" i="8"/>
  <c r="J1646" i="8"/>
  <c r="K1645" i="8"/>
  <c r="J1379" i="8"/>
  <c r="K1379" i="8" s="1"/>
  <c r="K1378" i="8"/>
  <c r="J1339" i="8"/>
  <c r="K1338" i="8"/>
  <c r="J46" i="8"/>
  <c r="K45" i="8"/>
  <c r="J839" i="8"/>
  <c r="K838" i="8"/>
  <c r="J639" i="8"/>
  <c r="K638" i="8"/>
  <c r="J546" i="8"/>
  <c r="K545" i="8"/>
  <c r="J139" i="8"/>
  <c r="K138" i="8"/>
  <c r="J1489" i="8"/>
  <c r="K1488" i="8"/>
  <c r="J1940" i="8"/>
  <c r="K1940" i="8" s="1"/>
  <c r="K1939" i="8"/>
  <c r="J2012" i="8"/>
  <c r="K2011" i="8"/>
  <c r="J2696" i="8"/>
  <c r="K2695" i="8"/>
  <c r="J2662" i="8"/>
  <c r="K2661" i="8"/>
  <c r="J2779" i="8"/>
  <c r="K2779" i="8" s="1"/>
  <c r="K2778" i="8"/>
  <c r="J1162" i="8"/>
  <c r="K1161" i="8"/>
  <c r="J2839" i="8"/>
  <c r="K2838" i="8"/>
  <c r="J1562" i="8"/>
  <c r="K1561" i="8"/>
  <c r="J2864" i="8"/>
  <c r="K2863" i="8"/>
  <c r="J1112" i="8"/>
  <c r="K1111" i="8"/>
  <c r="K1261" i="8"/>
  <c r="J1262" i="8"/>
  <c r="J1329" i="8"/>
  <c r="K1329" i="8" s="1"/>
  <c r="K1328" i="8"/>
  <c r="J2629" i="8"/>
  <c r="K2629" i="8" s="1"/>
  <c r="K2628" i="8"/>
  <c r="J2690" i="8"/>
  <c r="K2690" i="8" s="1"/>
  <c r="K2689" i="8"/>
  <c r="J2589" i="8"/>
  <c r="K2588" i="8"/>
  <c r="J596" i="8"/>
  <c r="K595" i="8"/>
  <c r="J2447" i="8"/>
  <c r="K2446" i="8"/>
  <c r="J2039" i="8"/>
  <c r="K2038" i="8"/>
  <c r="J2679" i="8"/>
  <c r="K2679" i="8" s="1"/>
  <c r="K2678" i="8"/>
  <c r="J629" i="8"/>
  <c r="K629" i="8" s="1"/>
  <c r="K628" i="8"/>
  <c r="J1879" i="8"/>
  <c r="K1879" i="8" s="1"/>
  <c r="K1878" i="8"/>
  <c r="J2162" i="8"/>
  <c r="K2161" i="8"/>
  <c r="J1529" i="8"/>
  <c r="K1529" i="8" s="1"/>
  <c r="K1528" i="8"/>
  <c r="J1779" i="8"/>
  <c r="K1779" i="8" s="1"/>
  <c r="K1778" i="8"/>
  <c r="J489" i="8"/>
  <c r="K488" i="8"/>
  <c r="J1840" i="8"/>
  <c r="K1840" i="8" s="1"/>
  <c r="K1839" i="8"/>
  <c r="J2247" i="8"/>
  <c r="K2246" i="8"/>
  <c r="J2346" i="8"/>
  <c r="K2345" i="8"/>
  <c r="J2714" i="8"/>
  <c r="K2713" i="8"/>
  <c r="J2296" i="8"/>
  <c r="K2295" i="8"/>
  <c r="J589" i="8"/>
  <c r="K588" i="8"/>
  <c r="J1140" i="8"/>
  <c r="K1140" i="8" s="1"/>
  <c r="K1139" i="8"/>
  <c r="J197" i="8"/>
  <c r="K196" i="8"/>
  <c r="J2513" i="8"/>
  <c r="K2512" i="8"/>
  <c r="J1179" i="8"/>
  <c r="K1179" i="8" s="1"/>
  <c r="K1178" i="8"/>
  <c r="J2029" i="8"/>
  <c r="K2029" i="8" s="1"/>
  <c r="K2028" i="8"/>
  <c r="J1289" i="8"/>
  <c r="K1288" i="8"/>
  <c r="J440" i="8"/>
  <c r="K440" i="8" s="1"/>
  <c r="K439" i="8"/>
  <c r="J2614" i="8" l="1"/>
  <c r="K2613" i="8"/>
  <c r="F22" i="1"/>
  <c r="N1148" i="8"/>
  <c r="M1198" i="8"/>
  <c r="E23" i="1"/>
  <c r="J2663" i="8"/>
  <c r="K2662" i="8"/>
  <c r="J2297" i="8"/>
  <c r="K2296" i="8"/>
  <c r="J1490" i="8"/>
  <c r="K1490" i="8" s="1"/>
  <c r="K1489" i="8"/>
  <c r="J2597" i="8"/>
  <c r="K2596" i="8"/>
  <c r="J1897" i="8"/>
  <c r="K1896" i="8"/>
  <c r="J297" i="8"/>
  <c r="K296" i="8"/>
  <c r="J847" i="8"/>
  <c r="K846" i="8"/>
  <c r="J1447" i="8"/>
  <c r="K1446" i="8"/>
  <c r="J597" i="8"/>
  <c r="K596" i="8"/>
  <c r="J1013" i="8"/>
  <c r="K1012" i="8"/>
  <c r="J1664" i="8"/>
  <c r="K1663" i="8"/>
  <c r="J1513" i="8"/>
  <c r="K1512" i="8"/>
  <c r="J863" i="8"/>
  <c r="K862" i="8"/>
  <c r="J1597" i="8"/>
  <c r="K1596" i="8"/>
  <c r="J1347" i="8"/>
  <c r="K1346" i="8"/>
  <c r="J1390" i="8"/>
  <c r="K1390" i="8" s="1"/>
  <c r="K1389" i="8"/>
  <c r="J2113" i="8"/>
  <c r="K2112" i="8"/>
  <c r="J1813" i="8"/>
  <c r="K1812" i="8"/>
  <c r="J1947" i="8"/>
  <c r="K1946" i="8"/>
  <c r="J763" i="8"/>
  <c r="K762" i="8"/>
  <c r="J240" i="8"/>
  <c r="K240" i="8" s="1"/>
  <c r="K239" i="8"/>
  <c r="J1847" i="8"/>
  <c r="K1846" i="8"/>
  <c r="J2248" i="8"/>
  <c r="K2247" i="8"/>
  <c r="J2865" i="8"/>
  <c r="K2864" i="8"/>
  <c r="J1790" i="8"/>
  <c r="K1790" i="8" s="1"/>
  <c r="K1789" i="8"/>
  <c r="J697" i="8"/>
  <c r="K696" i="8"/>
  <c r="J313" i="8"/>
  <c r="K312" i="8"/>
  <c r="K1912" i="8"/>
  <c r="J1913" i="8"/>
  <c r="J813" i="8"/>
  <c r="K812" i="8"/>
  <c r="J1247" i="8"/>
  <c r="K1246" i="8"/>
  <c r="J613" i="8"/>
  <c r="K612" i="8"/>
  <c r="J1147" i="8"/>
  <c r="K1146" i="8"/>
  <c r="J163" i="8"/>
  <c r="K162" i="8"/>
  <c r="J2090" i="8"/>
  <c r="K2090" i="8" s="1"/>
  <c r="K2089" i="8"/>
  <c r="J563" i="8"/>
  <c r="K562" i="8"/>
  <c r="J1313" i="8"/>
  <c r="K1312" i="8"/>
  <c r="J2740" i="8"/>
  <c r="K2740" i="8" s="1"/>
  <c r="K2739" i="8"/>
  <c r="J2047" i="8"/>
  <c r="K2046" i="8"/>
  <c r="J897" i="8"/>
  <c r="K896" i="8"/>
  <c r="K1646" i="8"/>
  <c r="J1647" i="8"/>
  <c r="J1640" i="8"/>
  <c r="K1640" i="8" s="1"/>
  <c r="K1639" i="8"/>
  <c r="J2097" i="8"/>
  <c r="K2096" i="8"/>
  <c r="J790" i="8"/>
  <c r="K790" i="8" s="1"/>
  <c r="K789" i="8"/>
  <c r="K197" i="8"/>
  <c r="J198" i="8"/>
  <c r="J2590" i="8"/>
  <c r="K2590" i="8" s="1"/>
  <c r="K2589" i="8"/>
  <c r="J2697" i="8"/>
  <c r="K2696" i="8"/>
  <c r="J640" i="8"/>
  <c r="K640" i="8" s="1"/>
  <c r="K639" i="8"/>
  <c r="J2290" i="8"/>
  <c r="K2290" i="8" s="1"/>
  <c r="K2289" i="8"/>
  <c r="J1197" i="8"/>
  <c r="K1196" i="8"/>
  <c r="J413" i="8"/>
  <c r="K412" i="8"/>
  <c r="J1547" i="8"/>
  <c r="K1546" i="8"/>
  <c r="J2514" i="8"/>
  <c r="K2513" i="8"/>
  <c r="J1863" i="8"/>
  <c r="K1862" i="8"/>
  <c r="J1563" i="8"/>
  <c r="K1562" i="8"/>
  <c r="K2012" i="8"/>
  <c r="J2013" i="8"/>
  <c r="J840" i="8"/>
  <c r="K840" i="8" s="1"/>
  <c r="K839" i="8"/>
  <c r="J97" i="8"/>
  <c r="K96" i="8"/>
  <c r="J263" i="8"/>
  <c r="K262" i="8"/>
  <c r="K1689" i="8"/>
  <c r="J1690" i="8"/>
  <c r="K1690" i="8" s="1"/>
  <c r="J997" i="8"/>
  <c r="K996" i="8"/>
  <c r="J113" i="8"/>
  <c r="K112" i="8"/>
  <c r="J1048" i="8"/>
  <c r="K1047" i="8"/>
  <c r="J747" i="8"/>
  <c r="K746" i="8"/>
  <c r="J1797" i="8"/>
  <c r="K1796" i="8"/>
  <c r="J940" i="8"/>
  <c r="K940" i="8" s="1"/>
  <c r="K939" i="8"/>
  <c r="J2564" i="8"/>
  <c r="K2563" i="8"/>
  <c r="J2465" i="8"/>
  <c r="K2464" i="8"/>
  <c r="J890" i="8"/>
  <c r="K890" i="8" s="1"/>
  <c r="K889" i="8"/>
  <c r="J1963" i="8"/>
  <c r="K1962" i="8"/>
  <c r="J2240" i="8"/>
  <c r="K2240" i="8" s="1"/>
  <c r="K2239" i="8"/>
  <c r="J1413" i="8"/>
  <c r="K1412" i="8"/>
  <c r="J2213" i="8"/>
  <c r="K2212" i="8"/>
  <c r="J513" i="8"/>
  <c r="K512" i="8"/>
  <c r="J1614" i="8"/>
  <c r="K1613" i="8"/>
  <c r="J1090" i="8"/>
  <c r="K1090" i="8" s="1"/>
  <c r="K1089" i="8"/>
  <c r="J15" i="8"/>
  <c r="K14" i="8"/>
  <c r="J2897" i="8"/>
  <c r="K2896" i="8"/>
  <c r="J40" i="8"/>
  <c r="K40" i="8" s="1"/>
  <c r="K39" i="8"/>
  <c r="J2163" i="8"/>
  <c r="K2162" i="8"/>
  <c r="J2750" i="8"/>
  <c r="K2749" i="8"/>
  <c r="J547" i="8"/>
  <c r="K546" i="8"/>
  <c r="J1297" i="8"/>
  <c r="K1296" i="8"/>
  <c r="K1289" i="8"/>
  <c r="J1290" i="8"/>
  <c r="K1290" i="8" s="1"/>
  <c r="J490" i="8"/>
  <c r="K490" i="8" s="1"/>
  <c r="K489" i="8"/>
  <c r="J2840" i="8"/>
  <c r="K2840" i="8" s="1"/>
  <c r="K2839" i="8"/>
  <c r="J47" i="8"/>
  <c r="K46" i="8"/>
  <c r="J2815" i="8"/>
  <c r="K2814" i="8"/>
  <c r="J2363" i="8"/>
  <c r="K2362" i="8"/>
  <c r="J1364" i="8"/>
  <c r="K1363" i="8"/>
  <c r="J347" i="8"/>
  <c r="K346" i="8"/>
  <c r="J190" i="8"/>
  <c r="K190" i="8" s="1"/>
  <c r="K189" i="8"/>
  <c r="J1763" i="8"/>
  <c r="K1762" i="8"/>
  <c r="J2197" i="8"/>
  <c r="K2196" i="8"/>
  <c r="J1997" i="8"/>
  <c r="K1996" i="8"/>
  <c r="J663" i="8"/>
  <c r="K662" i="8"/>
  <c r="J1713" i="8"/>
  <c r="K1712" i="8"/>
  <c r="J2847" i="8"/>
  <c r="K2846" i="8"/>
  <c r="J1740" i="8"/>
  <c r="K1740" i="8" s="1"/>
  <c r="K1739" i="8"/>
  <c r="J2648" i="8"/>
  <c r="K2647" i="8"/>
  <c r="J2340" i="8"/>
  <c r="K2340" i="8" s="1"/>
  <c r="K2339" i="8"/>
  <c r="J90" i="8"/>
  <c r="K90" i="8" s="1"/>
  <c r="K89" i="8"/>
  <c r="J290" i="8"/>
  <c r="K290" i="8" s="1"/>
  <c r="K289" i="8"/>
  <c r="J2413" i="8"/>
  <c r="K2412" i="8"/>
  <c r="J2397" i="8"/>
  <c r="K2396" i="8"/>
  <c r="J497" i="8"/>
  <c r="K496" i="8"/>
  <c r="J2797" i="8"/>
  <c r="K2796" i="8"/>
  <c r="J947" i="8"/>
  <c r="K946" i="8"/>
  <c r="J2264" i="8"/>
  <c r="K2263" i="8"/>
  <c r="J590" i="8"/>
  <c r="K590" i="8" s="1"/>
  <c r="K589" i="8"/>
  <c r="J247" i="8"/>
  <c r="K246" i="8"/>
  <c r="J2347" i="8"/>
  <c r="K2346" i="8"/>
  <c r="J1163" i="8"/>
  <c r="K1162" i="8"/>
  <c r="J647" i="8"/>
  <c r="K646" i="8"/>
  <c r="J463" i="8"/>
  <c r="K462" i="8"/>
  <c r="J540" i="8"/>
  <c r="K540" i="8" s="1"/>
  <c r="K539" i="8"/>
  <c r="J2490" i="8"/>
  <c r="K2490" i="8" s="1"/>
  <c r="K2489" i="8"/>
  <c r="K962" i="8"/>
  <c r="J963" i="8"/>
  <c r="J1440" i="8"/>
  <c r="K1440" i="8" s="1"/>
  <c r="K1439" i="8"/>
  <c r="J1397" i="8"/>
  <c r="K1396" i="8"/>
  <c r="J1747" i="8"/>
  <c r="K1746" i="8"/>
  <c r="J1097" i="8"/>
  <c r="K1096" i="8"/>
  <c r="J2063" i="8"/>
  <c r="K2062" i="8"/>
  <c r="J2040" i="8"/>
  <c r="K2040" i="8" s="1"/>
  <c r="K2039" i="8"/>
  <c r="J2497" i="8"/>
  <c r="K2496" i="8"/>
  <c r="J913" i="8"/>
  <c r="K912" i="8"/>
  <c r="J2390" i="8"/>
  <c r="K2390" i="8" s="1"/>
  <c r="K2389" i="8"/>
  <c r="J740" i="8"/>
  <c r="K740" i="8" s="1"/>
  <c r="K739" i="8"/>
  <c r="J1063" i="8"/>
  <c r="K1062" i="8"/>
  <c r="J1263" i="8"/>
  <c r="K1262" i="8"/>
  <c r="J1113" i="8"/>
  <c r="K1112" i="8"/>
  <c r="J1340" i="8"/>
  <c r="K1340" i="8" s="1"/>
  <c r="K1339" i="8"/>
  <c r="J2147" i="8"/>
  <c r="K2146" i="8"/>
  <c r="J2140" i="8"/>
  <c r="K2140" i="8" s="1"/>
  <c r="K2139" i="8"/>
  <c r="K797" i="8"/>
  <c r="J798" i="8"/>
  <c r="J2715" i="8"/>
  <c r="K2714" i="8"/>
  <c r="J2448" i="8"/>
  <c r="K2447" i="8"/>
  <c r="J140" i="8"/>
  <c r="K140" i="8" s="1"/>
  <c r="K139" i="8"/>
  <c r="J990" i="8"/>
  <c r="K990" i="8" s="1"/>
  <c r="K989" i="8"/>
  <c r="J147" i="8"/>
  <c r="K146" i="8"/>
  <c r="J1540" i="8"/>
  <c r="K1540" i="8" s="1"/>
  <c r="K1539" i="8"/>
  <c r="J1497" i="8"/>
  <c r="K1496" i="8"/>
  <c r="J364" i="8"/>
  <c r="K363" i="8"/>
  <c r="J213" i="8"/>
  <c r="K212" i="8"/>
  <c r="J340" i="8"/>
  <c r="K340" i="8" s="1"/>
  <c r="K339" i="8"/>
  <c r="J1463" i="8"/>
  <c r="K1462" i="8"/>
  <c r="J2763" i="8"/>
  <c r="K2762" i="8"/>
  <c r="J1213" i="8"/>
  <c r="K1212" i="8"/>
  <c r="J397" i="8"/>
  <c r="K396" i="8"/>
  <c r="J1698" i="8"/>
  <c r="K1697" i="8"/>
  <c r="J1240" i="8"/>
  <c r="K1240" i="8" s="1"/>
  <c r="K1239" i="8"/>
  <c r="J448" i="8"/>
  <c r="K447" i="8"/>
  <c r="J2313" i="8"/>
  <c r="K2312" i="8"/>
  <c r="J2547" i="8"/>
  <c r="K2546" i="8"/>
  <c r="J63" i="8"/>
  <c r="K62" i="8"/>
  <c r="J713" i="8"/>
  <c r="K712" i="8"/>
  <c r="J2615" i="8" l="1"/>
  <c r="K2614" i="8"/>
  <c r="F23" i="1"/>
  <c r="M1248" i="8"/>
  <c r="N1198" i="8"/>
  <c r="E24" i="1"/>
  <c r="E25" i="1"/>
  <c r="J2148" i="8"/>
  <c r="K2147" i="8"/>
  <c r="J1748" i="8"/>
  <c r="K1747" i="8"/>
  <c r="J464" i="8"/>
  <c r="K463" i="8"/>
  <c r="J2265" i="8"/>
  <c r="K2264" i="8"/>
  <c r="J1714" i="8"/>
  <c r="K1713" i="8"/>
  <c r="J348" i="8"/>
  <c r="K347" i="8"/>
  <c r="J2214" i="8"/>
  <c r="K2213" i="8"/>
  <c r="J2565" i="8"/>
  <c r="K2564" i="8"/>
  <c r="J998" i="8"/>
  <c r="K997" i="8"/>
  <c r="J1564" i="8"/>
  <c r="K1563" i="8"/>
  <c r="J2098" i="8"/>
  <c r="K2097" i="8"/>
  <c r="K1313" i="8"/>
  <c r="J1314" i="8"/>
  <c r="J1248" i="8"/>
  <c r="K1247" i="8"/>
  <c r="J2866" i="8"/>
  <c r="K2865" i="8"/>
  <c r="J1814" i="8"/>
  <c r="K1813" i="8"/>
  <c r="J1514" i="8"/>
  <c r="K1513" i="8"/>
  <c r="J298" i="8"/>
  <c r="K297" i="8"/>
  <c r="J714" i="8"/>
  <c r="K713" i="8"/>
  <c r="J214" i="8"/>
  <c r="K213" i="8"/>
  <c r="J648" i="8"/>
  <c r="K647" i="8"/>
  <c r="J664" i="8"/>
  <c r="K663" i="8"/>
  <c r="J2898" i="8"/>
  <c r="J2899" i="8" s="1"/>
  <c r="K2897" i="8"/>
  <c r="J1864" i="8"/>
  <c r="K1863" i="8"/>
  <c r="J564" i="8"/>
  <c r="K563" i="8"/>
  <c r="J814" i="8"/>
  <c r="K813" i="8"/>
  <c r="J2249" i="8"/>
  <c r="K2248" i="8"/>
  <c r="J2114" i="8"/>
  <c r="K2113" i="8"/>
  <c r="J1665" i="8"/>
  <c r="K1664" i="8"/>
  <c r="J1898" i="8"/>
  <c r="K1897" i="8"/>
  <c r="J1699" i="8"/>
  <c r="K1698" i="8"/>
  <c r="J1398" i="8"/>
  <c r="K1397" i="8"/>
  <c r="J948" i="8"/>
  <c r="K947" i="8"/>
  <c r="J1365" i="8"/>
  <c r="K1364" i="8"/>
  <c r="J1414" i="8"/>
  <c r="K1413" i="8"/>
  <c r="J1648" i="8"/>
  <c r="K1647" i="8"/>
  <c r="J1914" i="8"/>
  <c r="K1913" i="8"/>
  <c r="J64" i="8"/>
  <c r="K63" i="8"/>
  <c r="J914" i="8"/>
  <c r="K913" i="8"/>
  <c r="J2548" i="8"/>
  <c r="K2547" i="8"/>
  <c r="J398" i="8"/>
  <c r="K397" i="8"/>
  <c r="J365" i="8"/>
  <c r="K364" i="8"/>
  <c r="J2449" i="8"/>
  <c r="K2448" i="8"/>
  <c r="J1114" i="8"/>
  <c r="K1113" i="8"/>
  <c r="J2498" i="8"/>
  <c r="K2497" i="8"/>
  <c r="J1164" i="8"/>
  <c r="K1163" i="8"/>
  <c r="J2798" i="8"/>
  <c r="K2797" i="8"/>
  <c r="J1998" i="8"/>
  <c r="K1997" i="8"/>
  <c r="J2364" i="8"/>
  <c r="K2363" i="8"/>
  <c r="J1298" i="8"/>
  <c r="K1297" i="8"/>
  <c r="J16" i="8"/>
  <c r="K15" i="8"/>
  <c r="J1798" i="8"/>
  <c r="K1797" i="8"/>
  <c r="J264" i="8"/>
  <c r="K263" i="8"/>
  <c r="J2515" i="8"/>
  <c r="K2514" i="8"/>
  <c r="J2698" i="8"/>
  <c r="K2697" i="8"/>
  <c r="K1847" i="8"/>
  <c r="J1848" i="8"/>
  <c r="J1014" i="8"/>
  <c r="K1013" i="8"/>
  <c r="J2598" i="8"/>
  <c r="K2597" i="8"/>
  <c r="J1214" i="8"/>
  <c r="K1213" i="8"/>
  <c r="J1498" i="8"/>
  <c r="K1497" i="8"/>
  <c r="J1264" i="8"/>
  <c r="K1263" i="8"/>
  <c r="K497" i="8"/>
  <c r="J498" i="8"/>
  <c r="J2649" i="8"/>
  <c r="K2648" i="8"/>
  <c r="J2816" i="8"/>
  <c r="K2815" i="8"/>
  <c r="J548" i="8"/>
  <c r="K547" i="8"/>
  <c r="J1964" i="8"/>
  <c r="K1963" i="8"/>
  <c r="J748" i="8"/>
  <c r="K747" i="8"/>
  <c r="J98" i="8"/>
  <c r="K97" i="8"/>
  <c r="J1548" i="8"/>
  <c r="K1547" i="8"/>
  <c r="J898" i="8"/>
  <c r="K897" i="8"/>
  <c r="J164" i="8"/>
  <c r="K163" i="8"/>
  <c r="J314" i="8"/>
  <c r="K313" i="8"/>
  <c r="J1348" i="8"/>
  <c r="K1347" i="8"/>
  <c r="J598" i="8"/>
  <c r="K597" i="8"/>
  <c r="J964" i="8"/>
  <c r="K963" i="8"/>
  <c r="J2314" i="8"/>
  <c r="K2313" i="8"/>
  <c r="J2716" i="8"/>
  <c r="K2715" i="8"/>
  <c r="J2348" i="8"/>
  <c r="K2347" i="8"/>
  <c r="J2198" i="8"/>
  <c r="K2197" i="8"/>
  <c r="J799" i="8"/>
  <c r="K798" i="8"/>
  <c r="K198" i="8"/>
  <c r="J199" i="8"/>
  <c r="J2064" i="8"/>
  <c r="K2063" i="8"/>
  <c r="J2398" i="8"/>
  <c r="K2397" i="8"/>
  <c r="J48" i="8"/>
  <c r="K47" i="8"/>
  <c r="J1615" i="8"/>
  <c r="K1614" i="8"/>
  <c r="J1049" i="8"/>
  <c r="K1048" i="8"/>
  <c r="K413" i="8"/>
  <c r="J414" i="8"/>
  <c r="J2048" i="8"/>
  <c r="K2047" i="8"/>
  <c r="J698" i="8"/>
  <c r="K697" i="8"/>
  <c r="J1598" i="8"/>
  <c r="K1597" i="8"/>
  <c r="K1447" i="8"/>
  <c r="J1448" i="8"/>
  <c r="J2298" i="8"/>
  <c r="K2297" i="8"/>
  <c r="J2764" i="8"/>
  <c r="K2763" i="8"/>
  <c r="J2751" i="8"/>
  <c r="K2750" i="8"/>
  <c r="J764" i="8"/>
  <c r="K763" i="8"/>
  <c r="J2014" i="8"/>
  <c r="K2013" i="8"/>
  <c r="J1064" i="8"/>
  <c r="K1063" i="8"/>
  <c r="J248" i="8"/>
  <c r="K247" i="8"/>
  <c r="J1764" i="8"/>
  <c r="K1763" i="8"/>
  <c r="J1148" i="8"/>
  <c r="K1147" i="8"/>
  <c r="J449" i="8"/>
  <c r="K448" i="8"/>
  <c r="J1464" i="8"/>
  <c r="K1463" i="8"/>
  <c r="J148" i="8"/>
  <c r="K147" i="8"/>
  <c r="J1098" i="8"/>
  <c r="K1097" i="8"/>
  <c r="J2414" i="8"/>
  <c r="K2413" i="8"/>
  <c r="J2848" i="8"/>
  <c r="K2847" i="8"/>
  <c r="J2164" i="8"/>
  <c r="K2163" i="8"/>
  <c r="J514" i="8"/>
  <c r="K513" i="8"/>
  <c r="J2466" i="8"/>
  <c r="K2465" i="8"/>
  <c r="J114" i="8"/>
  <c r="K113" i="8"/>
  <c r="K1197" i="8"/>
  <c r="J1198" i="8"/>
  <c r="J614" i="8"/>
  <c r="K613" i="8"/>
  <c r="J1948" i="8"/>
  <c r="K1947" i="8"/>
  <c r="J864" i="8"/>
  <c r="K863" i="8"/>
  <c r="J848" i="8"/>
  <c r="K847" i="8"/>
  <c r="J2664" i="8"/>
  <c r="K2663" i="8"/>
  <c r="J2616" i="8" l="1"/>
  <c r="K2615" i="8"/>
  <c r="F24" i="1"/>
  <c r="K2899" i="8"/>
  <c r="J2900" i="8"/>
  <c r="N1248" i="8"/>
  <c r="M1298" i="8"/>
  <c r="F25" i="1"/>
  <c r="J515" i="8"/>
  <c r="K514" i="8"/>
  <c r="J1315" i="8"/>
  <c r="K1314" i="8"/>
  <c r="J49" i="8"/>
  <c r="K48" i="8"/>
  <c r="J2450" i="8"/>
  <c r="K2449" i="8"/>
  <c r="J715" i="8"/>
  <c r="K714" i="8"/>
  <c r="J2015" i="8"/>
  <c r="K2014" i="8"/>
  <c r="J2365" i="8"/>
  <c r="K2364" i="8"/>
  <c r="J1700" i="8"/>
  <c r="K1699" i="8"/>
  <c r="J349" i="8"/>
  <c r="K348" i="8"/>
  <c r="J2165" i="8"/>
  <c r="K2164" i="8"/>
  <c r="K449" i="8"/>
  <c r="J450" i="8"/>
  <c r="J765" i="8"/>
  <c r="K764" i="8"/>
  <c r="J699" i="8"/>
  <c r="K698" i="8"/>
  <c r="J2399" i="8"/>
  <c r="K2398" i="8"/>
  <c r="J2349" i="8"/>
  <c r="K2348" i="8"/>
  <c r="J315" i="8"/>
  <c r="K314" i="8"/>
  <c r="J1965" i="8"/>
  <c r="K1964" i="8"/>
  <c r="J1499" i="8"/>
  <c r="K1498" i="8"/>
  <c r="J2516" i="8"/>
  <c r="K2515" i="8"/>
  <c r="J1999" i="8"/>
  <c r="K1998" i="8"/>
  <c r="K365" i="8"/>
  <c r="J366" i="8"/>
  <c r="J1649" i="8"/>
  <c r="K1648" i="8"/>
  <c r="J1899" i="8"/>
  <c r="K1898" i="8"/>
  <c r="J1865" i="8"/>
  <c r="K1864" i="8"/>
  <c r="J299" i="8"/>
  <c r="K298" i="8"/>
  <c r="J2099" i="8"/>
  <c r="K2098" i="8"/>
  <c r="J1715" i="8"/>
  <c r="K1714" i="8"/>
  <c r="J1599" i="8"/>
  <c r="K1598" i="8"/>
  <c r="J565" i="8"/>
  <c r="K564" i="8"/>
  <c r="J1949" i="8"/>
  <c r="K1948" i="8"/>
  <c r="J1465" i="8"/>
  <c r="K1464" i="8"/>
  <c r="J749" i="8"/>
  <c r="K748" i="8"/>
  <c r="J1915" i="8"/>
  <c r="K1914" i="8"/>
  <c r="J615" i="8"/>
  <c r="K614" i="8"/>
  <c r="J2849" i="8"/>
  <c r="K2848" i="8"/>
  <c r="J1149" i="8"/>
  <c r="K1148" i="8"/>
  <c r="J2752" i="8"/>
  <c r="K2751" i="8"/>
  <c r="J2049" i="8"/>
  <c r="K2048" i="8"/>
  <c r="J2065" i="8"/>
  <c r="K2064" i="8"/>
  <c r="J2717" i="8"/>
  <c r="K2716" i="8"/>
  <c r="J165" i="8"/>
  <c r="K164" i="8"/>
  <c r="J549" i="8"/>
  <c r="K548" i="8"/>
  <c r="J1215" i="8"/>
  <c r="K1214" i="8"/>
  <c r="J265" i="8"/>
  <c r="K264" i="8"/>
  <c r="J2799" i="8"/>
  <c r="K2798" i="8"/>
  <c r="J399" i="8"/>
  <c r="K398" i="8"/>
  <c r="J1415" i="8"/>
  <c r="K1414" i="8"/>
  <c r="J1666" i="8"/>
  <c r="K1665" i="8"/>
  <c r="K2898" i="8"/>
  <c r="J1515" i="8"/>
  <c r="K1514" i="8"/>
  <c r="J1565" i="8"/>
  <c r="K1564" i="8"/>
  <c r="J2266" i="8"/>
  <c r="K2265" i="8"/>
  <c r="J865" i="8"/>
  <c r="K864" i="8"/>
  <c r="J1265" i="8"/>
  <c r="K1264" i="8"/>
  <c r="J1765" i="8"/>
  <c r="K1764" i="8"/>
  <c r="J2315" i="8"/>
  <c r="K2314" i="8"/>
  <c r="J899" i="8"/>
  <c r="K898" i="8"/>
  <c r="J2817" i="8"/>
  <c r="K2816" i="8"/>
  <c r="J2599" i="8"/>
  <c r="K2598" i="8"/>
  <c r="J1799" i="8"/>
  <c r="K1798" i="8"/>
  <c r="J1165" i="8"/>
  <c r="K1164" i="8"/>
  <c r="J2549" i="8"/>
  <c r="K2548" i="8"/>
  <c r="J1366" i="8"/>
  <c r="K1365" i="8"/>
  <c r="J2115" i="8"/>
  <c r="K2114" i="8"/>
  <c r="J665" i="8"/>
  <c r="K664" i="8"/>
  <c r="J1815" i="8"/>
  <c r="K1814" i="8"/>
  <c r="J999" i="8"/>
  <c r="K998" i="8"/>
  <c r="J465" i="8"/>
  <c r="K464" i="8"/>
  <c r="J1349" i="8"/>
  <c r="K1348" i="8"/>
  <c r="J2415" i="8"/>
  <c r="K2414" i="8"/>
  <c r="J2765" i="8"/>
  <c r="K2764" i="8"/>
  <c r="J200" i="8"/>
  <c r="K199" i="8"/>
  <c r="J2665" i="8"/>
  <c r="K2664" i="8"/>
  <c r="J2699" i="8"/>
  <c r="K2698" i="8"/>
  <c r="K414" i="8"/>
  <c r="J415" i="8"/>
  <c r="J1099" i="8"/>
  <c r="K1098" i="8"/>
  <c r="J2299" i="8"/>
  <c r="K2298" i="8"/>
  <c r="J1050" i="8"/>
  <c r="K1049" i="8"/>
  <c r="J965" i="8"/>
  <c r="K964" i="8"/>
  <c r="J2650" i="8"/>
  <c r="K2649" i="8"/>
  <c r="K16" i="8"/>
  <c r="J17" i="8"/>
  <c r="J915" i="8"/>
  <c r="K914" i="8"/>
  <c r="J2250" i="8"/>
  <c r="K2249" i="8"/>
  <c r="J2867" i="8"/>
  <c r="K2866" i="8"/>
  <c r="J2566" i="8"/>
  <c r="K2565" i="8"/>
  <c r="J1449" i="8"/>
  <c r="K1448" i="8"/>
  <c r="J499" i="8"/>
  <c r="K498" i="8"/>
  <c r="J1849" i="8"/>
  <c r="K1848" i="8"/>
  <c r="J2199" i="8"/>
  <c r="K2198" i="8"/>
  <c r="J1199" i="8"/>
  <c r="K1198" i="8"/>
  <c r="J115" i="8"/>
  <c r="K114" i="8"/>
  <c r="J249" i="8"/>
  <c r="K248" i="8"/>
  <c r="J1549" i="8"/>
  <c r="K1548" i="8"/>
  <c r="J1015" i="8"/>
  <c r="K1014" i="8"/>
  <c r="J2499" i="8"/>
  <c r="K2498" i="8"/>
  <c r="J949" i="8"/>
  <c r="K948" i="8"/>
  <c r="J649" i="8"/>
  <c r="K648" i="8"/>
  <c r="J1749" i="8"/>
  <c r="K1748" i="8"/>
  <c r="J849" i="8"/>
  <c r="K848" i="8"/>
  <c r="J2467" i="8"/>
  <c r="K2466" i="8"/>
  <c r="J149" i="8"/>
  <c r="K148" i="8"/>
  <c r="J1065" i="8"/>
  <c r="K1064" i="8"/>
  <c r="J1616" i="8"/>
  <c r="K1615" i="8"/>
  <c r="J800" i="8"/>
  <c r="K799" i="8"/>
  <c r="J599" i="8"/>
  <c r="K598" i="8"/>
  <c r="J99" i="8"/>
  <c r="K98" i="8"/>
  <c r="J1299" i="8"/>
  <c r="K1298" i="8"/>
  <c r="J1115" i="8"/>
  <c r="K1114" i="8"/>
  <c r="J65" i="8"/>
  <c r="K64" i="8"/>
  <c r="J1399" i="8"/>
  <c r="K1398" i="8"/>
  <c r="J815" i="8"/>
  <c r="K814" i="8"/>
  <c r="J215" i="8"/>
  <c r="K214" i="8"/>
  <c r="J1249" i="8"/>
  <c r="K1248" i="8"/>
  <c r="J2215" i="8"/>
  <c r="K2214" i="8"/>
  <c r="J2149" i="8"/>
  <c r="K2148" i="8"/>
  <c r="J2617" i="8" l="1"/>
  <c r="K2616" i="8"/>
  <c r="N1298" i="8"/>
  <c r="M1348" i="8"/>
  <c r="K2900" i="8"/>
  <c r="J2901" i="8"/>
  <c r="J2868" i="8"/>
  <c r="K2867" i="8"/>
  <c r="J250" i="8"/>
  <c r="K249" i="8"/>
  <c r="K1199" i="8"/>
  <c r="J1200" i="8"/>
  <c r="J1266" i="8"/>
  <c r="K1265" i="8"/>
  <c r="J1150" i="8"/>
  <c r="K1149" i="8"/>
  <c r="J766" i="8"/>
  <c r="K765" i="8"/>
  <c r="J451" i="8"/>
  <c r="K450" i="8"/>
  <c r="J950" i="8"/>
  <c r="K949" i="8"/>
  <c r="J1800" i="8"/>
  <c r="K1799" i="8"/>
  <c r="J550" i="8"/>
  <c r="K549" i="8"/>
  <c r="J2016" i="8"/>
  <c r="K2015" i="8"/>
  <c r="K149" i="8"/>
  <c r="J150" i="8"/>
  <c r="J2200" i="8"/>
  <c r="K2199" i="8"/>
  <c r="J2251" i="8"/>
  <c r="K2250" i="8"/>
  <c r="J2300" i="8"/>
  <c r="K2299" i="8"/>
  <c r="J2766" i="8"/>
  <c r="K2765" i="8"/>
  <c r="J666" i="8"/>
  <c r="K665" i="8"/>
  <c r="J2600" i="8"/>
  <c r="K2599" i="8"/>
  <c r="J866" i="8"/>
  <c r="K865" i="8"/>
  <c r="J1416" i="8"/>
  <c r="K1415" i="8"/>
  <c r="J166" i="8"/>
  <c r="K165" i="8"/>
  <c r="J2850" i="8"/>
  <c r="K2849" i="8"/>
  <c r="J566" i="8"/>
  <c r="K565" i="8"/>
  <c r="J1900" i="8"/>
  <c r="K1899" i="8"/>
  <c r="J1966" i="8"/>
  <c r="K1965" i="8"/>
  <c r="J716" i="8"/>
  <c r="K715" i="8"/>
  <c r="J201" i="8"/>
  <c r="K200" i="8"/>
  <c r="J1500" i="8"/>
  <c r="K1499" i="8"/>
  <c r="J1300" i="8"/>
  <c r="K1299" i="8"/>
  <c r="J2216" i="8"/>
  <c r="K2215" i="8"/>
  <c r="J1816" i="8"/>
  <c r="K1815" i="8"/>
  <c r="J1667" i="8"/>
  <c r="K1666" i="8"/>
  <c r="K1949" i="8"/>
  <c r="J1950" i="8"/>
  <c r="J1866" i="8"/>
  <c r="K1865" i="8"/>
  <c r="J1250" i="8"/>
  <c r="K1249" i="8"/>
  <c r="J2500" i="8"/>
  <c r="K2499" i="8"/>
  <c r="J216" i="8"/>
  <c r="K215" i="8"/>
  <c r="J100" i="8"/>
  <c r="K99" i="8"/>
  <c r="J2468" i="8"/>
  <c r="K2467" i="8"/>
  <c r="J1016" i="8"/>
  <c r="K1015" i="8"/>
  <c r="J1850" i="8"/>
  <c r="K1849" i="8"/>
  <c r="J916" i="8"/>
  <c r="K915" i="8"/>
  <c r="J1100" i="8"/>
  <c r="K1099" i="8"/>
  <c r="J2416" i="8"/>
  <c r="K2415" i="8"/>
  <c r="J2116" i="8"/>
  <c r="K2115" i="8"/>
  <c r="J2818" i="8"/>
  <c r="K2817" i="8"/>
  <c r="J2267" i="8"/>
  <c r="K2266" i="8"/>
  <c r="J400" i="8"/>
  <c r="K399" i="8"/>
  <c r="J2718" i="8"/>
  <c r="K2717" i="8"/>
  <c r="J616" i="8"/>
  <c r="K615" i="8"/>
  <c r="J1600" i="8"/>
  <c r="K1599" i="8"/>
  <c r="J1650" i="8"/>
  <c r="K1649" i="8"/>
  <c r="J316" i="8"/>
  <c r="K315" i="8"/>
  <c r="J2166" i="8"/>
  <c r="K2165" i="8"/>
  <c r="J2451" i="8"/>
  <c r="K2450" i="8"/>
  <c r="J18" i="8"/>
  <c r="K17" i="8"/>
  <c r="J416" i="8"/>
  <c r="K415" i="8"/>
  <c r="J1350" i="8"/>
  <c r="K1349" i="8"/>
  <c r="J1367" i="8"/>
  <c r="K1366" i="8"/>
  <c r="J900" i="8"/>
  <c r="K899" i="8"/>
  <c r="J1566" i="8"/>
  <c r="K1565" i="8"/>
  <c r="J2800" i="8"/>
  <c r="K2799" i="8"/>
  <c r="J2066" i="8"/>
  <c r="K2065" i="8"/>
  <c r="J1916" i="8"/>
  <c r="K1915" i="8"/>
  <c r="J1716" i="8"/>
  <c r="K1715" i="8"/>
  <c r="J2350" i="8"/>
  <c r="K2349" i="8"/>
  <c r="J350" i="8"/>
  <c r="K349" i="8"/>
  <c r="J50" i="8"/>
  <c r="K49" i="8"/>
  <c r="J1051" i="8"/>
  <c r="K1050" i="8"/>
  <c r="K366" i="8"/>
  <c r="J367" i="8"/>
  <c r="J816" i="8"/>
  <c r="K815" i="8"/>
  <c r="J600" i="8"/>
  <c r="K599" i="8"/>
  <c r="J850" i="8"/>
  <c r="K849" i="8"/>
  <c r="J1550" i="8"/>
  <c r="K1549" i="8"/>
  <c r="J500" i="8"/>
  <c r="K499" i="8"/>
  <c r="J2651" i="8"/>
  <c r="K2650" i="8"/>
  <c r="J1066" i="8"/>
  <c r="K1065" i="8"/>
  <c r="J1400" i="8"/>
  <c r="K1399" i="8"/>
  <c r="K1749" i="8"/>
  <c r="J1750" i="8"/>
  <c r="J2700" i="8"/>
  <c r="K2699" i="8"/>
  <c r="J2550" i="8"/>
  <c r="K2549" i="8"/>
  <c r="J1516" i="8"/>
  <c r="K1515" i="8"/>
  <c r="J2050" i="8"/>
  <c r="K2049" i="8"/>
  <c r="J2100" i="8"/>
  <c r="K2099" i="8"/>
  <c r="J2400" i="8"/>
  <c r="K2399" i="8"/>
  <c r="J1316" i="8"/>
  <c r="K1315" i="8"/>
  <c r="J1116" i="8"/>
  <c r="K1115" i="8"/>
  <c r="J801" i="8"/>
  <c r="K800" i="8"/>
  <c r="J1450" i="8"/>
  <c r="K1449" i="8"/>
  <c r="J466" i="8"/>
  <c r="K465" i="8"/>
  <c r="J2316" i="8"/>
  <c r="K2315" i="8"/>
  <c r="J266" i="8"/>
  <c r="K265" i="8"/>
  <c r="K749" i="8"/>
  <c r="J750" i="8"/>
  <c r="J2000" i="8"/>
  <c r="K1999" i="8"/>
  <c r="J1701" i="8"/>
  <c r="K1700" i="8"/>
  <c r="J2150" i="8"/>
  <c r="K2149" i="8"/>
  <c r="J66" i="8"/>
  <c r="K65" i="8"/>
  <c r="J1617" i="8"/>
  <c r="K1616" i="8"/>
  <c r="J650" i="8"/>
  <c r="K649" i="8"/>
  <c r="J116" i="8"/>
  <c r="K115" i="8"/>
  <c r="J2567" i="8"/>
  <c r="K2566" i="8"/>
  <c r="J966" i="8"/>
  <c r="K965" i="8"/>
  <c r="J2666" i="8"/>
  <c r="K2665" i="8"/>
  <c r="J1000" i="8"/>
  <c r="K999" i="8"/>
  <c r="J1166" i="8"/>
  <c r="K1165" i="8"/>
  <c r="K1765" i="8"/>
  <c r="J1766" i="8"/>
  <c r="J1216" i="8"/>
  <c r="K1215" i="8"/>
  <c r="J2753" i="8"/>
  <c r="K2752" i="8"/>
  <c r="K1465" i="8"/>
  <c r="J1466" i="8"/>
  <c r="J300" i="8"/>
  <c r="K299" i="8"/>
  <c r="J2517" i="8"/>
  <c r="K2516" i="8"/>
  <c r="J700" i="8"/>
  <c r="K699" i="8"/>
  <c r="J2366" i="8"/>
  <c r="K2365" i="8"/>
  <c r="J516" i="8"/>
  <c r="K515" i="8"/>
  <c r="K2617" i="8" l="1"/>
  <c r="J2618" i="8"/>
  <c r="K2901" i="8"/>
  <c r="J2902" i="8"/>
  <c r="N1348" i="8"/>
  <c r="M1398" i="8"/>
  <c r="J967" i="8"/>
  <c r="K966" i="8"/>
  <c r="J1001" i="8"/>
  <c r="K1000" i="8"/>
  <c r="J2701" i="8"/>
  <c r="K2700" i="8"/>
  <c r="J2417" i="8"/>
  <c r="K2416" i="8"/>
  <c r="K150" i="8"/>
  <c r="J151" i="8"/>
  <c r="J2101" i="8"/>
  <c r="K2100" i="8"/>
  <c r="J2167" i="8"/>
  <c r="K2166" i="8"/>
  <c r="J2601" i="8"/>
  <c r="K2600" i="8"/>
  <c r="J467" i="8"/>
  <c r="K466" i="8"/>
  <c r="J2351" i="8"/>
  <c r="K2350" i="8"/>
  <c r="J401" i="8"/>
  <c r="K400" i="8"/>
  <c r="J1901" i="8"/>
  <c r="K1900" i="8"/>
  <c r="J1451" i="8"/>
  <c r="K1450" i="8"/>
  <c r="J2051" i="8"/>
  <c r="K2050" i="8"/>
  <c r="J1067" i="8"/>
  <c r="K1066" i="8"/>
  <c r="J817" i="8"/>
  <c r="K816" i="8"/>
  <c r="J1717" i="8"/>
  <c r="K1716" i="8"/>
  <c r="K1367" i="8"/>
  <c r="J1368" i="8"/>
  <c r="J317" i="8"/>
  <c r="K316" i="8"/>
  <c r="J2268" i="8"/>
  <c r="K2267" i="8"/>
  <c r="J1851" i="8"/>
  <c r="K1850" i="8"/>
  <c r="J1251" i="8"/>
  <c r="K1250" i="8"/>
  <c r="J1301" i="8"/>
  <c r="K1300" i="8"/>
  <c r="J567" i="8"/>
  <c r="K566" i="8"/>
  <c r="J667" i="8"/>
  <c r="K666" i="8"/>
  <c r="J2017" i="8"/>
  <c r="K2016" i="8"/>
  <c r="J1151" i="8"/>
  <c r="K1150" i="8"/>
  <c r="J601" i="8"/>
  <c r="K600" i="8"/>
  <c r="J917" i="8"/>
  <c r="K916" i="8"/>
  <c r="J767" i="8"/>
  <c r="K766" i="8"/>
  <c r="J1702" i="8"/>
  <c r="K1701" i="8"/>
  <c r="J368" i="8"/>
  <c r="K367" i="8"/>
  <c r="J1401" i="8"/>
  <c r="K1400" i="8"/>
  <c r="J901" i="8"/>
  <c r="K900" i="8"/>
  <c r="J2501" i="8"/>
  <c r="K2500" i="8"/>
  <c r="J2217" i="8"/>
  <c r="K2216" i="8"/>
  <c r="J701" i="8"/>
  <c r="K700" i="8"/>
  <c r="J2568" i="8"/>
  <c r="K2567" i="8"/>
  <c r="J1767" i="8"/>
  <c r="K1766" i="8"/>
  <c r="J2518" i="8"/>
  <c r="K2517" i="8"/>
  <c r="J117" i="8"/>
  <c r="K116" i="8"/>
  <c r="J2001" i="8"/>
  <c r="K2000" i="8"/>
  <c r="J802" i="8"/>
  <c r="K801" i="8"/>
  <c r="J1517" i="8"/>
  <c r="K1516" i="8"/>
  <c r="J2652" i="8"/>
  <c r="K2651" i="8"/>
  <c r="K1916" i="8"/>
  <c r="J1917" i="8"/>
  <c r="J1351" i="8"/>
  <c r="K1350" i="8"/>
  <c r="J1651" i="8"/>
  <c r="K1650" i="8"/>
  <c r="J2819" i="8"/>
  <c r="K2818" i="8"/>
  <c r="J1017" i="8"/>
  <c r="K1016" i="8"/>
  <c r="J1867" i="8"/>
  <c r="K1866" i="8"/>
  <c r="J1501" i="8"/>
  <c r="K1500" i="8"/>
  <c r="J2851" i="8"/>
  <c r="K2850" i="8"/>
  <c r="J2767" i="8"/>
  <c r="K2766" i="8"/>
  <c r="J551" i="8"/>
  <c r="K550" i="8"/>
  <c r="J1267" i="8"/>
  <c r="K1266" i="8"/>
  <c r="J2151" i="8"/>
  <c r="K2150" i="8"/>
  <c r="J751" i="8"/>
  <c r="K750" i="8"/>
  <c r="J1951" i="8"/>
  <c r="K1950" i="8"/>
  <c r="J1201" i="8"/>
  <c r="K1200" i="8"/>
  <c r="J1167" i="8"/>
  <c r="K1166" i="8"/>
  <c r="J2551" i="8"/>
  <c r="K2550" i="8"/>
  <c r="J501" i="8"/>
  <c r="K500" i="8"/>
  <c r="J1052" i="8"/>
  <c r="K1051" i="8"/>
  <c r="J2067" i="8"/>
  <c r="K2066" i="8"/>
  <c r="J417" i="8"/>
  <c r="K416" i="8"/>
  <c r="J1601" i="8"/>
  <c r="K1600" i="8"/>
  <c r="J2117" i="8"/>
  <c r="K2116" i="8"/>
  <c r="J2469" i="8"/>
  <c r="K2468" i="8"/>
  <c r="J202" i="8"/>
  <c r="K201" i="8"/>
  <c r="J167" i="8"/>
  <c r="K166" i="8"/>
  <c r="J2301" i="8"/>
  <c r="K2300" i="8"/>
  <c r="J1801" i="8"/>
  <c r="K1800" i="8"/>
  <c r="J301" i="8"/>
  <c r="K300" i="8"/>
  <c r="J651" i="8"/>
  <c r="K650" i="8"/>
  <c r="J1117" i="8"/>
  <c r="K1116" i="8"/>
  <c r="J1467" i="8"/>
  <c r="K1466" i="8"/>
  <c r="J267" i="8"/>
  <c r="K266" i="8"/>
  <c r="J1217" i="8"/>
  <c r="K1216" i="8"/>
  <c r="J1618" i="8"/>
  <c r="K1617" i="8"/>
  <c r="J1551" i="8"/>
  <c r="K1550" i="8"/>
  <c r="J51" i="8"/>
  <c r="K50" i="8"/>
  <c r="J19" i="8"/>
  <c r="K18" i="8"/>
  <c r="J101" i="8"/>
  <c r="K100" i="8"/>
  <c r="J717" i="8"/>
  <c r="K716" i="8"/>
  <c r="J2252" i="8"/>
  <c r="K2251" i="8"/>
  <c r="J951" i="8"/>
  <c r="K950" i="8"/>
  <c r="J1751" i="8"/>
  <c r="K1750" i="8"/>
  <c r="J2367" i="8"/>
  <c r="K2366" i="8"/>
  <c r="J1317" i="8"/>
  <c r="K1316" i="8"/>
  <c r="J2801" i="8"/>
  <c r="K2800" i="8"/>
  <c r="J617" i="8"/>
  <c r="K616" i="8"/>
  <c r="J1668" i="8"/>
  <c r="K1667" i="8"/>
  <c r="J1417" i="8"/>
  <c r="K1416" i="8"/>
  <c r="J251" i="8"/>
  <c r="K250" i="8"/>
  <c r="J517" i="8"/>
  <c r="K516" i="8"/>
  <c r="J2754" i="8"/>
  <c r="K2753" i="8"/>
  <c r="J2667" i="8"/>
  <c r="K2666" i="8"/>
  <c r="J67" i="8"/>
  <c r="K66" i="8"/>
  <c r="J2317" i="8"/>
  <c r="K2316" i="8"/>
  <c r="J2401" i="8"/>
  <c r="K2400" i="8"/>
  <c r="J851" i="8"/>
  <c r="K850" i="8"/>
  <c r="J351" i="8"/>
  <c r="K350" i="8"/>
  <c r="J1567" i="8"/>
  <c r="K1566" i="8"/>
  <c r="J2452" i="8"/>
  <c r="K2451" i="8"/>
  <c r="J2719" i="8"/>
  <c r="K2718" i="8"/>
  <c r="J1101" i="8"/>
  <c r="K1100" i="8"/>
  <c r="J217" i="8"/>
  <c r="K216" i="8"/>
  <c r="J1817" i="8"/>
  <c r="K1816" i="8"/>
  <c r="J1967" i="8"/>
  <c r="K1966" i="8"/>
  <c r="J867" i="8"/>
  <c r="K866" i="8"/>
  <c r="J2201" i="8"/>
  <c r="K2200" i="8"/>
  <c r="J452" i="8"/>
  <c r="K451" i="8"/>
  <c r="J2869" i="8"/>
  <c r="K2868" i="8"/>
  <c r="K2618" i="8" l="1"/>
  <c r="J2619" i="8"/>
  <c r="N1398" i="8"/>
  <c r="M1448" i="8"/>
  <c r="K2902" i="8"/>
  <c r="J2903" i="8"/>
  <c r="J2870" i="8"/>
  <c r="K2869" i="8"/>
  <c r="J218" i="8"/>
  <c r="K217" i="8"/>
  <c r="J852" i="8"/>
  <c r="K851" i="8"/>
  <c r="J518" i="8"/>
  <c r="K517" i="8"/>
  <c r="J1318" i="8"/>
  <c r="K1317" i="8"/>
  <c r="J102" i="8"/>
  <c r="K101" i="8"/>
  <c r="J268" i="8"/>
  <c r="K267" i="8"/>
  <c r="J2302" i="8"/>
  <c r="K2301" i="8"/>
  <c r="J418" i="8"/>
  <c r="K417" i="8"/>
  <c r="J1202" i="8"/>
  <c r="K1201" i="8"/>
  <c r="J2768" i="8"/>
  <c r="K2767" i="8"/>
  <c r="J1652" i="8"/>
  <c r="K1651" i="8"/>
  <c r="J2002" i="8"/>
  <c r="K2001" i="8"/>
  <c r="J2218" i="8"/>
  <c r="K2217" i="8"/>
  <c r="J768" i="8"/>
  <c r="K767" i="8"/>
  <c r="J568" i="8"/>
  <c r="K567" i="8"/>
  <c r="J1902" i="8"/>
  <c r="K1901" i="8"/>
  <c r="J2102" i="8"/>
  <c r="K2101" i="8"/>
  <c r="J152" i="8"/>
  <c r="K151" i="8"/>
  <c r="J453" i="8"/>
  <c r="K452" i="8"/>
  <c r="J2368" i="8"/>
  <c r="K2367" i="8"/>
  <c r="J1468" i="8"/>
  <c r="K1467" i="8"/>
  <c r="J168" i="8"/>
  <c r="K167" i="8"/>
  <c r="J2068" i="8"/>
  <c r="K2067" i="8"/>
  <c r="J1952" i="8"/>
  <c r="K1951" i="8"/>
  <c r="J2852" i="8"/>
  <c r="K2851" i="8"/>
  <c r="J1352" i="8"/>
  <c r="K1351" i="8"/>
  <c r="J118" i="8"/>
  <c r="K117" i="8"/>
  <c r="J2502" i="8"/>
  <c r="K2501" i="8"/>
  <c r="J918" i="8"/>
  <c r="K917" i="8"/>
  <c r="J1302" i="8"/>
  <c r="K1301" i="8"/>
  <c r="J1718" i="8"/>
  <c r="K1717" i="8"/>
  <c r="K401" i="8"/>
  <c r="J402" i="8"/>
  <c r="J1369" i="8"/>
  <c r="K1368" i="8"/>
  <c r="J2402" i="8"/>
  <c r="K2401" i="8"/>
  <c r="J20" i="8"/>
  <c r="K19" i="8"/>
  <c r="J1918" i="8"/>
  <c r="K1917" i="8"/>
  <c r="J1102" i="8"/>
  <c r="K1101" i="8"/>
  <c r="J252" i="8"/>
  <c r="K251" i="8"/>
  <c r="J2202" i="8"/>
  <c r="K2201" i="8"/>
  <c r="J2720" i="8"/>
  <c r="K2719" i="8"/>
  <c r="J2318" i="8"/>
  <c r="K2317" i="8"/>
  <c r="J1418" i="8"/>
  <c r="K1417" i="8"/>
  <c r="K1751" i="8"/>
  <c r="J1752" i="8"/>
  <c r="J52" i="8"/>
  <c r="K51" i="8"/>
  <c r="J1118" i="8"/>
  <c r="K1117" i="8"/>
  <c r="J203" i="8"/>
  <c r="K202" i="8"/>
  <c r="J1053" i="8"/>
  <c r="K1052" i="8"/>
  <c r="J752" i="8"/>
  <c r="K751" i="8"/>
  <c r="J1502" i="8"/>
  <c r="K1501" i="8"/>
  <c r="J2519" i="8"/>
  <c r="K2518" i="8"/>
  <c r="J902" i="8"/>
  <c r="K901" i="8"/>
  <c r="J602" i="8"/>
  <c r="K601" i="8"/>
  <c r="J1252" i="8"/>
  <c r="K1251" i="8"/>
  <c r="J818" i="8"/>
  <c r="K817" i="8"/>
  <c r="J2352" i="8"/>
  <c r="K2351" i="8"/>
  <c r="J2418" i="8"/>
  <c r="K2417" i="8"/>
  <c r="J868" i="8"/>
  <c r="K867" i="8"/>
  <c r="J68" i="8"/>
  <c r="K67" i="8"/>
  <c r="J952" i="8"/>
  <c r="K951" i="8"/>
  <c r="J652" i="8"/>
  <c r="K651" i="8"/>
  <c r="J2470" i="8"/>
  <c r="K2469" i="8"/>
  <c r="J502" i="8"/>
  <c r="K501" i="8"/>
  <c r="J2152" i="8"/>
  <c r="K2151" i="8"/>
  <c r="J1868" i="8"/>
  <c r="K1867" i="8"/>
  <c r="J2653" i="8"/>
  <c r="K2652" i="8"/>
  <c r="J1768" i="8"/>
  <c r="K1767" i="8"/>
  <c r="J1402" i="8"/>
  <c r="K1401" i="8"/>
  <c r="J1152" i="8"/>
  <c r="K1151" i="8"/>
  <c r="J1852" i="8"/>
  <c r="K1851" i="8"/>
  <c r="J1068" i="8"/>
  <c r="K1067" i="8"/>
  <c r="J468" i="8"/>
  <c r="K467" i="8"/>
  <c r="J2702" i="8"/>
  <c r="K2701" i="8"/>
  <c r="J2453" i="8"/>
  <c r="K2452" i="8"/>
  <c r="J1669" i="8"/>
  <c r="K1668" i="8"/>
  <c r="J1552" i="8"/>
  <c r="K1551" i="8"/>
  <c r="J1568" i="8"/>
  <c r="K1567" i="8"/>
  <c r="J618" i="8"/>
  <c r="K617" i="8"/>
  <c r="J1619" i="8"/>
  <c r="K1618" i="8"/>
  <c r="J2118" i="8"/>
  <c r="K2117" i="8"/>
  <c r="J1268" i="8"/>
  <c r="K1267" i="8"/>
  <c r="J1518" i="8"/>
  <c r="K1517" i="8"/>
  <c r="J369" i="8"/>
  <c r="K368" i="8"/>
  <c r="J2269" i="8"/>
  <c r="K2268" i="8"/>
  <c r="J1002" i="8"/>
  <c r="K1001" i="8"/>
  <c r="J1968" i="8"/>
  <c r="K1967" i="8"/>
  <c r="J2668" i="8"/>
  <c r="K2667" i="8"/>
  <c r="J2253" i="8"/>
  <c r="K2252" i="8"/>
  <c r="J302" i="8"/>
  <c r="K301" i="8"/>
  <c r="J2552" i="8"/>
  <c r="K2551" i="8"/>
  <c r="J1018" i="8"/>
  <c r="K1017" i="8"/>
  <c r="J2569" i="8"/>
  <c r="K2568" i="8"/>
  <c r="J2018" i="8"/>
  <c r="K2017" i="8"/>
  <c r="J2052" i="8"/>
  <c r="K2051" i="8"/>
  <c r="J2602" i="8"/>
  <c r="K2601" i="8"/>
  <c r="J1818" i="8"/>
  <c r="K1817" i="8"/>
  <c r="J352" i="8"/>
  <c r="K351" i="8"/>
  <c r="J2755" i="8"/>
  <c r="K2754" i="8"/>
  <c r="J2802" i="8"/>
  <c r="K2801" i="8"/>
  <c r="J718" i="8"/>
  <c r="K717" i="8"/>
  <c r="J1218" i="8"/>
  <c r="K1217" i="8"/>
  <c r="J1802" i="8"/>
  <c r="K1801" i="8"/>
  <c r="J1602" i="8"/>
  <c r="K1601" i="8"/>
  <c r="J1168" i="8"/>
  <c r="K1167" i="8"/>
  <c r="J552" i="8"/>
  <c r="K551" i="8"/>
  <c r="J2820" i="8"/>
  <c r="K2819" i="8"/>
  <c r="J803" i="8"/>
  <c r="K802" i="8"/>
  <c r="J702" i="8"/>
  <c r="K701" i="8"/>
  <c r="J1703" i="8"/>
  <c r="K1702" i="8"/>
  <c r="J668" i="8"/>
  <c r="K667" i="8"/>
  <c r="J318" i="8"/>
  <c r="K317" i="8"/>
  <c r="J1452" i="8"/>
  <c r="K1451" i="8"/>
  <c r="J2168" i="8"/>
  <c r="K2167" i="8"/>
  <c r="J968" i="8"/>
  <c r="K967" i="8"/>
  <c r="J2620" i="8" l="1"/>
  <c r="K2619" i="8"/>
  <c r="K2903" i="8"/>
  <c r="J2904" i="8"/>
  <c r="M1498" i="8"/>
  <c r="N1448" i="8"/>
  <c r="J969" i="8"/>
  <c r="K968" i="8"/>
  <c r="J619" i="8"/>
  <c r="K618" i="8"/>
  <c r="J469" i="8"/>
  <c r="K468" i="8"/>
  <c r="J2654" i="8"/>
  <c r="K2653" i="8"/>
  <c r="J953" i="8"/>
  <c r="K952" i="8"/>
  <c r="J1253" i="8"/>
  <c r="K1252" i="8"/>
  <c r="J1054" i="8"/>
  <c r="K1053" i="8"/>
  <c r="J2319" i="8"/>
  <c r="K2318" i="8"/>
  <c r="J21" i="8"/>
  <c r="K20" i="8"/>
  <c r="J919" i="8"/>
  <c r="K918" i="8"/>
  <c r="J2069" i="8"/>
  <c r="K2068" i="8"/>
  <c r="J2103" i="8"/>
  <c r="K2102" i="8"/>
  <c r="J1653" i="8"/>
  <c r="K1652" i="8"/>
  <c r="J103" i="8"/>
  <c r="K102" i="8"/>
  <c r="J1819" i="8"/>
  <c r="K1818" i="8"/>
  <c r="J1069" i="8"/>
  <c r="K1068" i="8"/>
  <c r="J603" i="8"/>
  <c r="K602" i="8"/>
  <c r="J204" i="8"/>
  <c r="K203" i="8"/>
  <c r="J2721" i="8"/>
  <c r="K2720" i="8"/>
  <c r="J2403" i="8"/>
  <c r="K2402" i="8"/>
  <c r="J2503" i="8"/>
  <c r="K2502" i="8"/>
  <c r="J169" i="8"/>
  <c r="K168" i="8"/>
  <c r="J1903" i="8"/>
  <c r="K1902" i="8"/>
  <c r="J2769" i="8"/>
  <c r="K2768" i="8"/>
  <c r="J1319" i="8"/>
  <c r="K1318" i="8"/>
  <c r="J1219" i="8"/>
  <c r="K1218" i="8"/>
  <c r="J2821" i="8"/>
  <c r="K2820" i="8"/>
  <c r="J719" i="8"/>
  <c r="K718" i="8"/>
  <c r="J2254" i="8"/>
  <c r="K2253" i="8"/>
  <c r="J1519" i="8"/>
  <c r="K1518" i="8"/>
  <c r="J1553" i="8"/>
  <c r="K1552" i="8"/>
  <c r="J1853" i="8"/>
  <c r="K1852" i="8"/>
  <c r="J2153" i="8"/>
  <c r="K2152" i="8"/>
  <c r="J869" i="8"/>
  <c r="K868" i="8"/>
  <c r="J903" i="8"/>
  <c r="K902" i="8"/>
  <c r="J1119" i="8"/>
  <c r="K1118" i="8"/>
  <c r="J2203" i="8"/>
  <c r="K2202" i="8"/>
  <c r="J1370" i="8"/>
  <c r="K1369" i="8"/>
  <c r="J119" i="8"/>
  <c r="K118" i="8"/>
  <c r="J1469" i="8"/>
  <c r="K1468" i="8"/>
  <c r="J569" i="8"/>
  <c r="K568" i="8"/>
  <c r="J1203" i="8"/>
  <c r="K1202" i="8"/>
  <c r="J519" i="8"/>
  <c r="K518" i="8"/>
  <c r="J703" i="8"/>
  <c r="K702" i="8"/>
  <c r="J370" i="8"/>
  <c r="K369" i="8"/>
  <c r="J1453" i="8"/>
  <c r="K1452" i="8"/>
  <c r="J2053" i="8"/>
  <c r="K2052" i="8"/>
  <c r="J403" i="8"/>
  <c r="K402" i="8"/>
  <c r="J303" i="8"/>
  <c r="K302" i="8"/>
  <c r="J1269" i="8"/>
  <c r="K1268" i="8"/>
  <c r="J503" i="8"/>
  <c r="K502" i="8"/>
  <c r="J2419" i="8"/>
  <c r="K2418" i="8"/>
  <c r="J2520" i="8"/>
  <c r="K2519" i="8"/>
  <c r="J53" i="8"/>
  <c r="K52" i="8"/>
  <c r="J253" i="8"/>
  <c r="K252" i="8"/>
  <c r="J1353" i="8"/>
  <c r="K1352" i="8"/>
  <c r="J2369" i="8"/>
  <c r="K2368" i="8"/>
  <c r="J769" i="8"/>
  <c r="K768" i="8"/>
  <c r="J419" i="8"/>
  <c r="K418" i="8"/>
  <c r="J853" i="8"/>
  <c r="K852" i="8"/>
  <c r="J2603" i="8"/>
  <c r="K2602" i="8"/>
  <c r="J2669" i="8"/>
  <c r="K2668" i="8"/>
  <c r="J1753" i="8"/>
  <c r="K1752" i="8"/>
  <c r="J2270" i="8"/>
  <c r="K2269" i="8"/>
  <c r="J804" i="8"/>
  <c r="K803" i="8"/>
  <c r="J1869" i="8"/>
  <c r="K1868" i="8"/>
  <c r="J553" i="8"/>
  <c r="K552" i="8"/>
  <c r="J1670" i="8"/>
  <c r="K1669" i="8"/>
  <c r="J1169" i="8"/>
  <c r="K1168" i="8"/>
  <c r="J2756" i="8"/>
  <c r="K2756" i="8" s="1"/>
  <c r="K2755" i="8"/>
  <c r="J1969" i="8"/>
  <c r="K1968" i="8"/>
  <c r="J2119" i="8"/>
  <c r="K2118" i="8"/>
  <c r="J2454" i="8"/>
  <c r="K2453" i="8"/>
  <c r="J1403" i="8"/>
  <c r="K1402" i="8"/>
  <c r="J2471" i="8"/>
  <c r="K2470" i="8"/>
  <c r="J2353" i="8"/>
  <c r="K2352" i="8"/>
  <c r="J1503" i="8"/>
  <c r="K1502" i="8"/>
  <c r="J1103" i="8"/>
  <c r="K1102" i="8"/>
  <c r="J1719" i="8"/>
  <c r="K1718" i="8"/>
  <c r="J2853" i="8"/>
  <c r="K2852" i="8"/>
  <c r="J454" i="8"/>
  <c r="K453" i="8"/>
  <c r="J2219" i="8"/>
  <c r="K2218" i="8"/>
  <c r="J2303" i="8"/>
  <c r="K2302" i="8"/>
  <c r="J219" i="8"/>
  <c r="K218" i="8"/>
  <c r="J2553" i="8"/>
  <c r="K2552" i="8"/>
  <c r="J1569" i="8"/>
  <c r="K1568" i="8"/>
  <c r="J319" i="8"/>
  <c r="K318" i="8"/>
  <c r="J2019" i="8"/>
  <c r="K2018" i="8"/>
  <c r="J2570" i="8"/>
  <c r="K2569" i="8"/>
  <c r="J1803" i="8"/>
  <c r="K1802" i="8"/>
  <c r="J2169" i="8"/>
  <c r="K2168" i="8"/>
  <c r="J69" i="8"/>
  <c r="K68" i="8"/>
  <c r="J2803" i="8"/>
  <c r="K2802" i="8"/>
  <c r="J1153" i="8"/>
  <c r="K1152" i="8"/>
  <c r="J669" i="8"/>
  <c r="K668" i="8"/>
  <c r="J1704" i="8"/>
  <c r="K1703" i="8"/>
  <c r="J1603" i="8"/>
  <c r="K1602" i="8"/>
  <c r="J353" i="8"/>
  <c r="K352" i="8"/>
  <c r="J1019" i="8"/>
  <c r="K1018" i="8"/>
  <c r="J1003" i="8"/>
  <c r="K1002" i="8"/>
  <c r="J1620" i="8"/>
  <c r="K1619" i="8"/>
  <c r="J2703" i="8"/>
  <c r="K2702" i="8"/>
  <c r="J1769" i="8"/>
  <c r="K1768" i="8"/>
  <c r="J653" i="8"/>
  <c r="K652" i="8"/>
  <c r="J819" i="8"/>
  <c r="K818" i="8"/>
  <c r="J753" i="8"/>
  <c r="K752" i="8"/>
  <c r="J1419" i="8"/>
  <c r="K1418" i="8"/>
  <c r="J1919" i="8"/>
  <c r="K1918" i="8"/>
  <c r="J1303" i="8"/>
  <c r="K1302" i="8"/>
  <c r="J1953" i="8"/>
  <c r="K1952" i="8"/>
  <c r="J153" i="8"/>
  <c r="K152" i="8"/>
  <c r="J2003" i="8"/>
  <c r="K2002" i="8"/>
  <c r="J269" i="8"/>
  <c r="K268" i="8"/>
  <c r="J2871" i="8"/>
  <c r="K2870" i="8"/>
  <c r="K2620" i="8" l="1"/>
  <c r="J2621" i="8"/>
  <c r="M1548" i="8"/>
  <c r="N1498" i="8"/>
  <c r="J2905" i="8"/>
  <c r="K2904" i="8"/>
  <c r="J2872" i="8"/>
  <c r="K2872" i="8" s="1"/>
  <c r="K2871" i="8"/>
  <c r="J854" i="8"/>
  <c r="K853" i="8"/>
  <c r="J2120" i="8"/>
  <c r="K2119" i="8"/>
  <c r="J2104" i="8"/>
  <c r="K2103" i="8"/>
  <c r="J1420" i="8"/>
  <c r="K1419" i="8"/>
  <c r="J1504" i="8"/>
  <c r="K1503" i="8"/>
  <c r="J1970" i="8"/>
  <c r="K1969" i="8"/>
  <c r="J805" i="8"/>
  <c r="K804" i="8"/>
  <c r="J420" i="8"/>
  <c r="K419" i="8"/>
  <c r="J2521" i="8"/>
  <c r="K2520" i="8"/>
  <c r="J2054" i="8"/>
  <c r="K2053" i="8"/>
  <c r="J570" i="8"/>
  <c r="K569" i="8"/>
  <c r="J904" i="8"/>
  <c r="K903" i="8"/>
  <c r="J2255" i="8"/>
  <c r="K2254" i="8"/>
  <c r="J1904" i="8"/>
  <c r="K1903" i="8"/>
  <c r="J604" i="8"/>
  <c r="K603" i="8"/>
  <c r="J2070" i="8"/>
  <c r="K2069" i="8"/>
  <c r="J954" i="8"/>
  <c r="K953" i="8"/>
  <c r="J1204" i="8"/>
  <c r="K1203" i="8"/>
  <c r="J2704" i="8"/>
  <c r="K2703" i="8"/>
  <c r="J2770" i="8"/>
  <c r="K2769" i="8"/>
  <c r="J670" i="8"/>
  <c r="K669" i="8"/>
  <c r="J2020" i="8"/>
  <c r="K2019" i="8"/>
  <c r="J2354" i="8"/>
  <c r="K2353" i="8"/>
  <c r="J2271" i="8"/>
  <c r="K2270" i="8"/>
  <c r="J770" i="8"/>
  <c r="K769" i="8"/>
  <c r="J2420" i="8"/>
  <c r="K2419" i="8"/>
  <c r="J1454" i="8"/>
  <c r="K1453" i="8"/>
  <c r="J1470" i="8"/>
  <c r="K1469" i="8"/>
  <c r="J870" i="8"/>
  <c r="K869" i="8"/>
  <c r="J720" i="8"/>
  <c r="K719" i="8"/>
  <c r="J170" i="8"/>
  <c r="K169" i="8"/>
  <c r="J1070" i="8"/>
  <c r="K1069" i="8"/>
  <c r="J920" i="8"/>
  <c r="K919" i="8"/>
  <c r="J2655" i="8"/>
  <c r="K2654" i="8"/>
  <c r="J1804" i="8"/>
  <c r="K1803" i="8"/>
  <c r="J1120" i="8"/>
  <c r="K1119" i="8"/>
  <c r="J1705" i="8"/>
  <c r="K1704" i="8"/>
  <c r="J404" i="8"/>
  <c r="K403" i="8"/>
  <c r="J754" i="8"/>
  <c r="K753" i="8"/>
  <c r="J154" i="8"/>
  <c r="K153" i="8"/>
  <c r="J820" i="8"/>
  <c r="K819" i="8"/>
  <c r="J1020" i="8"/>
  <c r="K1019" i="8"/>
  <c r="J2804" i="8"/>
  <c r="K2803" i="8"/>
  <c r="J320" i="8"/>
  <c r="K319" i="8"/>
  <c r="J455" i="8"/>
  <c r="K454" i="8"/>
  <c r="J2472" i="8"/>
  <c r="K2472" i="8" s="1"/>
  <c r="K2471" i="8"/>
  <c r="J1170" i="8"/>
  <c r="K1169" i="8"/>
  <c r="J1754" i="8"/>
  <c r="K1753" i="8"/>
  <c r="J2370" i="8"/>
  <c r="K2369" i="8"/>
  <c r="J504" i="8"/>
  <c r="K503" i="8"/>
  <c r="J371" i="8"/>
  <c r="K370" i="8"/>
  <c r="J120" i="8"/>
  <c r="K119" i="8"/>
  <c r="J2154" i="8"/>
  <c r="K2153" i="8"/>
  <c r="J2822" i="8"/>
  <c r="K2822" i="8" s="1"/>
  <c r="K2821" i="8"/>
  <c r="J2504" i="8"/>
  <c r="K2503" i="8"/>
  <c r="J1820" i="8"/>
  <c r="K1819" i="8"/>
  <c r="J22" i="8"/>
  <c r="K22" i="8" s="1"/>
  <c r="K21" i="8"/>
  <c r="J470" i="8"/>
  <c r="K469" i="8"/>
  <c r="J1870" i="8"/>
  <c r="K1869" i="8"/>
  <c r="J1254" i="8"/>
  <c r="K1253" i="8"/>
  <c r="J2304" i="8"/>
  <c r="K2303" i="8"/>
  <c r="J2004" i="8"/>
  <c r="K2003" i="8"/>
  <c r="J1104" i="8"/>
  <c r="K1103" i="8"/>
  <c r="J205" i="8"/>
  <c r="K204" i="8"/>
  <c r="J1621" i="8"/>
  <c r="K1620" i="8"/>
  <c r="J1154" i="8"/>
  <c r="K1153" i="8"/>
  <c r="J1954" i="8"/>
  <c r="K1953" i="8"/>
  <c r="J654" i="8"/>
  <c r="K653" i="8"/>
  <c r="J70" i="8"/>
  <c r="K69" i="8"/>
  <c r="J1570" i="8"/>
  <c r="K1569" i="8"/>
  <c r="J2854" i="8"/>
  <c r="K2853" i="8"/>
  <c r="J1404" i="8"/>
  <c r="K1403" i="8"/>
  <c r="J1671" i="8"/>
  <c r="K1670" i="8"/>
  <c r="J2670" i="8"/>
  <c r="K2669" i="8"/>
  <c r="J1354" i="8"/>
  <c r="K1353" i="8"/>
  <c r="J1270" i="8"/>
  <c r="K1269" i="8"/>
  <c r="J704" i="8"/>
  <c r="K703" i="8"/>
  <c r="J1371" i="8"/>
  <c r="K1370" i="8"/>
  <c r="J1854" i="8"/>
  <c r="K1853" i="8"/>
  <c r="J1220" i="8"/>
  <c r="K1219" i="8"/>
  <c r="J2404" i="8"/>
  <c r="K2403" i="8"/>
  <c r="J104" i="8"/>
  <c r="K103" i="8"/>
  <c r="J2320" i="8"/>
  <c r="K2319" i="8"/>
  <c r="J620" i="8"/>
  <c r="K619" i="8"/>
  <c r="J220" i="8"/>
  <c r="K219" i="8"/>
  <c r="J54" i="8"/>
  <c r="K53" i="8"/>
  <c r="J2571" i="8"/>
  <c r="K2570" i="8"/>
  <c r="J1004" i="8"/>
  <c r="K1003" i="8"/>
  <c r="J354" i="8"/>
  <c r="K353" i="8"/>
  <c r="J1920" i="8"/>
  <c r="K1919" i="8"/>
  <c r="J1520" i="8"/>
  <c r="K1519" i="8"/>
  <c r="J270" i="8"/>
  <c r="K269" i="8"/>
  <c r="J2220" i="8"/>
  <c r="K2219" i="8"/>
  <c r="J1304" i="8"/>
  <c r="K1303" i="8"/>
  <c r="J1770" i="8"/>
  <c r="K1769" i="8"/>
  <c r="J1604" i="8"/>
  <c r="K1603" i="8"/>
  <c r="J2170" i="8"/>
  <c r="K2169" i="8"/>
  <c r="J2554" i="8"/>
  <c r="K2553" i="8"/>
  <c r="J1720" i="8"/>
  <c r="K1719" i="8"/>
  <c r="J2455" i="8"/>
  <c r="K2454" i="8"/>
  <c r="J554" i="8"/>
  <c r="K553" i="8"/>
  <c r="J2604" i="8"/>
  <c r="K2603" i="8"/>
  <c r="J254" i="8"/>
  <c r="K253" i="8"/>
  <c r="J304" i="8"/>
  <c r="K303" i="8"/>
  <c r="J520" i="8"/>
  <c r="K519" i="8"/>
  <c r="J2204" i="8"/>
  <c r="K2203" i="8"/>
  <c r="J1554" i="8"/>
  <c r="K1553" i="8"/>
  <c r="J1320" i="8"/>
  <c r="K1319" i="8"/>
  <c r="J2722" i="8"/>
  <c r="K2722" i="8" s="1"/>
  <c r="K2721" i="8"/>
  <c r="J1654" i="8"/>
  <c r="K1653" i="8"/>
  <c r="J1055" i="8"/>
  <c r="K1054" i="8"/>
  <c r="J970" i="8"/>
  <c r="K969" i="8"/>
  <c r="K2621" i="8" l="1"/>
  <c r="J2622" i="8"/>
  <c r="K2622" i="8" s="1"/>
  <c r="K2905" i="8"/>
  <c r="J2906" i="8"/>
  <c r="M1598" i="8"/>
  <c r="N1548" i="8"/>
  <c r="J1805" i="8"/>
  <c r="K1804" i="8"/>
  <c r="J555" i="8"/>
  <c r="K554" i="8"/>
  <c r="J1505" i="8"/>
  <c r="K1504" i="8"/>
  <c r="J1571" i="8"/>
  <c r="K1570" i="8"/>
  <c r="J471" i="8"/>
  <c r="K470" i="8"/>
  <c r="J121" i="8"/>
  <c r="K120" i="8"/>
  <c r="J155" i="8"/>
  <c r="K154" i="8"/>
  <c r="J2656" i="8"/>
  <c r="K2656" i="8" s="1"/>
  <c r="K2655" i="8"/>
  <c r="J1471" i="8"/>
  <c r="K1470" i="8"/>
  <c r="J2021" i="8"/>
  <c r="K2020" i="8"/>
  <c r="J2071" i="8"/>
  <c r="K2070" i="8"/>
  <c r="J2055" i="8"/>
  <c r="K2054" i="8"/>
  <c r="J1421" i="8"/>
  <c r="K1420" i="8"/>
  <c r="J2155" i="8"/>
  <c r="K2154" i="8"/>
  <c r="J2855" i="8"/>
  <c r="K2854" i="8"/>
  <c r="J1871" i="8"/>
  <c r="K1870" i="8"/>
  <c r="J2205" i="8"/>
  <c r="K2204" i="8"/>
  <c r="J521" i="8"/>
  <c r="K520" i="8"/>
  <c r="J2221" i="8"/>
  <c r="K2220" i="8"/>
  <c r="J2572" i="8"/>
  <c r="K2572" i="8" s="1"/>
  <c r="K2571" i="8"/>
  <c r="J2405" i="8"/>
  <c r="K2404" i="8"/>
  <c r="J1355" i="8"/>
  <c r="K1354" i="8"/>
  <c r="J71" i="8"/>
  <c r="K70" i="8"/>
  <c r="J1105" i="8"/>
  <c r="K1104" i="8"/>
  <c r="J372" i="8"/>
  <c r="K372" i="8" s="1"/>
  <c r="K371" i="8"/>
  <c r="J456" i="8"/>
  <c r="K456" i="8" s="1"/>
  <c r="K455" i="8"/>
  <c r="J755" i="8"/>
  <c r="K754" i="8"/>
  <c r="J921" i="8"/>
  <c r="K920" i="8"/>
  <c r="J1455" i="8"/>
  <c r="K1454" i="8"/>
  <c r="J671" i="8"/>
  <c r="K670" i="8"/>
  <c r="J605" i="8"/>
  <c r="K604" i="8"/>
  <c r="J2522" i="8"/>
  <c r="K2522" i="8" s="1"/>
  <c r="K2521" i="8"/>
  <c r="J2105" i="8"/>
  <c r="K2104" i="8"/>
  <c r="J2321" i="8"/>
  <c r="K2320" i="8"/>
  <c r="J821" i="8"/>
  <c r="K820" i="8"/>
  <c r="J971" i="8"/>
  <c r="K970" i="8"/>
  <c r="J206" i="8"/>
  <c r="K206" i="8" s="1"/>
  <c r="K205" i="8"/>
  <c r="J1721" i="8"/>
  <c r="K1720" i="8"/>
  <c r="J705" i="8"/>
  <c r="K704" i="8"/>
  <c r="J571" i="8"/>
  <c r="K570" i="8"/>
  <c r="J1271" i="8"/>
  <c r="K1270" i="8"/>
  <c r="J1655" i="8"/>
  <c r="K1654" i="8"/>
  <c r="J1221" i="8"/>
  <c r="K1220" i="8"/>
  <c r="J2671" i="8"/>
  <c r="K2670" i="8"/>
  <c r="J655" i="8"/>
  <c r="K654" i="8"/>
  <c r="J2005" i="8"/>
  <c r="K2004" i="8"/>
  <c r="J1821" i="8"/>
  <c r="K1820" i="8"/>
  <c r="J505" i="8"/>
  <c r="K504" i="8"/>
  <c r="J321" i="8"/>
  <c r="K320" i="8"/>
  <c r="J405" i="8"/>
  <c r="K404" i="8"/>
  <c r="J1071" i="8"/>
  <c r="K1070" i="8"/>
  <c r="J2421" i="8"/>
  <c r="K2420" i="8"/>
  <c r="J2771" i="8"/>
  <c r="K2770" i="8"/>
  <c r="J1905" i="8"/>
  <c r="K1904" i="8"/>
  <c r="J421" i="8"/>
  <c r="K420" i="8"/>
  <c r="J2121" i="8"/>
  <c r="K2120" i="8"/>
  <c r="J1622" i="8"/>
  <c r="K1622" i="8" s="1"/>
  <c r="K1621" i="8"/>
  <c r="J2355" i="8"/>
  <c r="K2354" i="8"/>
  <c r="J105" i="8"/>
  <c r="K104" i="8"/>
  <c r="J55" i="8"/>
  <c r="K54" i="8"/>
  <c r="J355" i="8"/>
  <c r="K354" i="8"/>
  <c r="J1171" i="8"/>
  <c r="K1170" i="8"/>
  <c r="J1305" i="8"/>
  <c r="K1304" i="8"/>
  <c r="J1056" i="8"/>
  <c r="K1056" i="8" s="1"/>
  <c r="K1055" i="8"/>
  <c r="J2555" i="8"/>
  <c r="K2554" i="8"/>
  <c r="J255" i="8"/>
  <c r="K254" i="8"/>
  <c r="J1521" i="8"/>
  <c r="K1520" i="8"/>
  <c r="J221" i="8"/>
  <c r="K220" i="8"/>
  <c r="J1855" i="8"/>
  <c r="K1854" i="8"/>
  <c r="J1672" i="8"/>
  <c r="K1672" i="8" s="1"/>
  <c r="K1671" i="8"/>
  <c r="J1955" i="8"/>
  <c r="K1954" i="8"/>
  <c r="J2305" i="8"/>
  <c r="K2304" i="8"/>
  <c r="J2505" i="8"/>
  <c r="K2504" i="8"/>
  <c r="J2371" i="8"/>
  <c r="K2370" i="8"/>
  <c r="J2805" i="8"/>
  <c r="K2804" i="8"/>
  <c r="J1706" i="8"/>
  <c r="K1706" i="8" s="1"/>
  <c r="K1705" i="8"/>
  <c r="J171" i="8"/>
  <c r="K170" i="8"/>
  <c r="J771" i="8"/>
  <c r="K770" i="8"/>
  <c r="J2705" i="8"/>
  <c r="K2704" i="8"/>
  <c r="J2256" i="8"/>
  <c r="K2256" i="8" s="1"/>
  <c r="K2255" i="8"/>
  <c r="J806" i="8"/>
  <c r="K806" i="8" s="1"/>
  <c r="K805" i="8"/>
  <c r="J855" i="8"/>
  <c r="K854" i="8"/>
  <c r="J1771" i="8"/>
  <c r="K1770" i="8"/>
  <c r="J871" i="8"/>
  <c r="K870" i="8"/>
  <c r="J2456" i="8"/>
  <c r="K2456" i="8" s="1"/>
  <c r="K2455" i="8"/>
  <c r="J305" i="8"/>
  <c r="K304" i="8"/>
  <c r="J2171" i="8"/>
  <c r="K2170" i="8"/>
  <c r="J1555" i="8"/>
  <c r="K1554" i="8"/>
  <c r="J955" i="8"/>
  <c r="K954" i="8"/>
  <c r="J1005" i="8"/>
  <c r="K1004" i="8"/>
  <c r="J271" i="8"/>
  <c r="K270" i="8"/>
  <c r="J1321" i="8"/>
  <c r="K1320" i="8"/>
  <c r="J2605" i="8"/>
  <c r="K2604" i="8"/>
  <c r="J1605" i="8"/>
  <c r="K1604" i="8"/>
  <c r="J1921" i="8"/>
  <c r="K1920" i="8"/>
  <c r="J621" i="8"/>
  <c r="K620" i="8"/>
  <c r="J1372" i="8"/>
  <c r="K1372" i="8" s="1"/>
  <c r="K1371" i="8"/>
  <c r="J1405" i="8"/>
  <c r="K1404" i="8"/>
  <c r="J1155" i="8"/>
  <c r="K1154" i="8"/>
  <c r="J1255" i="8"/>
  <c r="K1254" i="8"/>
  <c r="J1755" i="8"/>
  <c r="K1754" i="8"/>
  <c r="J1021" i="8"/>
  <c r="K1020" i="8"/>
  <c r="J1121" i="8"/>
  <c r="K1120" i="8"/>
  <c r="J721" i="8"/>
  <c r="K720" i="8"/>
  <c r="J2272" i="8"/>
  <c r="K2272" i="8" s="1"/>
  <c r="K2271" i="8"/>
  <c r="J1205" i="8"/>
  <c r="K1204" i="8"/>
  <c r="J905" i="8"/>
  <c r="K904" i="8"/>
  <c r="J1971" i="8"/>
  <c r="K1970" i="8"/>
  <c r="M1648" i="8" l="1"/>
  <c r="N1598" i="8"/>
  <c r="K2906" i="8"/>
  <c r="J2907" i="8"/>
  <c r="J1972" i="8"/>
  <c r="K1972" i="8" s="1"/>
  <c r="K1971" i="8"/>
  <c r="J56" i="8"/>
  <c r="K56" i="8" s="1"/>
  <c r="K55" i="8"/>
  <c r="J1906" i="8"/>
  <c r="K1906" i="8" s="1"/>
  <c r="K1905" i="8"/>
  <c r="J1006" i="8"/>
  <c r="K1006" i="8" s="1"/>
  <c r="K1005" i="8"/>
  <c r="J1106" i="8"/>
  <c r="K1106" i="8" s="1"/>
  <c r="K1105" i="8"/>
  <c r="J1772" i="8"/>
  <c r="K1772" i="8" s="1"/>
  <c r="K1771" i="8"/>
  <c r="J2556" i="8"/>
  <c r="K2556" i="8" s="1"/>
  <c r="K2555" i="8"/>
  <c r="J106" i="8"/>
  <c r="K106" i="8" s="1"/>
  <c r="K105" i="8"/>
  <c r="J2772" i="8"/>
  <c r="K2772" i="8" s="1"/>
  <c r="K2771" i="8"/>
  <c r="J1822" i="8"/>
  <c r="K1822" i="8" s="1"/>
  <c r="K1821" i="8"/>
  <c r="J1272" i="8"/>
  <c r="K1272" i="8" s="1"/>
  <c r="K1271" i="8"/>
  <c r="J822" i="8"/>
  <c r="K822" i="8" s="1"/>
  <c r="K821" i="8"/>
  <c r="J1456" i="8"/>
  <c r="K1456" i="8" s="1"/>
  <c r="K1455" i="8"/>
  <c r="J72" i="8"/>
  <c r="K72" i="8" s="1"/>
  <c r="K71" i="8"/>
  <c r="J2206" i="8"/>
  <c r="K2206" i="8" s="1"/>
  <c r="K2205" i="8"/>
  <c r="J2072" i="8"/>
  <c r="K2072" i="8" s="1"/>
  <c r="K2071" i="8"/>
  <c r="J472" i="8"/>
  <c r="K472" i="8" s="1"/>
  <c r="K471" i="8"/>
  <c r="J2056" i="8"/>
  <c r="K2056" i="8" s="1"/>
  <c r="K2055" i="8"/>
  <c r="J2306" i="8"/>
  <c r="K2306" i="8" s="1"/>
  <c r="K2305" i="8"/>
  <c r="J256" i="8"/>
  <c r="K256" i="8" s="1"/>
  <c r="K255" i="8"/>
  <c r="J906" i="8"/>
  <c r="K906" i="8" s="1"/>
  <c r="K905" i="8"/>
  <c r="J1256" i="8"/>
  <c r="K1256" i="8" s="1"/>
  <c r="K1255" i="8"/>
  <c r="J1556" i="8"/>
  <c r="K1556" i="8" s="1"/>
  <c r="K1555" i="8"/>
  <c r="J856" i="8"/>
  <c r="K856" i="8" s="1"/>
  <c r="K855" i="8"/>
  <c r="J2356" i="8"/>
  <c r="K2356" i="8" s="1"/>
  <c r="K2355" i="8"/>
  <c r="J2422" i="8"/>
  <c r="K2422" i="8" s="1"/>
  <c r="K2421" i="8"/>
  <c r="J2006" i="8"/>
  <c r="K2006" i="8" s="1"/>
  <c r="K2005" i="8"/>
  <c r="J572" i="8"/>
  <c r="K572" i="8" s="1"/>
  <c r="K571" i="8"/>
  <c r="J2322" i="8"/>
  <c r="K2322" i="8" s="1"/>
  <c r="K2321" i="8"/>
  <c r="J922" i="8"/>
  <c r="K922" i="8" s="1"/>
  <c r="K921" i="8"/>
  <c r="J1356" i="8"/>
  <c r="K1356" i="8" s="1"/>
  <c r="K1355" i="8"/>
  <c r="J1872" i="8"/>
  <c r="K1872" i="8" s="1"/>
  <c r="K1871" i="8"/>
  <c r="J2022" i="8"/>
  <c r="K2022" i="8" s="1"/>
  <c r="K2021" i="8"/>
  <c r="J1572" i="8"/>
  <c r="K1572" i="8" s="1"/>
  <c r="K1571" i="8"/>
  <c r="J972" i="8"/>
  <c r="K972" i="8" s="1"/>
  <c r="K971" i="8"/>
  <c r="J956" i="8"/>
  <c r="K956" i="8" s="1"/>
  <c r="K955" i="8"/>
  <c r="J1022" i="8"/>
  <c r="K1022" i="8" s="1"/>
  <c r="K1021" i="8"/>
  <c r="J122" i="8"/>
  <c r="K122" i="8" s="1"/>
  <c r="K121" i="8"/>
  <c r="J1956" i="8"/>
  <c r="K1956" i="8" s="1"/>
  <c r="K1955" i="8"/>
  <c r="J1856" i="8"/>
  <c r="K1856" i="8" s="1"/>
  <c r="K1855" i="8"/>
  <c r="J1072" i="8"/>
  <c r="K1072" i="8" s="1"/>
  <c r="K1071" i="8"/>
  <c r="J656" i="8"/>
  <c r="K656" i="8" s="1"/>
  <c r="K655" i="8"/>
  <c r="J706" i="8"/>
  <c r="K706" i="8" s="1"/>
  <c r="K705" i="8"/>
  <c r="J2106" i="8"/>
  <c r="K2106" i="8" s="1"/>
  <c r="K2105" i="8"/>
  <c r="J756" i="8"/>
  <c r="K756" i="8" s="1"/>
  <c r="K755" i="8"/>
  <c r="J2406" i="8"/>
  <c r="K2406" i="8" s="1"/>
  <c r="K2405" i="8"/>
  <c r="J2856" i="8"/>
  <c r="K2856" i="8" s="1"/>
  <c r="K2855" i="8"/>
  <c r="J1472" i="8"/>
  <c r="K1472" i="8" s="1"/>
  <c r="K1471" i="8"/>
  <c r="K1505" i="8"/>
  <c r="J1506" i="8"/>
  <c r="K1506" i="8" s="1"/>
  <c r="J772" i="8"/>
  <c r="K772" i="8" s="1"/>
  <c r="K771" i="8"/>
  <c r="J506" i="8"/>
  <c r="K506" i="8" s="1"/>
  <c r="K505" i="8"/>
  <c r="K1205" i="8"/>
  <c r="J1206" i="8"/>
  <c r="K1206" i="8" s="1"/>
  <c r="J1156" i="8"/>
  <c r="K1156" i="8" s="1"/>
  <c r="K1155" i="8"/>
  <c r="J2806" i="8"/>
  <c r="K2806" i="8" s="1"/>
  <c r="K2805" i="8"/>
  <c r="J1306" i="8"/>
  <c r="K1306" i="8" s="1"/>
  <c r="K1305" i="8"/>
  <c r="J672" i="8"/>
  <c r="K672" i="8" s="1"/>
  <c r="K671" i="8"/>
  <c r="J1756" i="8"/>
  <c r="K1756" i="8" s="1"/>
  <c r="K1755" i="8"/>
  <c r="J2606" i="8"/>
  <c r="K2606" i="8" s="1"/>
  <c r="K2605" i="8"/>
  <c r="J722" i="8"/>
  <c r="K722" i="8" s="1"/>
  <c r="K721" i="8"/>
  <c r="J1322" i="8"/>
  <c r="K1322" i="8" s="1"/>
  <c r="K1321" i="8"/>
  <c r="J222" i="8"/>
  <c r="K222" i="8" s="1"/>
  <c r="K221" i="8"/>
  <c r="J1172" i="8"/>
  <c r="K1172" i="8" s="1"/>
  <c r="K1171" i="8"/>
  <c r="J2122" i="8"/>
  <c r="K2122" i="8" s="1"/>
  <c r="K2121" i="8"/>
  <c r="J2672" i="8"/>
  <c r="K2672" i="8" s="1"/>
  <c r="K2671" i="8"/>
  <c r="J1722" i="8"/>
  <c r="K1722" i="8" s="1"/>
  <c r="K1721" i="8"/>
  <c r="J2156" i="8"/>
  <c r="K2156" i="8" s="1"/>
  <c r="K2155" i="8"/>
  <c r="J556" i="8"/>
  <c r="K556" i="8" s="1"/>
  <c r="K555" i="8"/>
  <c r="J872" i="8"/>
  <c r="K872" i="8" s="1"/>
  <c r="K871" i="8"/>
  <c r="J522" i="8"/>
  <c r="K522" i="8" s="1"/>
  <c r="K521" i="8"/>
  <c r="J172" i="8"/>
  <c r="K172" i="8" s="1"/>
  <c r="K171" i="8"/>
  <c r="J1606" i="8"/>
  <c r="K1606" i="8" s="1"/>
  <c r="K1605" i="8"/>
  <c r="J2172" i="8"/>
  <c r="K2172" i="8" s="1"/>
  <c r="K2171" i="8"/>
  <c r="J1406" i="8"/>
  <c r="K1406" i="8" s="1"/>
  <c r="K1405" i="8"/>
  <c r="J306" i="8"/>
  <c r="K306" i="8" s="1"/>
  <c r="K305" i="8"/>
  <c r="J2372" i="8"/>
  <c r="K2372" i="8" s="1"/>
  <c r="K2371" i="8"/>
  <c r="J406" i="8"/>
  <c r="K406" i="8" s="1"/>
  <c r="K405" i="8"/>
  <c r="J622" i="8"/>
  <c r="K622" i="8" s="1"/>
  <c r="K621" i="8"/>
  <c r="J1656" i="8"/>
  <c r="K1656" i="8" s="1"/>
  <c r="K1655" i="8"/>
  <c r="J1922" i="8"/>
  <c r="K1922" i="8" s="1"/>
  <c r="K1921" i="8"/>
  <c r="J1122" i="8"/>
  <c r="K1122" i="8" s="1"/>
  <c r="K1121" i="8"/>
  <c r="J272" i="8"/>
  <c r="K272" i="8" s="1"/>
  <c r="K271" i="8"/>
  <c r="J2706" i="8"/>
  <c r="K2706" i="8" s="1"/>
  <c r="K2705" i="8"/>
  <c r="J2506" i="8"/>
  <c r="K2506" i="8" s="1"/>
  <c r="K2505" i="8"/>
  <c r="J1522" i="8"/>
  <c r="K1522" i="8" s="1"/>
  <c r="K1521" i="8"/>
  <c r="J356" i="8"/>
  <c r="K356" i="8" s="1"/>
  <c r="K355" i="8"/>
  <c r="J422" i="8"/>
  <c r="K422" i="8" s="1"/>
  <c r="K421" i="8"/>
  <c r="J322" i="8"/>
  <c r="K322" i="8" s="1"/>
  <c r="K321" i="8"/>
  <c r="J1222" i="8"/>
  <c r="K1222" i="8" s="1"/>
  <c r="K1221" i="8"/>
  <c r="J606" i="8"/>
  <c r="K606" i="8" s="1"/>
  <c r="K605" i="8"/>
  <c r="J2222" i="8"/>
  <c r="K2222" i="8" s="1"/>
  <c r="K2221" i="8"/>
  <c r="J1422" i="8"/>
  <c r="K1422" i="8" s="1"/>
  <c r="K1421" i="8"/>
  <c r="J156" i="8"/>
  <c r="K156" i="8" s="1"/>
  <c r="K155" i="8"/>
  <c r="J1806" i="8"/>
  <c r="K1806" i="8" s="1"/>
  <c r="K1805" i="8"/>
  <c r="K2907" i="8" l="1"/>
  <c r="A2" i="9" s="1" a="1"/>
  <c r="A2" i="9" s="1"/>
  <c r="A2" i="16" a="1"/>
  <c r="M1698" i="8"/>
  <c r="N1648" i="8"/>
  <c r="O42" i="9" l="1"/>
  <c r="O386" i="9"/>
  <c r="O206" i="9"/>
  <c r="B2" i="6" a="1"/>
  <c r="O112" i="9"/>
  <c r="O53" i="9"/>
  <c r="O218" i="9"/>
  <c r="O95" i="9"/>
  <c r="O5" i="9"/>
  <c r="O220" i="9"/>
  <c r="O335" i="9"/>
  <c r="O225" i="9"/>
  <c r="O330" i="9"/>
  <c r="O66" i="9"/>
  <c r="O194" i="9"/>
  <c r="O115" i="9"/>
  <c r="O39" i="9"/>
  <c r="O159" i="9"/>
  <c r="O320" i="9"/>
  <c r="O216" i="9"/>
  <c r="O389" i="9"/>
  <c r="O312" i="9"/>
  <c r="O394" i="9"/>
  <c r="O56" i="9"/>
  <c r="O271" i="9"/>
  <c r="O240" i="9"/>
  <c r="O370" i="9"/>
  <c r="O156" i="9"/>
  <c r="O74" i="9"/>
  <c r="O256" i="9"/>
  <c r="O362" i="9"/>
  <c r="O121" i="9"/>
  <c r="O215" i="9"/>
  <c r="O113" i="9"/>
  <c r="O155" i="9"/>
  <c r="O77" i="9"/>
  <c r="O260" i="9"/>
  <c r="O21" i="9"/>
  <c r="O153" i="9"/>
  <c r="O358" i="9"/>
  <c r="O244" i="9"/>
  <c r="O309" i="9"/>
  <c r="O322" i="9"/>
  <c r="O34" i="9"/>
  <c r="O258" i="9"/>
  <c r="O356" i="9"/>
  <c r="O107" i="9"/>
  <c r="O360" i="9"/>
  <c r="O361" i="9"/>
  <c r="O369" i="9"/>
  <c r="O339" i="9"/>
  <c r="O178" i="9"/>
  <c r="O236" i="9"/>
  <c r="O221" i="9"/>
  <c r="O177" i="9"/>
  <c r="O323" i="9"/>
  <c r="O73" i="9"/>
  <c r="O132" i="9"/>
  <c r="O239" i="9"/>
  <c r="O23" i="9"/>
  <c r="O102" i="9"/>
  <c r="O114" i="9"/>
  <c r="O247" i="9"/>
  <c r="O313" i="9"/>
  <c r="O324" i="9"/>
  <c r="O30" i="9"/>
  <c r="O20" i="9"/>
  <c r="O383" i="9"/>
  <c r="O268" i="9"/>
  <c r="O317" i="9"/>
  <c r="O402" i="9"/>
  <c r="O51" i="9"/>
  <c r="O104" i="9"/>
  <c r="O301" i="9"/>
  <c r="O69" i="9"/>
  <c r="O359" i="9"/>
  <c r="O214" i="9"/>
  <c r="O384" i="9"/>
  <c r="O371" i="9"/>
  <c r="O319" i="9"/>
  <c r="O136" i="9"/>
  <c r="O65" i="9"/>
  <c r="O144" i="9"/>
  <c r="O245" i="9"/>
  <c r="O401" i="9"/>
  <c r="O45" i="9"/>
  <c r="O101" i="9"/>
  <c r="O385" i="9"/>
  <c r="O128" i="9"/>
  <c r="O147" i="9"/>
  <c r="O54" i="9"/>
  <c r="O58" i="9"/>
  <c r="O6" i="9"/>
  <c r="O310" i="9"/>
  <c r="O261" i="9"/>
  <c r="O321" i="9"/>
  <c r="O151" i="9"/>
  <c r="O64" i="9"/>
  <c r="O325" i="9"/>
  <c r="O29" i="9"/>
  <c r="O348" i="9"/>
  <c r="O163" i="9"/>
  <c r="O207" i="9"/>
  <c r="O403" i="9"/>
  <c r="O130" i="9"/>
  <c r="O175" i="9"/>
  <c r="O57" i="9"/>
  <c r="O299" i="9"/>
  <c r="O59" i="9"/>
  <c r="O164" i="9"/>
  <c r="O211" i="9"/>
  <c r="O60" i="9"/>
  <c r="O94" i="9"/>
  <c r="O131" i="9"/>
  <c r="O47" i="9"/>
  <c r="O280" i="9"/>
  <c r="O32" i="9"/>
  <c r="O341" i="9"/>
  <c r="O188" i="9"/>
  <c r="O200" i="9"/>
  <c r="O152" i="9"/>
  <c r="O133" i="9"/>
  <c r="C2" i="6" a="1"/>
  <c r="O400" i="9"/>
  <c r="O248" i="9"/>
  <c r="O352" i="9"/>
  <c r="O326" i="9"/>
  <c r="O273" i="9"/>
  <c r="O255" i="9"/>
  <c r="O168" i="9"/>
  <c r="O67" i="9"/>
  <c r="O98" i="9"/>
  <c r="O100" i="9"/>
  <c r="O329" i="9"/>
  <c r="O4" i="9"/>
  <c r="O72" i="9"/>
  <c r="O376" i="9"/>
  <c r="O345" i="9"/>
  <c r="O283" i="9"/>
  <c r="O141" i="9"/>
  <c r="O7" i="9"/>
  <c r="O154" i="9"/>
  <c r="O344" i="9"/>
  <c r="O118" i="9"/>
  <c r="O120" i="9"/>
  <c r="O259" i="9"/>
  <c r="O397" i="9"/>
  <c r="O404" i="9"/>
  <c r="O289" i="9"/>
  <c r="O87" i="9"/>
  <c r="O27" i="9"/>
  <c r="O286" i="9"/>
  <c r="O267" i="9"/>
  <c r="O235" i="9"/>
  <c r="O285" i="9"/>
  <c r="O19" i="9"/>
  <c r="O209" i="9"/>
  <c r="O117" i="9"/>
  <c r="O346" i="9"/>
  <c r="O70" i="9"/>
  <c r="O157" i="9"/>
  <c r="O192" i="9"/>
  <c r="O252" i="9"/>
  <c r="O266" i="9"/>
  <c r="O388" i="9"/>
  <c r="O357" i="9"/>
  <c r="O55" i="9"/>
  <c r="O171" i="9"/>
  <c r="O181" i="9"/>
  <c r="O44" i="9"/>
  <c r="O8" i="9"/>
  <c r="O278" i="9"/>
  <c r="O62" i="9"/>
  <c r="O49" i="9"/>
  <c r="O35" i="9"/>
  <c r="O111" i="9"/>
  <c r="O398" i="9"/>
  <c r="O395" i="9"/>
  <c r="O43" i="9"/>
  <c r="O212" i="9"/>
  <c r="O229" i="9"/>
  <c r="O119" i="9"/>
  <c r="O254" i="9"/>
  <c r="O242" i="9"/>
  <c r="O160" i="9"/>
  <c r="O14" i="9"/>
  <c r="O199" i="9"/>
  <c r="O314" i="9"/>
  <c r="O50" i="9"/>
  <c r="O382" i="9"/>
  <c r="O86" i="9"/>
  <c r="O353" i="9"/>
  <c r="O125" i="9"/>
  <c r="O143" i="9"/>
  <c r="O37" i="9"/>
  <c r="O198" i="9"/>
  <c r="O226" i="9"/>
  <c r="O307" i="9"/>
  <c r="O17" i="9"/>
  <c r="O262" i="9"/>
  <c r="O12" i="9"/>
  <c r="O184" i="9"/>
  <c r="O274" i="9"/>
  <c r="O237" i="9"/>
  <c r="O391" i="9"/>
  <c r="O36" i="9"/>
  <c r="O363" i="9"/>
  <c r="O374" i="9"/>
  <c r="O407" i="9"/>
  <c r="O396" i="9"/>
  <c r="O223" i="9"/>
  <c r="O186" i="9"/>
  <c r="O139" i="9"/>
  <c r="O93" i="9"/>
  <c r="O76" i="9"/>
  <c r="O250" i="9"/>
  <c r="O99" i="9"/>
  <c r="O302" i="9"/>
  <c r="O190" i="9"/>
  <c r="O355" i="9"/>
  <c r="O287" i="9"/>
  <c r="O127" i="9"/>
  <c r="O366" i="9"/>
  <c r="O224" i="9"/>
  <c r="O296" i="9"/>
  <c r="O381" i="9"/>
  <c r="O222" i="9"/>
  <c r="O292" i="9"/>
  <c r="O61" i="9"/>
  <c r="O92" i="9"/>
  <c r="O201" i="9"/>
  <c r="O116" i="9"/>
  <c r="O227" i="9"/>
  <c r="O217" i="9"/>
  <c r="O85" i="9"/>
  <c r="O337" i="9"/>
  <c r="O26" i="9"/>
  <c r="O265" i="9"/>
  <c r="O78" i="9"/>
  <c r="O249" i="9"/>
  <c r="O40" i="9"/>
  <c r="O290" i="9"/>
  <c r="O46" i="9"/>
  <c r="O82" i="9"/>
  <c r="O3" i="9"/>
  <c r="O399" i="9"/>
  <c r="B2" i="7" a="1"/>
  <c r="O203" i="9"/>
  <c r="O392" i="9"/>
  <c r="O161" i="9"/>
  <c r="O241" i="9"/>
  <c r="O137" i="9"/>
  <c r="O179" i="9"/>
  <c r="O170" i="9"/>
  <c r="O230" i="9"/>
  <c r="O142" i="9"/>
  <c r="O219" i="9"/>
  <c r="O83" i="9"/>
  <c r="O343" i="9"/>
  <c r="O373" i="9"/>
  <c r="O228" i="9"/>
  <c r="O231" i="9"/>
  <c r="O33" i="9"/>
  <c r="O238" i="9"/>
  <c r="O189" i="9"/>
  <c r="O173" i="9"/>
  <c r="O331" i="9"/>
  <c r="O282" i="9"/>
  <c r="O232" i="9"/>
  <c r="O205" i="9"/>
  <c r="O253" i="9"/>
  <c r="O172" i="9"/>
  <c r="O390" i="9"/>
  <c r="O89" i="9"/>
  <c r="O9" i="9"/>
  <c r="O103" i="9"/>
  <c r="O406" i="9"/>
  <c r="C2" i="7" a="1"/>
  <c r="A2" i="16"/>
  <c r="M11" i="16"/>
  <c r="N11" i="16" s="1"/>
  <c r="M23" i="16"/>
  <c r="N23" i="16" s="1"/>
  <c r="M35" i="16"/>
  <c r="N35" i="16" s="1"/>
  <c r="M47" i="16"/>
  <c r="N47" i="16" s="1"/>
  <c r="M59" i="16"/>
  <c r="N59" i="16" s="1"/>
  <c r="M71" i="16"/>
  <c r="N71" i="16" s="1"/>
  <c r="M83" i="16"/>
  <c r="N83" i="16" s="1"/>
  <c r="M95" i="16"/>
  <c r="N95" i="16" s="1"/>
  <c r="M107" i="16"/>
  <c r="N107" i="16" s="1"/>
  <c r="M119" i="16"/>
  <c r="N119" i="16" s="1"/>
  <c r="M131" i="16"/>
  <c r="N131" i="16" s="1"/>
  <c r="M143" i="16"/>
  <c r="N143" i="16" s="1"/>
  <c r="M155" i="16"/>
  <c r="N155" i="16" s="1"/>
  <c r="M167" i="16"/>
  <c r="N167" i="16" s="1"/>
  <c r="M179" i="16"/>
  <c r="N179" i="16" s="1"/>
  <c r="M191" i="16"/>
  <c r="N191" i="16" s="1"/>
  <c r="M203" i="16"/>
  <c r="N203" i="16" s="1"/>
  <c r="M215" i="16"/>
  <c r="N215" i="16" s="1"/>
  <c r="M227" i="16"/>
  <c r="N227" i="16" s="1"/>
  <c r="M239" i="16"/>
  <c r="N239" i="16" s="1"/>
  <c r="M12" i="16"/>
  <c r="N12" i="16" s="1"/>
  <c r="M24" i="16"/>
  <c r="N24" i="16" s="1"/>
  <c r="M36" i="16"/>
  <c r="N36" i="16" s="1"/>
  <c r="M48" i="16"/>
  <c r="N48" i="16" s="1"/>
  <c r="M60" i="16"/>
  <c r="N60" i="16" s="1"/>
  <c r="M72" i="16"/>
  <c r="N72" i="16" s="1"/>
  <c r="M84" i="16"/>
  <c r="N84" i="16" s="1"/>
  <c r="M96" i="16"/>
  <c r="N96" i="16" s="1"/>
  <c r="M108" i="16"/>
  <c r="N108" i="16" s="1"/>
  <c r="M120" i="16"/>
  <c r="N120" i="16" s="1"/>
  <c r="M132" i="16"/>
  <c r="N132" i="16" s="1"/>
  <c r="M144" i="16"/>
  <c r="N144" i="16" s="1"/>
  <c r="M156" i="16"/>
  <c r="N156" i="16" s="1"/>
  <c r="M168" i="16"/>
  <c r="N168" i="16" s="1"/>
  <c r="M13" i="16"/>
  <c r="N13" i="16" s="1"/>
  <c r="M25" i="16"/>
  <c r="N25" i="16" s="1"/>
  <c r="M37" i="16"/>
  <c r="N37" i="16" s="1"/>
  <c r="M49" i="16"/>
  <c r="N49" i="16" s="1"/>
  <c r="M61" i="16"/>
  <c r="N61" i="16" s="1"/>
  <c r="M73" i="16"/>
  <c r="N73" i="16" s="1"/>
  <c r="M85" i="16"/>
  <c r="N85" i="16" s="1"/>
  <c r="M97" i="16"/>
  <c r="N97" i="16" s="1"/>
  <c r="M109" i="16"/>
  <c r="N109" i="16" s="1"/>
  <c r="M121" i="16"/>
  <c r="N121" i="16" s="1"/>
  <c r="M133" i="16"/>
  <c r="N133" i="16" s="1"/>
  <c r="M145" i="16"/>
  <c r="N145" i="16" s="1"/>
  <c r="M157" i="16"/>
  <c r="N157" i="16" s="1"/>
  <c r="M169" i="16"/>
  <c r="N169" i="16" s="1"/>
  <c r="M181" i="16"/>
  <c r="N181" i="16" s="1"/>
  <c r="M193" i="16"/>
  <c r="N193" i="16" s="1"/>
  <c r="M205" i="16"/>
  <c r="N205" i="16" s="1"/>
  <c r="M217" i="16"/>
  <c r="N217" i="16" s="1"/>
  <c r="M229" i="16"/>
  <c r="N229" i="16" s="1"/>
  <c r="M241" i="16"/>
  <c r="N241" i="16" s="1"/>
  <c r="M14" i="16"/>
  <c r="N14" i="16" s="1"/>
  <c r="M26" i="16"/>
  <c r="N26" i="16" s="1"/>
  <c r="M38" i="16"/>
  <c r="N38" i="16" s="1"/>
  <c r="M50" i="16"/>
  <c r="N50" i="16" s="1"/>
  <c r="M62" i="16"/>
  <c r="N62" i="16" s="1"/>
  <c r="M74" i="16"/>
  <c r="N74" i="16" s="1"/>
  <c r="M86" i="16"/>
  <c r="N86" i="16" s="1"/>
  <c r="M98" i="16"/>
  <c r="N98" i="16" s="1"/>
  <c r="M110" i="16"/>
  <c r="N110" i="16" s="1"/>
  <c r="M122" i="16"/>
  <c r="N122" i="16" s="1"/>
  <c r="M134" i="16"/>
  <c r="N134" i="16" s="1"/>
  <c r="M146" i="16"/>
  <c r="N146" i="16" s="1"/>
  <c r="M158" i="16"/>
  <c r="N158" i="16" s="1"/>
  <c r="M3" i="16"/>
  <c r="N3" i="16" s="1"/>
  <c r="M15" i="16"/>
  <c r="N15" i="16" s="1"/>
  <c r="M27" i="16"/>
  <c r="N27" i="16" s="1"/>
  <c r="M39" i="16"/>
  <c r="N39" i="16" s="1"/>
  <c r="M51" i="16"/>
  <c r="N51" i="16" s="1"/>
  <c r="M63" i="16"/>
  <c r="N63" i="16" s="1"/>
  <c r="M75" i="16"/>
  <c r="N75" i="16" s="1"/>
  <c r="M87" i="16"/>
  <c r="N87" i="16" s="1"/>
  <c r="M99" i="16"/>
  <c r="N99" i="16" s="1"/>
  <c r="M111" i="16"/>
  <c r="N111" i="16" s="1"/>
  <c r="M123" i="16"/>
  <c r="N123" i="16" s="1"/>
  <c r="M135" i="16"/>
  <c r="N135" i="16" s="1"/>
  <c r="M147" i="16"/>
  <c r="N147" i="16" s="1"/>
  <c r="M159" i="16"/>
  <c r="N159" i="16" s="1"/>
  <c r="M171" i="16"/>
  <c r="N171" i="16" s="1"/>
  <c r="M183" i="16"/>
  <c r="N183" i="16" s="1"/>
  <c r="M195" i="16"/>
  <c r="N195" i="16" s="1"/>
  <c r="M207" i="16"/>
  <c r="N207" i="16" s="1"/>
  <c r="M219" i="16"/>
  <c r="N219" i="16" s="1"/>
  <c r="M231" i="16"/>
  <c r="N231" i="16" s="1"/>
  <c r="M243" i="16"/>
  <c r="N243" i="16" s="1"/>
  <c r="M5" i="16"/>
  <c r="N5" i="16" s="1"/>
  <c r="M17" i="16"/>
  <c r="N17" i="16" s="1"/>
  <c r="M29" i="16"/>
  <c r="N29" i="16" s="1"/>
  <c r="M41" i="16"/>
  <c r="N41" i="16" s="1"/>
  <c r="M53" i="16"/>
  <c r="N53" i="16" s="1"/>
  <c r="M65" i="16"/>
  <c r="N65" i="16" s="1"/>
  <c r="M77" i="16"/>
  <c r="N77" i="16" s="1"/>
  <c r="M89" i="16"/>
  <c r="N89" i="16" s="1"/>
  <c r="M101" i="16"/>
  <c r="N101" i="16" s="1"/>
  <c r="M113" i="16"/>
  <c r="N113" i="16" s="1"/>
  <c r="M125" i="16"/>
  <c r="N125" i="16" s="1"/>
  <c r="M137" i="16"/>
  <c r="N137" i="16" s="1"/>
  <c r="M149" i="16"/>
  <c r="N149" i="16" s="1"/>
  <c r="M161" i="16"/>
  <c r="N161" i="16" s="1"/>
  <c r="M173" i="16"/>
  <c r="N173" i="16" s="1"/>
  <c r="M185" i="16"/>
  <c r="N185" i="16" s="1"/>
  <c r="M197" i="16"/>
  <c r="N197" i="16" s="1"/>
  <c r="M209" i="16"/>
  <c r="N209" i="16" s="1"/>
  <c r="M221" i="16"/>
  <c r="N221" i="16" s="1"/>
  <c r="M233" i="16"/>
  <c r="N233" i="16" s="1"/>
  <c r="M245" i="16"/>
  <c r="N245" i="16" s="1"/>
  <c r="B2" i="17" a="1"/>
  <c r="M6" i="16"/>
  <c r="N6" i="16" s="1"/>
  <c r="M30" i="16"/>
  <c r="N30" i="16" s="1"/>
  <c r="M54" i="16"/>
  <c r="N54" i="16" s="1"/>
  <c r="M78" i="16"/>
  <c r="N78" i="16" s="1"/>
  <c r="M102" i="16"/>
  <c r="N102" i="16" s="1"/>
  <c r="M126" i="16"/>
  <c r="N126" i="16" s="1"/>
  <c r="M150" i="16"/>
  <c r="N150" i="16" s="1"/>
  <c r="M172" i="16"/>
  <c r="N172" i="16" s="1"/>
  <c r="M189" i="16"/>
  <c r="N189" i="16" s="1"/>
  <c r="M208" i="16"/>
  <c r="N208" i="16" s="1"/>
  <c r="M225" i="16"/>
  <c r="N225" i="16" s="1"/>
  <c r="M244" i="16"/>
  <c r="N244" i="16" s="1"/>
  <c r="M257" i="16"/>
  <c r="N257" i="16" s="1"/>
  <c r="M269" i="16"/>
  <c r="N269" i="16" s="1"/>
  <c r="M281" i="16"/>
  <c r="N281" i="16" s="1"/>
  <c r="M293" i="16"/>
  <c r="N293" i="16" s="1"/>
  <c r="M305" i="16"/>
  <c r="N305" i="16" s="1"/>
  <c r="M317" i="16"/>
  <c r="N317" i="16" s="1"/>
  <c r="M7" i="16"/>
  <c r="N7" i="16" s="1"/>
  <c r="M31" i="16"/>
  <c r="N31" i="16" s="1"/>
  <c r="M55" i="16"/>
  <c r="N55" i="16" s="1"/>
  <c r="M79" i="16"/>
  <c r="N79" i="16" s="1"/>
  <c r="M103" i="16"/>
  <c r="N103" i="16" s="1"/>
  <c r="M127" i="16"/>
  <c r="N127" i="16" s="1"/>
  <c r="M151" i="16"/>
  <c r="N151" i="16" s="1"/>
  <c r="M174" i="16"/>
  <c r="N174" i="16" s="1"/>
  <c r="M190" i="16"/>
  <c r="N190" i="16" s="1"/>
  <c r="M210" i="16"/>
  <c r="N210" i="16" s="1"/>
  <c r="M10" i="16"/>
  <c r="N10" i="16" s="1"/>
  <c r="M34" i="16"/>
  <c r="N34" i="16" s="1"/>
  <c r="M58" i="16"/>
  <c r="N58" i="16" s="1"/>
  <c r="M82" i="16"/>
  <c r="N82" i="16" s="1"/>
  <c r="M106" i="16"/>
  <c r="N106" i="16" s="1"/>
  <c r="M130" i="16"/>
  <c r="N130" i="16" s="1"/>
  <c r="M154" i="16"/>
  <c r="N154" i="16" s="1"/>
  <c r="M177" i="16"/>
  <c r="N177" i="16" s="1"/>
  <c r="M196" i="16"/>
  <c r="N196" i="16" s="1"/>
  <c r="M213" i="16"/>
  <c r="N213" i="16" s="1"/>
  <c r="M16" i="16"/>
  <c r="N16" i="16" s="1"/>
  <c r="M40" i="16"/>
  <c r="N40" i="16" s="1"/>
  <c r="M64" i="16"/>
  <c r="N64" i="16" s="1"/>
  <c r="M88" i="16"/>
  <c r="N88" i="16" s="1"/>
  <c r="M112" i="16"/>
  <c r="N112" i="16" s="1"/>
  <c r="M136" i="16"/>
  <c r="N136" i="16" s="1"/>
  <c r="M160" i="16"/>
  <c r="N160" i="16" s="1"/>
  <c r="M178" i="16"/>
  <c r="N178" i="16" s="1"/>
  <c r="M198" i="16"/>
  <c r="N198" i="16" s="1"/>
  <c r="M214" i="16"/>
  <c r="N214" i="16" s="1"/>
  <c r="M234" i="16"/>
  <c r="N234" i="16" s="1"/>
  <c r="M250" i="16"/>
  <c r="N250" i="16" s="1"/>
  <c r="M262" i="16"/>
  <c r="N262" i="16" s="1"/>
  <c r="M274" i="16"/>
  <c r="N274" i="16" s="1"/>
  <c r="M286" i="16"/>
  <c r="N286" i="16" s="1"/>
  <c r="M298" i="16"/>
  <c r="N298" i="16" s="1"/>
  <c r="M310" i="16"/>
  <c r="N310" i="16" s="1"/>
  <c r="M322" i="16"/>
  <c r="N322" i="16" s="1"/>
  <c r="M334" i="16"/>
  <c r="N334" i="16" s="1"/>
  <c r="M346" i="16"/>
  <c r="N346" i="16" s="1"/>
  <c r="M358" i="16"/>
  <c r="N358" i="16" s="1"/>
  <c r="M370" i="16"/>
  <c r="N370" i="16" s="1"/>
  <c r="M382" i="16"/>
  <c r="N382" i="16" s="1"/>
  <c r="M394" i="16"/>
  <c r="N394" i="16" s="1"/>
  <c r="M406" i="16"/>
  <c r="N406" i="16" s="1"/>
  <c r="M43" i="16"/>
  <c r="N43" i="16" s="1"/>
  <c r="M115" i="16"/>
  <c r="N115" i="16" s="1"/>
  <c r="M200" i="16"/>
  <c r="N200" i="16" s="1"/>
  <c r="M236" i="16"/>
  <c r="N236" i="16" s="1"/>
  <c r="M264" i="16"/>
  <c r="N264" i="16" s="1"/>
  <c r="M288" i="16"/>
  <c r="N288" i="16" s="1"/>
  <c r="M312" i="16"/>
  <c r="N312" i="16" s="1"/>
  <c r="M336" i="16"/>
  <c r="N336" i="16" s="1"/>
  <c r="M372" i="16"/>
  <c r="N372" i="16" s="1"/>
  <c r="M2" i="16"/>
  <c r="N2" i="16" s="1"/>
  <c r="M18" i="16"/>
  <c r="N18" i="16" s="1"/>
  <c r="M42" i="16"/>
  <c r="N42" i="16" s="1"/>
  <c r="M66" i="16"/>
  <c r="N66" i="16" s="1"/>
  <c r="M90" i="16"/>
  <c r="N90" i="16" s="1"/>
  <c r="M114" i="16"/>
  <c r="N114" i="16" s="1"/>
  <c r="M138" i="16"/>
  <c r="N138" i="16" s="1"/>
  <c r="M162" i="16"/>
  <c r="N162" i="16" s="1"/>
  <c r="M180" i="16"/>
  <c r="N180" i="16" s="1"/>
  <c r="M199" i="16"/>
  <c r="N199" i="16" s="1"/>
  <c r="M216" i="16"/>
  <c r="N216" i="16" s="1"/>
  <c r="M235" i="16"/>
  <c r="N235" i="16" s="1"/>
  <c r="M251" i="16"/>
  <c r="N251" i="16" s="1"/>
  <c r="M263" i="16"/>
  <c r="N263" i="16" s="1"/>
  <c r="M275" i="16"/>
  <c r="N275" i="16" s="1"/>
  <c r="M287" i="16"/>
  <c r="N287" i="16" s="1"/>
  <c r="M299" i="16"/>
  <c r="N299" i="16" s="1"/>
  <c r="M311" i="16"/>
  <c r="N311" i="16" s="1"/>
  <c r="M323" i="16"/>
  <c r="N323" i="16" s="1"/>
  <c r="M335" i="16"/>
  <c r="N335" i="16" s="1"/>
  <c r="M347" i="16"/>
  <c r="N347" i="16" s="1"/>
  <c r="M359" i="16"/>
  <c r="N359" i="16" s="1"/>
  <c r="M371" i="16"/>
  <c r="N371" i="16" s="1"/>
  <c r="M383" i="16"/>
  <c r="N383" i="16" s="1"/>
  <c r="M395" i="16"/>
  <c r="N395" i="16" s="1"/>
  <c r="M407" i="16"/>
  <c r="N407" i="16" s="1"/>
  <c r="M163" i="16"/>
  <c r="N163" i="16" s="1"/>
  <c r="M360" i="16"/>
  <c r="N360" i="16" s="1"/>
  <c r="M19" i="16"/>
  <c r="N19" i="16" s="1"/>
  <c r="M67" i="16"/>
  <c r="N67" i="16" s="1"/>
  <c r="M91" i="16"/>
  <c r="N91" i="16" s="1"/>
  <c r="M139" i="16"/>
  <c r="N139" i="16" s="1"/>
  <c r="M182" i="16"/>
  <c r="N182" i="16" s="1"/>
  <c r="M218" i="16"/>
  <c r="N218" i="16" s="1"/>
  <c r="M252" i="16"/>
  <c r="N252" i="16" s="1"/>
  <c r="M276" i="16"/>
  <c r="N276" i="16" s="1"/>
  <c r="M300" i="16"/>
  <c r="N300" i="16" s="1"/>
  <c r="M324" i="16"/>
  <c r="N324" i="16" s="1"/>
  <c r="M348" i="16"/>
  <c r="N348" i="16" s="1"/>
  <c r="M384" i="16"/>
  <c r="N384" i="16" s="1"/>
  <c r="M396" i="16"/>
  <c r="N396" i="16" s="1"/>
  <c r="M20" i="16"/>
  <c r="N20" i="16" s="1"/>
  <c r="M44" i="16"/>
  <c r="N44" i="16" s="1"/>
  <c r="M68" i="16"/>
  <c r="N68" i="16" s="1"/>
  <c r="M92" i="16"/>
  <c r="N92" i="16" s="1"/>
  <c r="M116" i="16"/>
  <c r="N116" i="16" s="1"/>
  <c r="M140" i="16"/>
  <c r="N140" i="16" s="1"/>
  <c r="M164" i="16"/>
  <c r="N164" i="16" s="1"/>
  <c r="M184" i="16"/>
  <c r="N184" i="16" s="1"/>
  <c r="M201" i="16"/>
  <c r="N201" i="16" s="1"/>
  <c r="M220" i="16"/>
  <c r="N220" i="16" s="1"/>
  <c r="M237" i="16"/>
  <c r="N237" i="16" s="1"/>
  <c r="M253" i="16"/>
  <c r="N253" i="16" s="1"/>
  <c r="M265" i="16"/>
  <c r="N265" i="16" s="1"/>
  <c r="M277" i="16"/>
  <c r="N277" i="16" s="1"/>
  <c r="M289" i="16"/>
  <c r="N289" i="16" s="1"/>
  <c r="M301" i="16"/>
  <c r="N301" i="16" s="1"/>
  <c r="M313" i="16"/>
  <c r="N313" i="16" s="1"/>
  <c r="M325" i="16"/>
  <c r="N325" i="16" s="1"/>
  <c r="M337" i="16"/>
  <c r="N337" i="16" s="1"/>
  <c r="M349" i="16"/>
  <c r="N349" i="16" s="1"/>
  <c r="M361" i="16"/>
  <c r="N361" i="16" s="1"/>
  <c r="M373" i="16"/>
  <c r="N373" i="16" s="1"/>
  <c r="M385" i="16"/>
  <c r="N385" i="16" s="1"/>
  <c r="M397" i="16"/>
  <c r="N397" i="16" s="1"/>
  <c r="M22" i="16"/>
  <c r="N22" i="16" s="1"/>
  <c r="M80" i="16"/>
  <c r="N80" i="16" s="1"/>
  <c r="M141" i="16"/>
  <c r="N141" i="16" s="1"/>
  <c r="M188" i="16"/>
  <c r="N188" i="16" s="1"/>
  <c r="M228" i="16"/>
  <c r="N228" i="16" s="1"/>
  <c r="M256" i="16"/>
  <c r="N256" i="16" s="1"/>
  <c r="M278" i="16"/>
  <c r="N278" i="16" s="1"/>
  <c r="M296" i="16"/>
  <c r="N296" i="16" s="1"/>
  <c r="M318" i="16"/>
  <c r="N318" i="16" s="1"/>
  <c r="M338" i="16"/>
  <c r="N338" i="16" s="1"/>
  <c r="M354" i="16"/>
  <c r="N354" i="16" s="1"/>
  <c r="M374" i="16"/>
  <c r="N374" i="16" s="1"/>
  <c r="M390" i="16"/>
  <c r="N390" i="16" s="1"/>
  <c r="M142" i="16"/>
  <c r="N142" i="16" s="1"/>
  <c r="M258" i="16"/>
  <c r="N258" i="16" s="1"/>
  <c r="M319" i="16"/>
  <c r="N319" i="16" s="1"/>
  <c r="M194" i="16"/>
  <c r="N194" i="16" s="1"/>
  <c r="M392" i="16"/>
  <c r="N392" i="16" s="1"/>
  <c r="M260" i="16"/>
  <c r="N260" i="16" s="1"/>
  <c r="M357" i="16"/>
  <c r="N357" i="16" s="1"/>
  <c r="M326" i="16"/>
  <c r="N326" i="16" s="1"/>
  <c r="M280" i="16"/>
  <c r="N280" i="16" s="1"/>
  <c r="M376" i="16"/>
  <c r="N376" i="16" s="1"/>
  <c r="M282" i="16"/>
  <c r="N282" i="16" s="1"/>
  <c r="M393" i="16"/>
  <c r="N393" i="16" s="1"/>
  <c r="M362" i="16"/>
  <c r="N362" i="16" s="1"/>
  <c r="M32" i="16"/>
  <c r="N32" i="16" s="1"/>
  <c r="M356" i="16"/>
  <c r="N356" i="16" s="1"/>
  <c r="M33" i="16"/>
  <c r="N33" i="16" s="1"/>
  <c r="M94" i="16"/>
  <c r="N94" i="16" s="1"/>
  <c r="M202" i="16"/>
  <c r="N202" i="16" s="1"/>
  <c r="M321" i="16"/>
  <c r="N321" i="16" s="1"/>
  <c r="B2" i="14" a="1"/>
  <c r="M45" i="16"/>
  <c r="N45" i="16" s="1"/>
  <c r="M100" i="16"/>
  <c r="N100" i="16" s="1"/>
  <c r="M153" i="16"/>
  <c r="N153" i="16" s="1"/>
  <c r="M204" i="16"/>
  <c r="N204" i="16" s="1"/>
  <c r="M240" i="16"/>
  <c r="N240" i="16" s="1"/>
  <c r="M261" i="16"/>
  <c r="N261" i="16" s="1"/>
  <c r="M283" i="16"/>
  <c r="N283" i="16" s="1"/>
  <c r="M304" i="16"/>
  <c r="N304" i="16" s="1"/>
  <c r="M378" i="16"/>
  <c r="N378" i="16" s="1"/>
  <c r="M46" i="16"/>
  <c r="N46" i="16" s="1"/>
  <c r="M104" i="16"/>
  <c r="N104" i="16" s="1"/>
  <c r="M165" i="16"/>
  <c r="N165" i="16" s="1"/>
  <c r="M206" i="16"/>
  <c r="N206" i="16" s="1"/>
  <c r="M242" i="16"/>
  <c r="N242" i="16" s="1"/>
  <c r="M266" i="16"/>
  <c r="N266" i="16" s="1"/>
  <c r="M284" i="16"/>
  <c r="N284" i="16" s="1"/>
  <c r="M306" i="16"/>
  <c r="N306" i="16" s="1"/>
  <c r="M327" i="16"/>
  <c r="N327" i="16" s="1"/>
  <c r="M343" i="16"/>
  <c r="N343" i="16" s="1"/>
  <c r="M363" i="16"/>
  <c r="N363" i="16" s="1"/>
  <c r="M379" i="16"/>
  <c r="N379" i="16" s="1"/>
  <c r="M399" i="16"/>
  <c r="N399" i="16" s="1"/>
  <c r="M246" i="16"/>
  <c r="N246" i="16" s="1"/>
  <c r="M307" i="16"/>
  <c r="N307" i="16" s="1"/>
  <c r="M364" i="16"/>
  <c r="N364" i="16" s="1"/>
  <c r="M56" i="16"/>
  <c r="N56" i="16" s="1"/>
  <c r="M212" i="16"/>
  <c r="N212" i="16" s="1"/>
  <c r="M268" i="16"/>
  <c r="N268" i="16" s="1"/>
  <c r="M329" i="16"/>
  <c r="N329" i="16" s="1"/>
  <c r="M365" i="16"/>
  <c r="N365" i="16" s="1"/>
  <c r="M367" i="16"/>
  <c r="N367" i="16" s="1"/>
  <c r="M186" i="16"/>
  <c r="N186" i="16" s="1"/>
  <c r="M352" i="16"/>
  <c r="N352" i="16" s="1"/>
  <c r="M21" i="16"/>
  <c r="N21" i="16" s="1"/>
  <c r="M76" i="16"/>
  <c r="N76" i="16" s="1"/>
  <c r="M187" i="16"/>
  <c r="N187" i="16" s="1"/>
  <c r="M316" i="16"/>
  <c r="N316" i="16" s="1"/>
  <c r="M389" i="16"/>
  <c r="N389" i="16" s="1"/>
  <c r="M279" i="16"/>
  <c r="N279" i="16" s="1"/>
  <c r="M391" i="16"/>
  <c r="N391" i="16" s="1"/>
  <c r="M340" i="16"/>
  <c r="N340" i="16" s="1"/>
  <c r="M303" i="16"/>
  <c r="N303" i="16" s="1"/>
  <c r="M52" i="16"/>
  <c r="N52" i="16" s="1"/>
  <c r="M105" i="16"/>
  <c r="N105" i="16" s="1"/>
  <c r="M166" i="16"/>
  <c r="N166" i="16" s="1"/>
  <c r="M211" i="16"/>
  <c r="N211" i="16" s="1"/>
  <c r="M267" i="16"/>
  <c r="N267" i="16" s="1"/>
  <c r="M285" i="16"/>
  <c r="N285" i="16" s="1"/>
  <c r="M328" i="16"/>
  <c r="N328" i="16" s="1"/>
  <c r="M344" i="16"/>
  <c r="N344" i="16" s="1"/>
  <c r="M380" i="16"/>
  <c r="N380" i="16" s="1"/>
  <c r="M400" i="16"/>
  <c r="N400" i="16" s="1"/>
  <c r="M117" i="16"/>
  <c r="N117" i="16" s="1"/>
  <c r="M247" i="16"/>
  <c r="N247" i="16" s="1"/>
  <c r="M290" i="16"/>
  <c r="N290" i="16" s="1"/>
  <c r="M345" i="16"/>
  <c r="N345" i="16" s="1"/>
  <c r="M381" i="16"/>
  <c r="N381" i="16" s="1"/>
  <c r="M70" i="16"/>
  <c r="N70" i="16" s="1"/>
  <c r="M272" i="16"/>
  <c r="N272" i="16" s="1"/>
  <c r="M368" i="16"/>
  <c r="N368" i="16" s="1"/>
  <c r="M273" i="16"/>
  <c r="N273" i="16" s="1"/>
  <c r="M353" i="16"/>
  <c r="N353" i="16" s="1"/>
  <c r="M28" i="16"/>
  <c r="N28" i="16" s="1"/>
  <c r="M375" i="16"/>
  <c r="N375" i="16" s="1"/>
  <c r="M93" i="16"/>
  <c r="N93" i="16" s="1"/>
  <c r="M232" i="16"/>
  <c r="N232" i="16" s="1"/>
  <c r="M320" i="16"/>
  <c r="N320" i="16" s="1"/>
  <c r="M152" i="16"/>
  <c r="N152" i="16" s="1"/>
  <c r="M398" i="16"/>
  <c r="N398" i="16" s="1"/>
  <c r="M170" i="16"/>
  <c r="N170" i="16" s="1"/>
  <c r="M308" i="16"/>
  <c r="N308" i="16" s="1"/>
  <c r="M401" i="16"/>
  <c r="N401" i="16" s="1"/>
  <c r="M403" i="16"/>
  <c r="N403" i="16" s="1"/>
  <c r="M9" i="16"/>
  <c r="N9" i="16" s="1"/>
  <c r="M128" i="16"/>
  <c r="N128" i="16" s="1"/>
  <c r="M254" i="16"/>
  <c r="N254" i="16" s="1"/>
  <c r="M294" i="16"/>
  <c r="N294" i="16" s="1"/>
  <c r="M332" i="16"/>
  <c r="N332" i="16" s="1"/>
  <c r="M404" i="16"/>
  <c r="N404" i="16" s="1"/>
  <c r="M255" i="16"/>
  <c r="N255" i="16" s="1"/>
  <c r="M192" i="16"/>
  <c r="N192" i="16" s="1"/>
  <c r="M339" i="16"/>
  <c r="N339" i="16" s="1"/>
  <c r="M302" i="16"/>
  <c r="N302" i="16" s="1"/>
  <c r="M238" i="16"/>
  <c r="N238" i="16" s="1"/>
  <c r="M377" i="16"/>
  <c r="N377" i="16" s="1"/>
  <c r="M342" i="16"/>
  <c r="N342" i="16" s="1"/>
  <c r="M4" i="16"/>
  <c r="N4" i="16" s="1"/>
  <c r="M57" i="16"/>
  <c r="N57" i="16" s="1"/>
  <c r="M118" i="16"/>
  <c r="N118" i="16" s="1"/>
  <c r="M175" i="16"/>
  <c r="N175" i="16" s="1"/>
  <c r="M222" i="16"/>
  <c r="N222" i="16" s="1"/>
  <c r="M248" i="16"/>
  <c r="N248" i="16" s="1"/>
  <c r="M270" i="16"/>
  <c r="N270" i="16" s="1"/>
  <c r="M291" i="16"/>
  <c r="N291" i="16" s="1"/>
  <c r="M309" i="16"/>
  <c r="N309" i="16" s="1"/>
  <c r="M330" i="16"/>
  <c r="N330" i="16" s="1"/>
  <c r="M350" i="16"/>
  <c r="N350" i="16" s="1"/>
  <c r="M366" i="16"/>
  <c r="N366" i="16" s="1"/>
  <c r="M386" i="16"/>
  <c r="N386" i="16" s="1"/>
  <c r="M402" i="16"/>
  <c r="N402" i="16" s="1"/>
  <c r="M8" i="16"/>
  <c r="N8" i="16" s="1"/>
  <c r="M69" i="16"/>
  <c r="N69" i="16" s="1"/>
  <c r="M124" i="16"/>
  <c r="N124" i="16" s="1"/>
  <c r="M176" i="16"/>
  <c r="N176" i="16" s="1"/>
  <c r="M223" i="16"/>
  <c r="N223" i="16" s="1"/>
  <c r="M249" i="16"/>
  <c r="N249" i="16" s="1"/>
  <c r="M271" i="16"/>
  <c r="N271" i="16" s="1"/>
  <c r="M292" i="16"/>
  <c r="N292" i="16" s="1"/>
  <c r="M314" i="16"/>
  <c r="N314" i="16" s="1"/>
  <c r="M331" i="16"/>
  <c r="N331" i="16" s="1"/>
  <c r="M351" i="16"/>
  <c r="N351" i="16" s="1"/>
  <c r="M387" i="16"/>
  <c r="N387" i="16" s="1"/>
  <c r="M224" i="16"/>
  <c r="N224" i="16" s="1"/>
  <c r="M315" i="16"/>
  <c r="N315" i="16" s="1"/>
  <c r="M388" i="16"/>
  <c r="N388" i="16" s="1"/>
  <c r="M129" i="16"/>
  <c r="N129" i="16" s="1"/>
  <c r="M226" i="16"/>
  <c r="N226" i="16" s="1"/>
  <c r="M295" i="16"/>
  <c r="N295" i="16" s="1"/>
  <c r="M333" i="16"/>
  <c r="N333" i="16" s="1"/>
  <c r="M369" i="16"/>
  <c r="N369" i="16" s="1"/>
  <c r="M405" i="16"/>
  <c r="N405" i="16" s="1"/>
  <c r="M81" i="16"/>
  <c r="N81" i="16" s="1"/>
  <c r="M230" i="16"/>
  <c r="N230" i="16" s="1"/>
  <c r="M297" i="16"/>
  <c r="N297" i="16" s="1"/>
  <c r="M355" i="16"/>
  <c r="N355" i="16" s="1"/>
  <c r="M148" i="16"/>
  <c r="N148" i="16" s="1"/>
  <c r="M259" i="16"/>
  <c r="N259" i="16" s="1"/>
  <c r="M341" i="16"/>
  <c r="N341" i="16" s="1"/>
  <c r="O195" i="9"/>
  <c r="O405" i="9"/>
  <c r="O96" i="9"/>
  <c r="O183" i="9"/>
  <c r="O297" i="9"/>
  <c r="O338" i="9"/>
  <c r="O333" i="9"/>
  <c r="O52" i="9"/>
  <c r="O75" i="9"/>
  <c r="O378" i="9"/>
  <c r="O306" i="9"/>
  <c r="O375" i="9"/>
  <c r="O275" i="9"/>
  <c r="O176" i="9"/>
  <c r="O31" i="9"/>
  <c r="O270" i="9"/>
  <c r="O24" i="9"/>
  <c r="O122" i="9"/>
  <c r="O90" i="9"/>
  <c r="O293" i="9"/>
  <c r="O167" i="9"/>
  <c r="O165" i="9"/>
  <c r="O38" i="9"/>
  <c r="O162" i="9"/>
  <c r="O277" i="9"/>
  <c r="O13" i="9"/>
  <c r="O311" i="9"/>
  <c r="O196" i="9"/>
  <c r="O284" i="9"/>
  <c r="O110" i="9"/>
  <c r="O22" i="9"/>
  <c r="O84" i="9"/>
  <c r="O246" i="9"/>
  <c r="O180" i="9"/>
  <c r="O304" i="9"/>
  <c r="O298" i="9"/>
  <c r="O145" i="9"/>
  <c r="O303" i="9"/>
  <c r="O80" i="9"/>
  <c r="O251" i="9"/>
  <c r="O263" i="9"/>
  <c r="O213" i="9"/>
  <c r="O123" i="9"/>
  <c r="O327" i="9"/>
  <c r="O269" i="9"/>
  <c r="O169" i="9"/>
  <c r="O126" i="9"/>
  <c r="O349" i="9"/>
  <c r="O276" i="9"/>
  <c r="M1748" i="8"/>
  <c r="N1698" i="8"/>
  <c r="O81" i="9"/>
  <c r="O308" i="9"/>
  <c r="O332" i="9"/>
  <c r="O135" i="9"/>
  <c r="O368" i="9"/>
  <c r="O187" i="9"/>
  <c r="O291" i="9"/>
  <c r="O15" i="9"/>
  <c r="O134" i="9"/>
  <c r="O393" i="9"/>
  <c r="O305" i="9"/>
  <c r="O380" i="9"/>
  <c r="O191" i="9"/>
  <c r="O318" i="9"/>
  <c r="O316" i="9"/>
  <c r="O279" i="9"/>
  <c r="O108" i="9"/>
  <c r="O334" i="9"/>
  <c r="O272" i="9"/>
  <c r="O16" i="9"/>
  <c r="O182" i="9"/>
  <c r="O234" i="9"/>
  <c r="O354" i="9"/>
  <c r="O105" i="9"/>
  <c r="O208" i="9"/>
  <c r="O365" i="9"/>
  <c r="O109" i="9"/>
  <c r="O264" i="9"/>
  <c r="O294" i="9"/>
  <c r="O124" i="9"/>
  <c r="O129" i="9"/>
  <c r="O158" i="9"/>
  <c r="O174" i="9"/>
  <c r="O18" i="9"/>
  <c r="O347" i="9"/>
  <c r="O88" i="9"/>
  <c r="O379" i="9"/>
  <c r="O295" i="9"/>
  <c r="O146" i="9"/>
  <c r="O138" i="9"/>
  <c r="O149" i="9"/>
  <c r="O140" i="9"/>
  <c r="O63" i="9"/>
  <c r="O204" i="9"/>
  <c r="O41" i="9"/>
  <c r="O150" i="9"/>
  <c r="O350" i="9"/>
  <c r="O377" i="9"/>
  <c r="O48" i="9"/>
  <c r="O367" i="9"/>
  <c r="O243" i="9"/>
  <c r="O342" i="9"/>
  <c r="O300" i="9"/>
  <c r="O351" i="9"/>
  <c r="O68" i="9"/>
  <c r="O25" i="9"/>
  <c r="O97" i="9"/>
  <c r="O257" i="9"/>
  <c r="O372" i="9"/>
  <c r="O340" i="9"/>
  <c r="O106" i="9"/>
  <c r="O281" i="9"/>
  <c r="O288" i="9"/>
  <c r="O28" i="9"/>
  <c r="O2" i="9"/>
  <c r="O387" i="9"/>
  <c r="O193" i="9"/>
  <c r="O233" i="9"/>
  <c r="O185" i="9"/>
  <c r="O71" i="9"/>
  <c r="O315" i="9"/>
  <c r="O210" i="9"/>
  <c r="O148" i="9"/>
  <c r="O364" i="9"/>
  <c r="O10" i="9"/>
  <c r="O166" i="9"/>
  <c r="O79" i="9"/>
  <c r="O91" i="9"/>
  <c r="O202" i="9"/>
  <c r="O336" i="9"/>
  <c r="O328" i="9"/>
  <c r="O11" i="9"/>
  <c r="O197" i="9"/>
  <c r="B2" i="7" l="1"/>
  <c r="D81" i="7"/>
  <c r="D57" i="7"/>
  <c r="E114" i="7"/>
  <c r="D17" i="7"/>
  <c r="H17" i="7" s="1"/>
  <c r="E10" i="7"/>
  <c r="B2" i="6"/>
  <c r="F204" i="6"/>
  <c r="D198" i="6"/>
  <c r="H198" i="6" s="1"/>
  <c r="C2" i="6"/>
  <c r="A8" i="6"/>
  <c r="G8" i="6" s="1"/>
  <c r="A9" i="6"/>
  <c r="G9" i="6" s="1"/>
  <c r="A21" i="6"/>
  <c r="G21" i="6" s="1"/>
  <c r="A33" i="6"/>
  <c r="G33" i="6" s="1"/>
  <c r="A45" i="6"/>
  <c r="G45" i="6" s="1"/>
  <c r="A57" i="6"/>
  <c r="G57" i="6" s="1"/>
  <c r="A69" i="6"/>
  <c r="G69" i="6" s="1"/>
  <c r="A81" i="6"/>
  <c r="G81" i="6" s="1"/>
  <c r="A93" i="6"/>
  <c r="G93" i="6" s="1"/>
  <c r="A105" i="6"/>
  <c r="G105" i="6" s="1"/>
  <c r="A117" i="6"/>
  <c r="G117" i="6" s="1"/>
  <c r="A129" i="6"/>
  <c r="G129" i="6" s="1"/>
  <c r="A141" i="6"/>
  <c r="G141" i="6" s="1"/>
  <c r="A153" i="6"/>
  <c r="G153" i="6" s="1"/>
  <c r="A165" i="6"/>
  <c r="G165" i="6" s="1"/>
  <c r="A177" i="6"/>
  <c r="G177" i="6" s="1"/>
  <c r="A189" i="6"/>
  <c r="G189" i="6" s="1"/>
  <c r="A201" i="6"/>
  <c r="G201" i="6" s="1"/>
  <c r="A213" i="6"/>
  <c r="G213" i="6" s="1"/>
  <c r="A225" i="6"/>
  <c r="G225" i="6" s="1"/>
  <c r="A237" i="6"/>
  <c r="G237" i="6" s="1"/>
  <c r="A249" i="6"/>
  <c r="G249" i="6" s="1"/>
  <c r="A261" i="6"/>
  <c r="G261" i="6" s="1"/>
  <c r="A3" i="6"/>
  <c r="G3" i="6" s="1"/>
  <c r="E9" i="6"/>
  <c r="E21" i="6"/>
  <c r="E33" i="6"/>
  <c r="E45" i="6"/>
  <c r="E57" i="6"/>
  <c r="E69" i="6"/>
  <c r="E81" i="6"/>
  <c r="E93" i="6"/>
  <c r="E105" i="6"/>
  <c r="E117" i="6"/>
  <c r="A10" i="6"/>
  <c r="G10" i="6" s="1"/>
  <c r="A22" i="6"/>
  <c r="G22" i="6" s="1"/>
  <c r="A34" i="6"/>
  <c r="G34" i="6" s="1"/>
  <c r="A46" i="6"/>
  <c r="G46" i="6" s="1"/>
  <c r="A58" i="6"/>
  <c r="G58" i="6" s="1"/>
  <c r="A70" i="6"/>
  <c r="G70" i="6" s="1"/>
  <c r="A82" i="6"/>
  <c r="G82" i="6" s="1"/>
  <c r="A94" i="6"/>
  <c r="G94" i="6" s="1"/>
  <c r="A106" i="6"/>
  <c r="G106" i="6" s="1"/>
  <c r="A118" i="6"/>
  <c r="G118" i="6" s="1"/>
  <c r="A130" i="6"/>
  <c r="G130" i="6" s="1"/>
  <c r="A142" i="6"/>
  <c r="G142" i="6" s="1"/>
  <c r="A154" i="6"/>
  <c r="G154" i="6" s="1"/>
  <c r="A166" i="6"/>
  <c r="G166" i="6" s="1"/>
  <c r="A178" i="6"/>
  <c r="G178" i="6" s="1"/>
  <c r="A190" i="6"/>
  <c r="G190" i="6" s="1"/>
  <c r="A202" i="6"/>
  <c r="G202" i="6" s="1"/>
  <c r="A214" i="6"/>
  <c r="G214" i="6" s="1"/>
  <c r="A226" i="6"/>
  <c r="G226" i="6" s="1"/>
  <c r="A238" i="6"/>
  <c r="G238" i="6" s="1"/>
  <c r="A250" i="6"/>
  <c r="G250" i="6" s="1"/>
  <c r="A262" i="6"/>
  <c r="G262" i="6" s="1"/>
  <c r="A4" i="6"/>
  <c r="G4" i="6" s="1"/>
  <c r="E10" i="6"/>
  <c r="E22" i="6"/>
  <c r="E34" i="6"/>
  <c r="E46" i="6"/>
  <c r="E58" i="6"/>
  <c r="E70" i="6"/>
  <c r="E82" i="6"/>
  <c r="E94" i="6"/>
  <c r="E106" i="6"/>
  <c r="E118" i="6"/>
  <c r="E130" i="6"/>
  <c r="E142" i="6"/>
  <c r="E154" i="6"/>
  <c r="E166" i="6"/>
  <c r="E178" i="6"/>
  <c r="E190" i="6"/>
  <c r="E202" i="6"/>
  <c r="E214" i="6"/>
  <c r="E226" i="6"/>
  <c r="E238" i="6"/>
  <c r="E250" i="6"/>
  <c r="E262" i="6"/>
  <c r="A11" i="6"/>
  <c r="G11" i="6" s="1"/>
  <c r="A23" i="6"/>
  <c r="G23" i="6" s="1"/>
  <c r="A35" i="6"/>
  <c r="G35" i="6" s="1"/>
  <c r="A47" i="6"/>
  <c r="G47" i="6" s="1"/>
  <c r="A59" i="6"/>
  <c r="G59" i="6" s="1"/>
  <c r="A71" i="6"/>
  <c r="G71" i="6" s="1"/>
  <c r="A83" i="6"/>
  <c r="G83" i="6" s="1"/>
  <c r="A95" i="6"/>
  <c r="G95" i="6" s="1"/>
  <c r="A107" i="6"/>
  <c r="G107" i="6" s="1"/>
  <c r="A119" i="6"/>
  <c r="G119" i="6" s="1"/>
  <c r="A131" i="6"/>
  <c r="G131" i="6" s="1"/>
  <c r="A143" i="6"/>
  <c r="G143" i="6" s="1"/>
  <c r="A155" i="6"/>
  <c r="G155" i="6" s="1"/>
  <c r="A167" i="6"/>
  <c r="G167" i="6" s="1"/>
  <c r="A179" i="6"/>
  <c r="G179" i="6" s="1"/>
  <c r="A191" i="6"/>
  <c r="G191" i="6" s="1"/>
  <c r="A203" i="6"/>
  <c r="G203" i="6" s="1"/>
  <c r="A215" i="6"/>
  <c r="G215" i="6" s="1"/>
  <c r="A227" i="6"/>
  <c r="G227" i="6" s="1"/>
  <c r="A239" i="6"/>
  <c r="G239" i="6" s="1"/>
  <c r="A251" i="6"/>
  <c r="G251" i="6" s="1"/>
  <c r="A263" i="6"/>
  <c r="G263" i="6" s="1"/>
  <c r="A5" i="6"/>
  <c r="G5" i="6" s="1"/>
  <c r="E11" i="6"/>
  <c r="E23" i="6"/>
  <c r="E35" i="6"/>
  <c r="E47" i="6"/>
  <c r="E59" i="6"/>
  <c r="E71" i="6"/>
  <c r="E83" i="6"/>
  <c r="E95" i="6"/>
  <c r="E107" i="6"/>
  <c r="E119" i="6"/>
  <c r="E131" i="6"/>
  <c r="E143" i="6"/>
  <c r="E155" i="6"/>
  <c r="E167" i="6"/>
  <c r="E179" i="6"/>
  <c r="E191" i="6"/>
  <c r="E203" i="6"/>
  <c r="E215" i="6"/>
  <c r="E227" i="6"/>
  <c r="E239" i="6"/>
  <c r="E251" i="6"/>
  <c r="E263" i="6"/>
  <c r="A12" i="6"/>
  <c r="G12" i="6" s="1"/>
  <c r="A27" i="6"/>
  <c r="G27" i="6" s="1"/>
  <c r="A42" i="6"/>
  <c r="G42" i="6" s="1"/>
  <c r="A60" i="6"/>
  <c r="G60" i="6" s="1"/>
  <c r="A75" i="6"/>
  <c r="G75" i="6" s="1"/>
  <c r="A90" i="6"/>
  <c r="G90" i="6" s="1"/>
  <c r="A108" i="6"/>
  <c r="G108" i="6" s="1"/>
  <c r="A123" i="6"/>
  <c r="G123" i="6" s="1"/>
  <c r="A138" i="6"/>
  <c r="G138" i="6" s="1"/>
  <c r="A156" i="6"/>
  <c r="G156" i="6" s="1"/>
  <c r="A171" i="6"/>
  <c r="G171" i="6" s="1"/>
  <c r="A186" i="6"/>
  <c r="G186" i="6" s="1"/>
  <c r="A204" i="6"/>
  <c r="G204" i="6" s="1"/>
  <c r="A219" i="6"/>
  <c r="G219" i="6" s="1"/>
  <c r="A234" i="6"/>
  <c r="G234" i="6" s="1"/>
  <c r="A252" i="6"/>
  <c r="G252" i="6" s="1"/>
  <c r="A267" i="6"/>
  <c r="G267" i="6" s="1"/>
  <c r="E6" i="6"/>
  <c r="E24" i="6"/>
  <c r="E39" i="6"/>
  <c r="E54" i="6"/>
  <c r="E72" i="6"/>
  <c r="E87" i="6"/>
  <c r="E102" i="6"/>
  <c r="E120" i="6"/>
  <c r="E134" i="6"/>
  <c r="E148" i="6"/>
  <c r="E162" i="6"/>
  <c r="E176" i="6"/>
  <c r="E192" i="6"/>
  <c r="E206" i="6"/>
  <c r="E220" i="6"/>
  <c r="E234" i="6"/>
  <c r="E248" i="6"/>
  <c r="E264" i="6"/>
  <c r="A13" i="6"/>
  <c r="G13" i="6" s="1"/>
  <c r="A28" i="6"/>
  <c r="G28" i="6" s="1"/>
  <c r="A43" i="6"/>
  <c r="G43" i="6" s="1"/>
  <c r="A61" i="6"/>
  <c r="G61" i="6" s="1"/>
  <c r="A76" i="6"/>
  <c r="G76" i="6" s="1"/>
  <c r="A91" i="6"/>
  <c r="G91" i="6" s="1"/>
  <c r="A109" i="6"/>
  <c r="G109" i="6" s="1"/>
  <c r="A124" i="6"/>
  <c r="G124" i="6" s="1"/>
  <c r="A139" i="6"/>
  <c r="G139" i="6" s="1"/>
  <c r="A157" i="6"/>
  <c r="G157" i="6" s="1"/>
  <c r="A172" i="6"/>
  <c r="G172" i="6" s="1"/>
  <c r="A187" i="6"/>
  <c r="G187" i="6" s="1"/>
  <c r="A205" i="6"/>
  <c r="G205" i="6" s="1"/>
  <c r="A220" i="6"/>
  <c r="G220" i="6" s="1"/>
  <c r="A235" i="6"/>
  <c r="G235" i="6" s="1"/>
  <c r="A253" i="6"/>
  <c r="G253" i="6" s="1"/>
  <c r="A268" i="6"/>
  <c r="G268" i="6" s="1"/>
  <c r="E7" i="6"/>
  <c r="E25" i="6"/>
  <c r="E40" i="6"/>
  <c r="E55" i="6"/>
  <c r="E73" i="6"/>
  <c r="E88" i="6"/>
  <c r="E103" i="6"/>
  <c r="E121" i="6"/>
  <c r="E135" i="6"/>
  <c r="E149" i="6"/>
  <c r="E163" i="6"/>
  <c r="E177" i="6"/>
  <c r="E193" i="6"/>
  <c r="E207" i="6"/>
  <c r="E221" i="6"/>
  <c r="E235" i="6"/>
  <c r="E249" i="6"/>
  <c r="E265" i="6"/>
  <c r="A14" i="6"/>
  <c r="G14" i="6" s="1"/>
  <c r="A29" i="6"/>
  <c r="G29" i="6" s="1"/>
  <c r="A44" i="6"/>
  <c r="G44" i="6" s="1"/>
  <c r="A62" i="6"/>
  <c r="G62" i="6" s="1"/>
  <c r="A77" i="6"/>
  <c r="G77" i="6" s="1"/>
  <c r="A92" i="6"/>
  <c r="G92" i="6" s="1"/>
  <c r="A110" i="6"/>
  <c r="G110" i="6" s="1"/>
  <c r="A125" i="6"/>
  <c r="G125" i="6" s="1"/>
  <c r="A140" i="6"/>
  <c r="G140" i="6" s="1"/>
  <c r="A158" i="6"/>
  <c r="G158" i="6" s="1"/>
  <c r="A173" i="6"/>
  <c r="G173" i="6" s="1"/>
  <c r="A188" i="6"/>
  <c r="G188" i="6" s="1"/>
  <c r="A206" i="6"/>
  <c r="G206" i="6" s="1"/>
  <c r="A221" i="6"/>
  <c r="G221" i="6" s="1"/>
  <c r="A236" i="6"/>
  <c r="G236" i="6" s="1"/>
  <c r="A254" i="6"/>
  <c r="G254" i="6" s="1"/>
  <c r="A269" i="6"/>
  <c r="G269" i="6" s="1"/>
  <c r="E8" i="6"/>
  <c r="E26" i="6"/>
  <c r="E41" i="6"/>
  <c r="E56" i="6"/>
  <c r="E74" i="6"/>
  <c r="E89" i="6"/>
  <c r="E104" i="6"/>
  <c r="E122" i="6"/>
  <c r="E136" i="6"/>
  <c r="E150" i="6"/>
  <c r="E164" i="6"/>
  <c r="E180" i="6"/>
  <c r="E194" i="6"/>
  <c r="E208" i="6"/>
  <c r="E222" i="6"/>
  <c r="E236" i="6"/>
  <c r="E252" i="6"/>
  <c r="E266" i="6"/>
  <c r="A15" i="6"/>
  <c r="G15" i="6" s="1"/>
  <c r="A30" i="6"/>
  <c r="G30" i="6" s="1"/>
  <c r="A48" i="6"/>
  <c r="G48" i="6" s="1"/>
  <c r="A63" i="6"/>
  <c r="G63" i="6" s="1"/>
  <c r="A78" i="6"/>
  <c r="G78" i="6" s="1"/>
  <c r="A96" i="6"/>
  <c r="G96" i="6" s="1"/>
  <c r="A111" i="6"/>
  <c r="G111" i="6" s="1"/>
  <c r="A126" i="6"/>
  <c r="G126" i="6" s="1"/>
  <c r="A144" i="6"/>
  <c r="G144" i="6" s="1"/>
  <c r="A159" i="6"/>
  <c r="G159" i="6" s="1"/>
  <c r="A174" i="6"/>
  <c r="G174" i="6" s="1"/>
  <c r="A192" i="6"/>
  <c r="G192" i="6" s="1"/>
  <c r="A207" i="6"/>
  <c r="G207" i="6" s="1"/>
  <c r="A222" i="6"/>
  <c r="G222" i="6" s="1"/>
  <c r="A240" i="6"/>
  <c r="G240" i="6" s="1"/>
  <c r="A255" i="6"/>
  <c r="G255" i="6" s="1"/>
  <c r="A270" i="6"/>
  <c r="G270" i="6" s="1"/>
  <c r="E12" i="6"/>
  <c r="E27" i="6"/>
  <c r="E42" i="6"/>
  <c r="E60" i="6"/>
  <c r="E75" i="6"/>
  <c r="E90" i="6"/>
  <c r="E108" i="6"/>
  <c r="E123" i="6"/>
  <c r="E137" i="6"/>
  <c r="E151" i="6"/>
  <c r="E165" i="6"/>
  <c r="E181" i="6"/>
  <c r="E195" i="6"/>
  <c r="E209" i="6"/>
  <c r="E223" i="6"/>
  <c r="E237" i="6"/>
  <c r="E253" i="6"/>
  <c r="E267" i="6"/>
  <c r="A16" i="6"/>
  <c r="G16" i="6" s="1"/>
  <c r="A31" i="6"/>
  <c r="G31" i="6" s="1"/>
  <c r="A49" i="6"/>
  <c r="G49" i="6" s="1"/>
  <c r="A64" i="6"/>
  <c r="G64" i="6" s="1"/>
  <c r="A79" i="6"/>
  <c r="G79" i="6" s="1"/>
  <c r="A97" i="6"/>
  <c r="G97" i="6" s="1"/>
  <c r="A112" i="6"/>
  <c r="G112" i="6" s="1"/>
  <c r="A127" i="6"/>
  <c r="G127" i="6" s="1"/>
  <c r="A145" i="6"/>
  <c r="G145" i="6" s="1"/>
  <c r="A160" i="6"/>
  <c r="G160" i="6" s="1"/>
  <c r="A175" i="6"/>
  <c r="G175" i="6" s="1"/>
  <c r="A193" i="6"/>
  <c r="G193" i="6" s="1"/>
  <c r="A208" i="6"/>
  <c r="G208" i="6" s="1"/>
  <c r="A223" i="6"/>
  <c r="G223" i="6" s="1"/>
  <c r="A241" i="6"/>
  <c r="G241" i="6" s="1"/>
  <c r="A256" i="6"/>
  <c r="G256" i="6" s="1"/>
  <c r="A271" i="6"/>
  <c r="G271" i="6" s="1"/>
  <c r="E13" i="6"/>
  <c r="E28" i="6"/>
  <c r="E43" i="6"/>
  <c r="E61" i="6"/>
  <c r="E76" i="6"/>
  <c r="E91" i="6"/>
  <c r="E109" i="6"/>
  <c r="E124" i="6"/>
  <c r="E138" i="6"/>
  <c r="E152" i="6"/>
  <c r="E168" i="6"/>
  <c r="E182" i="6"/>
  <c r="E196" i="6"/>
  <c r="E210" i="6"/>
  <c r="E224" i="6"/>
  <c r="E240" i="6"/>
  <c r="E254" i="6"/>
  <c r="E268" i="6"/>
  <c r="A18" i="6"/>
  <c r="G18" i="6" s="1"/>
  <c r="A36" i="6"/>
  <c r="G36" i="6" s="1"/>
  <c r="A66" i="6"/>
  <c r="G66" i="6" s="1"/>
  <c r="A84" i="6"/>
  <c r="G84" i="6" s="1"/>
  <c r="A99" i="6"/>
  <c r="G99" i="6" s="1"/>
  <c r="A132" i="6"/>
  <c r="G132" i="6" s="1"/>
  <c r="A147" i="6"/>
  <c r="G147" i="6" s="1"/>
  <c r="A180" i="6"/>
  <c r="G180" i="6" s="1"/>
  <c r="A210" i="6"/>
  <c r="G210" i="6" s="1"/>
  <c r="A243" i="6"/>
  <c r="G243" i="6" s="1"/>
  <c r="A258" i="6"/>
  <c r="G258" i="6" s="1"/>
  <c r="E15" i="6"/>
  <c r="E48" i="6"/>
  <c r="A17" i="6"/>
  <c r="G17" i="6" s="1"/>
  <c r="A32" i="6"/>
  <c r="G32" i="6" s="1"/>
  <c r="A50" i="6"/>
  <c r="G50" i="6" s="1"/>
  <c r="A65" i="6"/>
  <c r="G65" i="6" s="1"/>
  <c r="A80" i="6"/>
  <c r="G80" i="6" s="1"/>
  <c r="A98" i="6"/>
  <c r="G98" i="6" s="1"/>
  <c r="A113" i="6"/>
  <c r="G113" i="6" s="1"/>
  <c r="A128" i="6"/>
  <c r="G128" i="6" s="1"/>
  <c r="A146" i="6"/>
  <c r="G146" i="6" s="1"/>
  <c r="A161" i="6"/>
  <c r="G161" i="6" s="1"/>
  <c r="A176" i="6"/>
  <c r="G176" i="6" s="1"/>
  <c r="A194" i="6"/>
  <c r="G194" i="6" s="1"/>
  <c r="A209" i="6"/>
  <c r="G209" i="6" s="1"/>
  <c r="A224" i="6"/>
  <c r="G224" i="6" s="1"/>
  <c r="A242" i="6"/>
  <c r="G242" i="6" s="1"/>
  <c r="A257" i="6"/>
  <c r="G257" i="6" s="1"/>
  <c r="A272" i="6"/>
  <c r="G272" i="6" s="1"/>
  <c r="E14" i="6"/>
  <c r="E29" i="6"/>
  <c r="E44" i="6"/>
  <c r="E62" i="6"/>
  <c r="E77" i="6"/>
  <c r="E92" i="6"/>
  <c r="E110" i="6"/>
  <c r="E125" i="6"/>
  <c r="E139" i="6"/>
  <c r="E153" i="6"/>
  <c r="E169" i="6"/>
  <c r="E183" i="6"/>
  <c r="E197" i="6"/>
  <c r="E211" i="6"/>
  <c r="E225" i="6"/>
  <c r="E241" i="6"/>
  <c r="E255" i="6"/>
  <c r="E269" i="6"/>
  <c r="A51" i="6"/>
  <c r="G51" i="6" s="1"/>
  <c r="A114" i="6"/>
  <c r="G114" i="6" s="1"/>
  <c r="A162" i="6"/>
  <c r="G162" i="6" s="1"/>
  <c r="A195" i="6"/>
  <c r="G195" i="6" s="1"/>
  <c r="A228" i="6"/>
  <c r="G228" i="6" s="1"/>
  <c r="A6" i="6"/>
  <c r="G6" i="6" s="1"/>
  <c r="E30" i="6"/>
  <c r="E63" i="6"/>
  <c r="A19" i="6"/>
  <c r="G19" i="6" s="1"/>
  <c r="A37" i="6"/>
  <c r="G37" i="6" s="1"/>
  <c r="A52" i="6"/>
  <c r="G52" i="6" s="1"/>
  <c r="A67" i="6"/>
  <c r="G67" i="6" s="1"/>
  <c r="A85" i="6"/>
  <c r="G85" i="6" s="1"/>
  <c r="A100" i="6"/>
  <c r="G100" i="6" s="1"/>
  <c r="A115" i="6"/>
  <c r="G115" i="6" s="1"/>
  <c r="A133" i="6"/>
  <c r="G133" i="6" s="1"/>
  <c r="A148" i="6"/>
  <c r="G148" i="6" s="1"/>
  <c r="A163" i="6"/>
  <c r="G163" i="6" s="1"/>
  <c r="A181" i="6"/>
  <c r="G181" i="6" s="1"/>
  <c r="A196" i="6"/>
  <c r="G196" i="6" s="1"/>
  <c r="A211" i="6"/>
  <c r="G211" i="6" s="1"/>
  <c r="A229" i="6"/>
  <c r="G229" i="6" s="1"/>
  <c r="A244" i="6"/>
  <c r="G244" i="6" s="1"/>
  <c r="A259" i="6"/>
  <c r="G259" i="6" s="1"/>
  <c r="A7" i="6"/>
  <c r="G7" i="6" s="1"/>
  <c r="E16" i="6"/>
  <c r="E31" i="6"/>
  <c r="E49" i="6"/>
  <c r="E64" i="6"/>
  <c r="E79" i="6"/>
  <c r="E97" i="6"/>
  <c r="E112" i="6"/>
  <c r="E127" i="6"/>
  <c r="E141" i="6"/>
  <c r="E157" i="6"/>
  <c r="E171" i="6"/>
  <c r="E185" i="6"/>
  <c r="E199" i="6"/>
  <c r="E213" i="6"/>
  <c r="E229" i="6"/>
  <c r="E243" i="6"/>
  <c r="E257" i="6"/>
  <c r="E271" i="6"/>
  <c r="A39" i="6"/>
  <c r="G39" i="6" s="1"/>
  <c r="A87" i="6"/>
  <c r="G87" i="6" s="1"/>
  <c r="A135" i="6"/>
  <c r="G135" i="6" s="1"/>
  <c r="A183" i="6"/>
  <c r="G183" i="6" s="1"/>
  <c r="A231" i="6"/>
  <c r="G231" i="6" s="1"/>
  <c r="E3" i="6"/>
  <c r="E51" i="6"/>
  <c r="E96" i="6"/>
  <c r="E129" i="6"/>
  <c r="E161" i="6"/>
  <c r="E200" i="6"/>
  <c r="E232" i="6"/>
  <c r="E270" i="6"/>
  <c r="A40" i="6"/>
  <c r="G40" i="6" s="1"/>
  <c r="A88" i="6"/>
  <c r="G88" i="6" s="1"/>
  <c r="A136" i="6"/>
  <c r="G136" i="6" s="1"/>
  <c r="A184" i="6"/>
  <c r="G184" i="6" s="1"/>
  <c r="A232" i="6"/>
  <c r="G232" i="6" s="1"/>
  <c r="E4" i="6"/>
  <c r="E52" i="6"/>
  <c r="E98" i="6"/>
  <c r="E132" i="6"/>
  <c r="E170" i="6"/>
  <c r="E201" i="6"/>
  <c r="E233" i="6"/>
  <c r="E272" i="6"/>
  <c r="A41" i="6"/>
  <c r="G41" i="6" s="1"/>
  <c r="A89" i="6"/>
  <c r="G89" i="6" s="1"/>
  <c r="A137" i="6"/>
  <c r="G137" i="6" s="1"/>
  <c r="A185" i="6"/>
  <c r="G185" i="6" s="1"/>
  <c r="A233" i="6"/>
  <c r="G233" i="6" s="1"/>
  <c r="E5" i="6"/>
  <c r="E53" i="6"/>
  <c r="E99" i="6"/>
  <c r="E133" i="6"/>
  <c r="E172" i="6"/>
  <c r="E204" i="6"/>
  <c r="E242" i="6"/>
  <c r="A53" i="6"/>
  <c r="G53" i="6" s="1"/>
  <c r="A101" i="6"/>
  <c r="G101" i="6" s="1"/>
  <c r="A149" i="6"/>
  <c r="G149" i="6" s="1"/>
  <c r="A197" i="6"/>
  <c r="G197" i="6" s="1"/>
  <c r="A245" i="6"/>
  <c r="G245" i="6" s="1"/>
  <c r="E17" i="6"/>
  <c r="E65" i="6"/>
  <c r="E100" i="6"/>
  <c r="E140" i="6"/>
  <c r="E173" i="6"/>
  <c r="E205" i="6"/>
  <c r="E244" i="6"/>
  <c r="A55" i="6"/>
  <c r="G55" i="6" s="1"/>
  <c r="A103" i="6"/>
  <c r="G103" i="6" s="1"/>
  <c r="A199" i="6"/>
  <c r="G199" i="6" s="1"/>
  <c r="A247" i="6"/>
  <c r="G247" i="6" s="1"/>
  <c r="E19" i="6"/>
  <c r="E67" i="6"/>
  <c r="E111" i="6"/>
  <c r="E145" i="6"/>
  <c r="E175" i="6"/>
  <c r="E216" i="6"/>
  <c r="E246" i="6"/>
  <c r="A54" i="6"/>
  <c r="G54" i="6" s="1"/>
  <c r="A102" i="6"/>
  <c r="G102" i="6" s="1"/>
  <c r="A150" i="6"/>
  <c r="G150" i="6" s="1"/>
  <c r="A198" i="6"/>
  <c r="G198" i="6" s="1"/>
  <c r="A246" i="6"/>
  <c r="G246" i="6" s="1"/>
  <c r="E18" i="6"/>
  <c r="E66" i="6"/>
  <c r="E101" i="6"/>
  <c r="E144" i="6"/>
  <c r="E174" i="6"/>
  <c r="E212" i="6"/>
  <c r="E245" i="6"/>
  <c r="A151" i="6"/>
  <c r="G151" i="6" s="1"/>
  <c r="A56" i="6"/>
  <c r="G56" i="6" s="1"/>
  <c r="A104" i="6"/>
  <c r="G104" i="6" s="1"/>
  <c r="A152" i="6"/>
  <c r="G152" i="6" s="1"/>
  <c r="A200" i="6"/>
  <c r="G200" i="6" s="1"/>
  <c r="A248" i="6"/>
  <c r="G248" i="6" s="1"/>
  <c r="E20" i="6"/>
  <c r="E68" i="6"/>
  <c r="E113" i="6"/>
  <c r="E146" i="6"/>
  <c r="E184" i="6"/>
  <c r="E217" i="6"/>
  <c r="E247" i="6"/>
  <c r="A20" i="6"/>
  <c r="G20" i="6" s="1"/>
  <c r="A68" i="6"/>
  <c r="G68" i="6" s="1"/>
  <c r="A116" i="6"/>
  <c r="G116" i="6" s="1"/>
  <c r="A164" i="6"/>
  <c r="G164" i="6" s="1"/>
  <c r="A212" i="6"/>
  <c r="G212" i="6" s="1"/>
  <c r="A260" i="6"/>
  <c r="G260" i="6" s="1"/>
  <c r="E32" i="6"/>
  <c r="E78" i="6"/>
  <c r="E114" i="6"/>
  <c r="E147" i="6"/>
  <c r="E186" i="6"/>
  <c r="E218" i="6"/>
  <c r="E256" i="6"/>
  <c r="A24" i="6"/>
  <c r="G24" i="6" s="1"/>
  <c r="A72" i="6"/>
  <c r="G72" i="6" s="1"/>
  <c r="A120" i="6"/>
  <c r="G120" i="6" s="1"/>
  <c r="A168" i="6"/>
  <c r="G168" i="6" s="1"/>
  <c r="A216" i="6"/>
  <c r="G216" i="6" s="1"/>
  <c r="A264" i="6"/>
  <c r="G264" i="6" s="1"/>
  <c r="E36" i="6"/>
  <c r="E80" i="6"/>
  <c r="E115" i="6"/>
  <c r="E156" i="6"/>
  <c r="E187" i="6"/>
  <c r="E219" i="6"/>
  <c r="E258" i="6"/>
  <c r="A25" i="6"/>
  <c r="G25" i="6" s="1"/>
  <c r="A73" i="6"/>
  <c r="G73" i="6" s="1"/>
  <c r="A121" i="6"/>
  <c r="G121" i="6" s="1"/>
  <c r="A169" i="6"/>
  <c r="G169" i="6" s="1"/>
  <c r="A217" i="6"/>
  <c r="G217" i="6" s="1"/>
  <c r="A265" i="6"/>
  <c r="G265" i="6" s="1"/>
  <c r="E37" i="6"/>
  <c r="E84" i="6"/>
  <c r="E116" i="6"/>
  <c r="E158" i="6"/>
  <c r="E188" i="6"/>
  <c r="E228" i="6"/>
  <c r="E259" i="6"/>
  <c r="A26" i="6"/>
  <c r="G26" i="6" s="1"/>
  <c r="A74" i="6"/>
  <c r="G74" i="6" s="1"/>
  <c r="A122" i="6"/>
  <c r="G122" i="6" s="1"/>
  <c r="A170" i="6"/>
  <c r="G170" i="6" s="1"/>
  <c r="A218" i="6"/>
  <c r="G218" i="6" s="1"/>
  <c r="A266" i="6"/>
  <c r="G266" i="6" s="1"/>
  <c r="E38" i="6"/>
  <c r="E85" i="6"/>
  <c r="E126" i="6"/>
  <c r="E159" i="6"/>
  <c r="E189" i="6"/>
  <c r="E230" i="6"/>
  <c r="E260" i="6"/>
  <c r="A38" i="6"/>
  <c r="G38" i="6" s="1"/>
  <c r="A86" i="6"/>
  <c r="G86" i="6" s="1"/>
  <c r="A134" i="6"/>
  <c r="G134" i="6" s="1"/>
  <c r="A182" i="6"/>
  <c r="G182" i="6" s="1"/>
  <c r="A230" i="6"/>
  <c r="G230" i="6" s="1"/>
  <c r="E50" i="6"/>
  <c r="E86" i="6"/>
  <c r="E128" i="6"/>
  <c r="E160" i="6"/>
  <c r="E198" i="6"/>
  <c r="E231" i="6"/>
  <c r="E261" i="6"/>
  <c r="C2" i="7"/>
  <c r="A3" i="7"/>
  <c r="G3" i="7" s="1"/>
  <c r="A15" i="7"/>
  <c r="G15" i="7" s="1"/>
  <c r="A27" i="7"/>
  <c r="G27" i="7" s="1"/>
  <c r="A39" i="7"/>
  <c r="G39" i="7" s="1"/>
  <c r="A51" i="7"/>
  <c r="G51" i="7" s="1"/>
  <c r="A63" i="7"/>
  <c r="G63" i="7" s="1"/>
  <c r="A75" i="7"/>
  <c r="G75" i="7" s="1"/>
  <c r="A87" i="7"/>
  <c r="G87" i="7" s="1"/>
  <c r="A99" i="7"/>
  <c r="G99" i="7" s="1"/>
  <c r="A111" i="7"/>
  <c r="G111" i="7" s="1"/>
  <c r="A123" i="7"/>
  <c r="G123" i="7" s="1"/>
  <c r="A109" i="7"/>
  <c r="G109" i="7" s="1"/>
  <c r="A98" i="7"/>
  <c r="G98" i="7" s="1"/>
  <c r="A4" i="7"/>
  <c r="G4" i="7" s="1"/>
  <c r="A16" i="7"/>
  <c r="G16" i="7" s="1"/>
  <c r="A28" i="7"/>
  <c r="G28" i="7" s="1"/>
  <c r="A40" i="7"/>
  <c r="G40" i="7" s="1"/>
  <c r="A52" i="7"/>
  <c r="G52" i="7" s="1"/>
  <c r="A64" i="7"/>
  <c r="G64" i="7" s="1"/>
  <c r="A76" i="7"/>
  <c r="G76" i="7" s="1"/>
  <c r="A88" i="7"/>
  <c r="G88" i="7" s="1"/>
  <c r="A100" i="7"/>
  <c r="G100" i="7" s="1"/>
  <c r="A112" i="7"/>
  <c r="G112" i="7" s="1"/>
  <c r="A121" i="7"/>
  <c r="G121" i="7" s="1"/>
  <c r="A5" i="7"/>
  <c r="G5" i="7" s="1"/>
  <c r="A17" i="7"/>
  <c r="G17" i="7" s="1"/>
  <c r="A29" i="7"/>
  <c r="G29" i="7" s="1"/>
  <c r="A41" i="7"/>
  <c r="G41" i="7" s="1"/>
  <c r="A53" i="7"/>
  <c r="G53" i="7" s="1"/>
  <c r="A65" i="7"/>
  <c r="G65" i="7" s="1"/>
  <c r="A77" i="7"/>
  <c r="G77" i="7" s="1"/>
  <c r="A89" i="7"/>
  <c r="G89" i="7" s="1"/>
  <c r="A101" i="7"/>
  <c r="G101" i="7" s="1"/>
  <c r="A113" i="7"/>
  <c r="G113" i="7" s="1"/>
  <c r="A97" i="7"/>
  <c r="G97" i="7" s="1"/>
  <c r="A74" i="7"/>
  <c r="G74" i="7" s="1"/>
  <c r="A6" i="7"/>
  <c r="G6" i="7" s="1"/>
  <c r="A18" i="7"/>
  <c r="G18" i="7" s="1"/>
  <c r="A30" i="7"/>
  <c r="G30" i="7" s="1"/>
  <c r="A42" i="7"/>
  <c r="G42" i="7" s="1"/>
  <c r="A54" i="7"/>
  <c r="G54" i="7" s="1"/>
  <c r="A66" i="7"/>
  <c r="G66" i="7" s="1"/>
  <c r="A78" i="7"/>
  <c r="G78" i="7" s="1"/>
  <c r="A90" i="7"/>
  <c r="G90" i="7" s="1"/>
  <c r="A102" i="7"/>
  <c r="G102" i="7" s="1"/>
  <c r="A114" i="7"/>
  <c r="G114" i="7" s="1"/>
  <c r="A85" i="7"/>
  <c r="G85" i="7" s="1"/>
  <c r="A62" i="7"/>
  <c r="G62" i="7" s="1"/>
  <c r="A7" i="7"/>
  <c r="G7" i="7" s="1"/>
  <c r="A19" i="7"/>
  <c r="G19" i="7" s="1"/>
  <c r="A31" i="7"/>
  <c r="G31" i="7" s="1"/>
  <c r="A43" i="7"/>
  <c r="G43" i="7" s="1"/>
  <c r="A55" i="7"/>
  <c r="G55" i="7" s="1"/>
  <c r="A67" i="7"/>
  <c r="G67" i="7" s="1"/>
  <c r="A79" i="7"/>
  <c r="G79" i="7" s="1"/>
  <c r="A91" i="7"/>
  <c r="G91" i="7" s="1"/>
  <c r="A103" i="7"/>
  <c r="G103" i="7" s="1"/>
  <c r="A115" i="7"/>
  <c r="G115" i="7" s="1"/>
  <c r="A61" i="7"/>
  <c r="G61" i="7" s="1"/>
  <c r="A14" i="7"/>
  <c r="G14" i="7" s="1"/>
  <c r="A110" i="7"/>
  <c r="G110" i="7" s="1"/>
  <c r="A122" i="7"/>
  <c r="G122" i="7" s="1"/>
  <c r="A8" i="7"/>
  <c r="G8" i="7" s="1"/>
  <c r="A20" i="7"/>
  <c r="G20" i="7" s="1"/>
  <c r="A32" i="7"/>
  <c r="G32" i="7" s="1"/>
  <c r="A44" i="7"/>
  <c r="G44" i="7" s="1"/>
  <c r="A56" i="7"/>
  <c r="G56" i="7" s="1"/>
  <c r="A68" i="7"/>
  <c r="G68" i="7" s="1"/>
  <c r="A80" i="7"/>
  <c r="G80" i="7" s="1"/>
  <c r="A92" i="7"/>
  <c r="G92" i="7" s="1"/>
  <c r="A104" i="7"/>
  <c r="G104" i="7" s="1"/>
  <c r="A116" i="7"/>
  <c r="G116" i="7" s="1"/>
  <c r="A73" i="7"/>
  <c r="G73" i="7" s="1"/>
  <c r="A86" i="7"/>
  <c r="G86" i="7" s="1"/>
  <c r="A9" i="7"/>
  <c r="G9" i="7" s="1"/>
  <c r="A21" i="7"/>
  <c r="G21" i="7" s="1"/>
  <c r="A33" i="7"/>
  <c r="G33" i="7" s="1"/>
  <c r="A45" i="7"/>
  <c r="G45" i="7" s="1"/>
  <c r="A57" i="7"/>
  <c r="G57" i="7" s="1"/>
  <c r="A69" i="7"/>
  <c r="G69" i="7" s="1"/>
  <c r="A81" i="7"/>
  <c r="G81" i="7" s="1"/>
  <c r="A93" i="7"/>
  <c r="G93" i="7" s="1"/>
  <c r="A105" i="7"/>
  <c r="G105" i="7" s="1"/>
  <c r="A117" i="7"/>
  <c r="G117" i="7" s="1"/>
  <c r="A37" i="7"/>
  <c r="G37" i="7" s="1"/>
  <c r="A38" i="7"/>
  <c r="G38" i="7" s="1"/>
  <c r="A10" i="7"/>
  <c r="G10" i="7" s="1"/>
  <c r="A22" i="7"/>
  <c r="G22" i="7" s="1"/>
  <c r="A34" i="7"/>
  <c r="G34" i="7" s="1"/>
  <c r="A46" i="7"/>
  <c r="G46" i="7" s="1"/>
  <c r="A58" i="7"/>
  <c r="G58" i="7" s="1"/>
  <c r="A70" i="7"/>
  <c r="G70" i="7" s="1"/>
  <c r="A82" i="7"/>
  <c r="G82" i="7" s="1"/>
  <c r="A94" i="7"/>
  <c r="G94" i="7" s="1"/>
  <c r="A106" i="7"/>
  <c r="G106" i="7" s="1"/>
  <c r="A118" i="7"/>
  <c r="G118" i="7" s="1"/>
  <c r="A49" i="7"/>
  <c r="G49" i="7" s="1"/>
  <c r="A11" i="7"/>
  <c r="G11" i="7" s="1"/>
  <c r="A23" i="7"/>
  <c r="G23" i="7" s="1"/>
  <c r="A35" i="7"/>
  <c r="G35" i="7" s="1"/>
  <c r="A47" i="7"/>
  <c r="G47" i="7" s="1"/>
  <c r="A59" i="7"/>
  <c r="G59" i="7" s="1"/>
  <c r="A71" i="7"/>
  <c r="G71" i="7" s="1"/>
  <c r="A83" i="7"/>
  <c r="G83" i="7" s="1"/>
  <c r="A95" i="7"/>
  <c r="G95" i="7" s="1"/>
  <c r="A107" i="7"/>
  <c r="G107" i="7" s="1"/>
  <c r="A119" i="7"/>
  <c r="G119" i="7" s="1"/>
  <c r="A25" i="7"/>
  <c r="G25" i="7" s="1"/>
  <c r="A50" i="7"/>
  <c r="G50" i="7" s="1"/>
  <c r="A12" i="7"/>
  <c r="G12" i="7" s="1"/>
  <c r="A24" i="7"/>
  <c r="G24" i="7" s="1"/>
  <c r="A36" i="7"/>
  <c r="G36" i="7" s="1"/>
  <c r="A48" i="7"/>
  <c r="G48" i="7" s="1"/>
  <c r="A60" i="7"/>
  <c r="G60" i="7" s="1"/>
  <c r="A72" i="7"/>
  <c r="G72" i="7" s="1"/>
  <c r="A84" i="7"/>
  <c r="G84" i="7" s="1"/>
  <c r="A96" i="7"/>
  <c r="G96" i="7" s="1"/>
  <c r="A108" i="7"/>
  <c r="G108" i="7" s="1"/>
  <c r="A120" i="7"/>
  <c r="G120" i="7" s="1"/>
  <c r="A13" i="7"/>
  <c r="G13" i="7" s="1"/>
  <c r="A26" i="7"/>
  <c r="G26" i="7" s="1"/>
  <c r="D16" i="6"/>
  <c r="H16" i="6" s="1"/>
  <c r="D25" i="6"/>
  <c r="H25" i="6" s="1"/>
  <c r="D26" i="6"/>
  <c r="H26" i="6" s="1"/>
  <c r="D12" i="6"/>
  <c r="H12" i="6" s="1"/>
  <c r="D28" i="6"/>
  <c r="H28" i="6" s="1"/>
  <c r="D17" i="6"/>
  <c r="H17" i="6" s="1"/>
  <c r="D15" i="6"/>
  <c r="H15" i="6" s="1"/>
  <c r="D10" i="6"/>
  <c r="H10" i="6" s="1"/>
  <c r="D21" i="6"/>
  <c r="H21" i="6" s="1"/>
  <c r="D8" i="6"/>
  <c r="H8" i="6" s="1"/>
  <c r="D9" i="6"/>
  <c r="H9" i="6" s="1"/>
  <c r="D4" i="6"/>
  <c r="H4" i="6" s="1"/>
  <c r="D18" i="6"/>
  <c r="H18" i="6" s="1"/>
  <c r="D24" i="6"/>
  <c r="H24" i="6" s="1"/>
  <c r="D22" i="6"/>
  <c r="H22" i="6" s="1"/>
  <c r="D7" i="6"/>
  <c r="H7" i="6" s="1"/>
  <c r="D3" i="6"/>
  <c r="H3" i="6" s="1"/>
  <c r="B2" i="14"/>
  <c r="D6" i="14"/>
  <c r="D7" i="14"/>
  <c r="D8" i="14"/>
  <c r="D9" i="14"/>
  <c r="D10" i="14"/>
  <c r="C3" i="14"/>
  <c r="C4" i="14"/>
  <c r="D3" i="14"/>
  <c r="E3" i="14"/>
  <c r="C6" i="14"/>
  <c r="D4" i="14"/>
  <c r="E4" i="14"/>
  <c r="C10" i="14"/>
  <c r="E5" i="14"/>
  <c r="E7" i="14"/>
  <c r="E9" i="14"/>
  <c r="E10" i="14"/>
  <c r="C7" i="14"/>
  <c r="D5" i="14"/>
  <c r="C8" i="14"/>
  <c r="C9" i="14"/>
  <c r="C5" i="14"/>
  <c r="E6" i="14"/>
  <c r="E8" i="14"/>
  <c r="B2" i="17"/>
  <c r="C11" i="17"/>
  <c r="E14" i="17"/>
  <c r="D18" i="17"/>
  <c r="C22" i="17"/>
  <c r="E25" i="17"/>
  <c r="C29" i="17"/>
  <c r="E32" i="17"/>
  <c r="D36" i="17"/>
  <c r="C40" i="17"/>
  <c r="E43" i="17"/>
  <c r="C47" i="17"/>
  <c r="E50" i="17"/>
  <c r="D54" i="17"/>
  <c r="C58" i="17"/>
  <c r="E61" i="17"/>
  <c r="C65" i="17"/>
  <c r="E68" i="17"/>
  <c r="D72" i="17"/>
  <c r="C76" i="17"/>
  <c r="E79" i="17"/>
  <c r="C83" i="17"/>
  <c r="E86" i="17"/>
  <c r="D90" i="17"/>
  <c r="C94" i="17"/>
  <c r="E97" i="17"/>
  <c r="C101" i="17"/>
  <c r="E104" i="17"/>
  <c r="D108" i="17"/>
  <c r="C112" i="17"/>
  <c r="D11" i="17"/>
  <c r="C15" i="17"/>
  <c r="E18" i="17"/>
  <c r="D22" i="17"/>
  <c r="D29" i="17"/>
  <c r="C33" i="17"/>
  <c r="E36" i="17"/>
  <c r="D40" i="17"/>
  <c r="D47" i="17"/>
  <c r="C51" i="17"/>
  <c r="E54" i="17"/>
  <c r="D58" i="17"/>
  <c r="D65" i="17"/>
  <c r="C69" i="17"/>
  <c r="E72" i="17"/>
  <c r="D76" i="17"/>
  <c r="D83" i="17"/>
  <c r="C87" i="17"/>
  <c r="E90" i="17"/>
  <c r="D94" i="17"/>
  <c r="D101" i="17"/>
  <c r="C105" i="17"/>
  <c r="E108" i="17"/>
  <c r="F108" i="17" s="1"/>
  <c r="D112" i="17"/>
  <c r="E11" i="17"/>
  <c r="D15" i="17"/>
  <c r="C19" i="17"/>
  <c r="E22" i="17"/>
  <c r="F22" i="17" s="1"/>
  <c r="C26" i="17"/>
  <c r="E29" i="17"/>
  <c r="D33" i="17"/>
  <c r="C37" i="17"/>
  <c r="E40" i="17"/>
  <c r="C44" i="17"/>
  <c r="E47" i="17"/>
  <c r="D51" i="17"/>
  <c r="C55" i="17"/>
  <c r="E58" i="17"/>
  <c r="F58" i="17" s="1"/>
  <c r="C62" i="17"/>
  <c r="E65" i="17"/>
  <c r="D69" i="17"/>
  <c r="C73" i="17"/>
  <c r="E76" i="17"/>
  <c r="C80" i="17"/>
  <c r="E83" i="17"/>
  <c r="D87" i="17"/>
  <c r="C91" i="17"/>
  <c r="E94" i="17"/>
  <c r="C98" i="17"/>
  <c r="E101" i="17"/>
  <c r="D105" i="17"/>
  <c r="C109" i="17"/>
  <c r="E112" i="17"/>
  <c r="F112" i="17" s="1"/>
  <c r="C12" i="17"/>
  <c r="E15" i="17"/>
  <c r="D19" i="17"/>
  <c r="D26" i="17"/>
  <c r="C30" i="17"/>
  <c r="E33" i="17"/>
  <c r="D37" i="17"/>
  <c r="D44" i="17"/>
  <c r="C48" i="17"/>
  <c r="E51" i="17"/>
  <c r="D55" i="17"/>
  <c r="D62" i="17"/>
  <c r="C66" i="17"/>
  <c r="E69" i="17"/>
  <c r="D73" i="17"/>
  <c r="D80" i="17"/>
  <c r="C84" i="17"/>
  <c r="E87" i="17"/>
  <c r="D91" i="17"/>
  <c r="D98" i="17"/>
  <c r="C102" i="17"/>
  <c r="E105" i="17"/>
  <c r="F105" i="17" s="1"/>
  <c r="D109" i="17"/>
  <c r="C113" i="17"/>
  <c r="D12" i="17"/>
  <c r="C16" i="17"/>
  <c r="E19" i="17"/>
  <c r="F19" i="17" s="1"/>
  <c r="C23" i="17"/>
  <c r="E26" i="17"/>
  <c r="D30" i="17"/>
  <c r="C34" i="17"/>
  <c r="E37" i="17"/>
  <c r="F37" i="17" s="1"/>
  <c r="C41" i="17"/>
  <c r="E44" i="17"/>
  <c r="D48" i="17"/>
  <c r="C52" i="17"/>
  <c r="E55" i="17"/>
  <c r="C59" i="17"/>
  <c r="E62" i="17"/>
  <c r="D66" i="17"/>
  <c r="C70" i="17"/>
  <c r="E73" i="17"/>
  <c r="C77" i="17"/>
  <c r="E80" i="17"/>
  <c r="F80" i="17" s="1"/>
  <c r="D84" i="17"/>
  <c r="C88" i="17"/>
  <c r="E91" i="17"/>
  <c r="F91" i="17" s="1"/>
  <c r="C95" i="17"/>
  <c r="E98" i="17"/>
  <c r="D102" i="17"/>
  <c r="C106" i="17"/>
  <c r="E109" i="17"/>
  <c r="D113" i="17"/>
  <c r="C13" i="17"/>
  <c r="E16" i="17"/>
  <c r="C20" i="17"/>
  <c r="E23" i="17"/>
  <c r="D27" i="17"/>
  <c r="C31" i="17"/>
  <c r="E34" i="17"/>
  <c r="C38" i="17"/>
  <c r="E41" i="17"/>
  <c r="D45" i="17"/>
  <c r="C49" i="17"/>
  <c r="E52" i="17"/>
  <c r="C56" i="17"/>
  <c r="E59" i="17"/>
  <c r="D63" i="17"/>
  <c r="C67" i="17"/>
  <c r="E70" i="17"/>
  <c r="C74" i="17"/>
  <c r="E77" i="17"/>
  <c r="D81" i="17"/>
  <c r="C85" i="17"/>
  <c r="E88" i="17"/>
  <c r="C92" i="17"/>
  <c r="E95" i="17"/>
  <c r="D99" i="17"/>
  <c r="C103" i="17"/>
  <c r="E106" i="17"/>
  <c r="C110" i="17"/>
  <c r="C114" i="17"/>
  <c r="C14" i="17"/>
  <c r="E17" i="17"/>
  <c r="D21" i="17"/>
  <c r="C25" i="17"/>
  <c r="E28" i="17"/>
  <c r="C32" i="17"/>
  <c r="E35" i="17"/>
  <c r="D39" i="17"/>
  <c r="C43" i="17"/>
  <c r="E46" i="17"/>
  <c r="C50" i="17"/>
  <c r="E53" i="17"/>
  <c r="D57" i="17"/>
  <c r="C61" i="17"/>
  <c r="E64" i="17"/>
  <c r="C68" i="17"/>
  <c r="E71" i="17"/>
  <c r="D75" i="17"/>
  <c r="C79" i="17"/>
  <c r="E82" i="17"/>
  <c r="C86" i="17"/>
  <c r="E89" i="17"/>
  <c r="D93" i="17"/>
  <c r="C97" i="17"/>
  <c r="E100" i="17"/>
  <c r="C104" i="17"/>
  <c r="E107" i="17"/>
  <c r="D111" i="17"/>
  <c r="D115" i="17"/>
  <c r="E12" i="17"/>
  <c r="E20" i="17"/>
  <c r="D38" i="17"/>
  <c r="D46" i="17"/>
  <c r="C64" i="17"/>
  <c r="C72" i="17"/>
  <c r="E81" i="17"/>
  <c r="D89" i="17"/>
  <c r="C99" i="17"/>
  <c r="C107" i="17"/>
  <c r="E115" i="17"/>
  <c r="D13" i="17"/>
  <c r="C21" i="17"/>
  <c r="E30" i="17"/>
  <c r="E38" i="17"/>
  <c r="F38" i="17" s="1"/>
  <c r="D56" i="17"/>
  <c r="D64" i="17"/>
  <c r="C82" i="17"/>
  <c r="C90" i="17"/>
  <c r="E99" i="17"/>
  <c r="D107" i="17"/>
  <c r="E13" i="17"/>
  <c r="E21" i="17"/>
  <c r="D31" i="17"/>
  <c r="C39" i="17"/>
  <c r="E48" i="17"/>
  <c r="E56" i="17"/>
  <c r="D74" i="17"/>
  <c r="D82" i="17"/>
  <c r="C100" i="17"/>
  <c r="C108" i="17"/>
  <c r="D23" i="17"/>
  <c r="E31" i="17"/>
  <c r="E39" i="17"/>
  <c r="D49" i="17"/>
  <c r="C57" i="17"/>
  <c r="E66" i="17"/>
  <c r="F66" i="17" s="1"/>
  <c r="E74" i="17"/>
  <c r="D92" i="17"/>
  <c r="D100" i="17"/>
  <c r="D14" i="17"/>
  <c r="C24" i="17"/>
  <c r="D41" i="17"/>
  <c r="E49" i="17"/>
  <c r="E57" i="17"/>
  <c r="D67" i="17"/>
  <c r="C75" i="17"/>
  <c r="E84" i="17"/>
  <c r="E92" i="17"/>
  <c r="D110" i="17"/>
  <c r="D16" i="17"/>
  <c r="D24" i="17"/>
  <c r="D32" i="17"/>
  <c r="C42" i="17"/>
  <c r="D59" i="17"/>
  <c r="E67" i="17"/>
  <c r="E75" i="17"/>
  <c r="D85" i="17"/>
  <c r="C93" i="17"/>
  <c r="E102" i="17"/>
  <c r="E110" i="17"/>
  <c r="E24" i="17"/>
  <c r="D34" i="17"/>
  <c r="D42" i="17"/>
  <c r="D50" i="17"/>
  <c r="C60" i="17"/>
  <c r="D77" i="17"/>
  <c r="E85" i="17"/>
  <c r="E93" i="17"/>
  <c r="D103" i="17"/>
  <c r="C111" i="17"/>
  <c r="E103" i="17"/>
  <c r="C17" i="17"/>
  <c r="D25" i="17"/>
  <c r="E42" i="17"/>
  <c r="D52" i="17"/>
  <c r="D60" i="17"/>
  <c r="D68" i="17"/>
  <c r="C78" i="17"/>
  <c r="D95" i="17"/>
  <c r="E111" i="17"/>
  <c r="D8" i="17"/>
  <c r="D17" i="17"/>
  <c r="C27" i="17"/>
  <c r="C35" i="17"/>
  <c r="D43" i="17"/>
  <c r="E60" i="17"/>
  <c r="D70" i="17"/>
  <c r="D78" i="17"/>
  <c r="D86" i="17"/>
  <c r="C96" i="17"/>
  <c r="E113" i="17"/>
  <c r="C18" i="17"/>
  <c r="E27" i="17"/>
  <c r="D35" i="17"/>
  <c r="C45" i="17"/>
  <c r="C53" i="17"/>
  <c r="D61" i="17"/>
  <c r="E78" i="17"/>
  <c r="D88" i="17"/>
  <c r="D96" i="17"/>
  <c r="D104" i="17"/>
  <c r="D114" i="17"/>
  <c r="C71" i="17"/>
  <c r="D20" i="17"/>
  <c r="D71" i="17"/>
  <c r="C28" i="17"/>
  <c r="D79" i="17"/>
  <c r="D28" i="17"/>
  <c r="C81" i="17"/>
  <c r="C36" i="17"/>
  <c r="C89" i="17"/>
  <c r="D97" i="17"/>
  <c r="E45" i="17"/>
  <c r="E96" i="17"/>
  <c r="C46" i="17"/>
  <c r="C63" i="17"/>
  <c r="C115" i="17"/>
  <c r="D53" i="17"/>
  <c r="D106" i="17"/>
  <c r="C54" i="17"/>
  <c r="E114" i="17"/>
  <c r="E63" i="17"/>
  <c r="E3" i="17"/>
  <c r="D7" i="17"/>
  <c r="C6" i="17"/>
  <c r="C5" i="17"/>
  <c r="C3" i="17"/>
  <c r="E5" i="17"/>
  <c r="C9" i="17"/>
  <c r="E4" i="17"/>
  <c r="C8" i="17"/>
  <c r="E10" i="17"/>
  <c r="C4" i="17"/>
  <c r="E8" i="17"/>
  <c r="E7" i="17"/>
  <c r="C10" i="17"/>
  <c r="E6" i="17"/>
  <c r="D9" i="17"/>
  <c r="D4" i="17"/>
  <c r="D3" i="17"/>
  <c r="C7" i="17"/>
  <c r="E9" i="17"/>
  <c r="D5" i="17"/>
  <c r="D6" i="17"/>
  <c r="D10" i="17"/>
  <c r="F7" i="7"/>
  <c r="F67" i="7"/>
  <c r="F105" i="7"/>
  <c r="F16" i="6"/>
  <c r="F7" i="6"/>
  <c r="F18" i="6"/>
  <c r="F9" i="6"/>
  <c r="F8" i="6"/>
  <c r="F3" i="7"/>
  <c r="F101" i="7"/>
  <c r="F20" i="6"/>
  <c r="F106" i="7"/>
  <c r="F85" i="7"/>
  <c r="F9" i="7"/>
  <c r="F30" i="7"/>
  <c r="F77" i="7"/>
  <c r="F96" i="7"/>
  <c r="F104" i="7"/>
  <c r="F15" i="6"/>
  <c r="F25" i="7"/>
  <c r="F102" i="7"/>
  <c r="F80" i="7"/>
  <c r="F88" i="7"/>
  <c r="F27" i="7"/>
  <c r="F10" i="6"/>
  <c r="F90" i="7"/>
  <c r="F60" i="7"/>
  <c r="F24" i="7"/>
  <c r="F98" i="7"/>
  <c r="F112" i="7"/>
  <c r="F12" i="6"/>
  <c r="F45" i="7"/>
  <c r="F111" i="7"/>
  <c r="F66" i="7"/>
  <c r="F46" i="7"/>
  <c r="F59" i="7"/>
  <c r="F61" i="7"/>
  <c r="F114" i="7"/>
  <c r="F48" i="7"/>
  <c r="F16" i="7"/>
  <c r="F115" i="7"/>
  <c r="F120" i="7"/>
  <c r="F119" i="7"/>
  <c r="F29" i="7"/>
  <c r="F117" i="7"/>
  <c r="F118" i="7"/>
  <c r="F123" i="7"/>
  <c r="F3" i="6"/>
  <c r="F63" i="7"/>
  <c r="F103" i="7"/>
  <c r="F13" i="7"/>
  <c r="F31" i="7"/>
  <c r="F8" i="7"/>
  <c r="F95" i="7"/>
  <c r="F109" i="7"/>
  <c r="F74" i="7"/>
  <c r="F93" i="7"/>
  <c r="F116" i="7"/>
  <c r="F10" i="7"/>
  <c r="F17" i="6"/>
  <c r="F14" i="7"/>
  <c r="F62" i="7"/>
  <c r="M1798" i="8"/>
  <c r="N1748" i="8"/>
  <c r="F121" i="7"/>
  <c r="C2" i="10"/>
  <c r="C5" i="12"/>
  <c r="C59" i="12"/>
  <c r="C8" i="12"/>
  <c r="F26" i="17" l="1"/>
  <c r="F11" i="17"/>
  <c r="F39" i="17"/>
  <c r="F13" i="17"/>
  <c r="F5" i="17"/>
  <c r="F31" i="17"/>
  <c r="F44" i="17"/>
  <c r="F51" i="17"/>
  <c r="F72" i="17"/>
  <c r="F101" i="17"/>
  <c r="F265" i="6"/>
  <c r="D32" i="7"/>
  <c r="E7" i="7"/>
  <c r="E123" i="7"/>
  <c r="D27" i="6"/>
  <c r="H27" i="6" s="1"/>
  <c r="F11" i="7"/>
  <c r="F122" i="7"/>
  <c r="F107" i="7"/>
  <c r="F12" i="7"/>
  <c r="F217" i="6"/>
  <c r="D20" i="7"/>
  <c r="H20" i="7" s="1"/>
  <c r="D4" i="7"/>
  <c r="H4" i="7" s="1"/>
  <c r="E111" i="7"/>
  <c r="F168" i="6"/>
  <c r="D115" i="7"/>
  <c r="D93" i="7"/>
  <c r="D33" i="7"/>
  <c r="F14" i="6"/>
  <c r="F55" i="7"/>
  <c r="F23" i="7"/>
  <c r="F100" i="7"/>
  <c r="F94" i="7"/>
  <c r="F6" i="6"/>
  <c r="D119" i="6"/>
  <c r="H119" i="6" s="1"/>
  <c r="E105" i="7"/>
  <c r="D45" i="7"/>
  <c r="H45" i="7" s="1"/>
  <c r="D60" i="7"/>
  <c r="H60" i="7" s="1"/>
  <c r="E48" i="7"/>
  <c r="F17" i="7"/>
  <c r="F52" i="7"/>
  <c r="F108" i="7"/>
  <c r="F49" i="7"/>
  <c r="D6" i="6"/>
  <c r="H6" i="6" s="1"/>
  <c r="F166" i="6"/>
  <c r="E93" i="7"/>
  <c r="D63" i="7"/>
  <c r="D48" i="7"/>
  <c r="H48" i="7" s="1"/>
  <c r="D14" i="6"/>
  <c r="H14" i="6" s="1"/>
  <c r="F125" i="6"/>
  <c r="D140" i="6"/>
  <c r="H140" i="6" s="1"/>
  <c r="D78" i="7"/>
  <c r="D51" i="7"/>
  <c r="H51" i="7" s="1"/>
  <c r="E38" i="7"/>
  <c r="F86" i="7"/>
  <c r="F89" i="6"/>
  <c r="F174" i="6"/>
  <c r="D66" i="7"/>
  <c r="H66" i="7" s="1"/>
  <c r="E41" i="7"/>
  <c r="E26" i="7"/>
  <c r="F38" i="7"/>
  <c r="D30" i="6"/>
  <c r="H30" i="6" s="1"/>
  <c r="F28" i="6"/>
  <c r="E56" i="7"/>
  <c r="E29" i="7"/>
  <c r="D11" i="7"/>
  <c r="H11" i="7" s="1"/>
  <c r="D5" i="6"/>
  <c r="H5" i="6" s="1"/>
  <c r="D184" i="6"/>
  <c r="H184" i="6" s="1"/>
  <c r="D82" i="7"/>
  <c r="H82" i="7" s="1"/>
  <c r="E44" i="7"/>
  <c r="D26" i="7"/>
  <c r="H26" i="7" s="1"/>
  <c r="E121" i="7"/>
  <c r="F5" i="6"/>
  <c r="D63" i="6"/>
  <c r="H63" i="6" s="1"/>
  <c r="E60" i="7"/>
  <c r="D29" i="7"/>
  <c r="H29" i="7" s="1"/>
  <c r="D14" i="7"/>
  <c r="H57" i="7"/>
  <c r="F64" i="7"/>
  <c r="D245" i="6"/>
  <c r="H245" i="6" s="1"/>
  <c r="D172" i="6"/>
  <c r="H172" i="6" s="1"/>
  <c r="D174" i="6"/>
  <c r="H174" i="6" s="1"/>
  <c r="F121" i="6"/>
  <c r="F72" i="6"/>
  <c r="F154" i="6"/>
  <c r="F90" i="6"/>
  <c r="D58" i="7"/>
  <c r="H58" i="7" s="1"/>
  <c r="E36" i="7"/>
  <c r="D8" i="7"/>
  <c r="H8" i="7" s="1"/>
  <c r="D103" i="7"/>
  <c r="E81" i="7"/>
  <c r="D54" i="7"/>
  <c r="H54" i="7" s="1"/>
  <c r="E32" i="7"/>
  <c r="D5" i="7"/>
  <c r="E95" i="7"/>
  <c r="E102" i="7"/>
  <c r="D21" i="7"/>
  <c r="D39" i="7"/>
  <c r="H39" i="7" s="1"/>
  <c r="E17" i="7"/>
  <c r="E112" i="7"/>
  <c r="D121" i="7"/>
  <c r="H121" i="7" s="1"/>
  <c r="E99" i="7"/>
  <c r="D9" i="7"/>
  <c r="H9" i="7" s="1"/>
  <c r="D36" i="7"/>
  <c r="E14" i="7"/>
  <c r="E109" i="7"/>
  <c r="F87" i="7"/>
  <c r="F4" i="6"/>
  <c r="F71" i="7"/>
  <c r="F78" i="7"/>
  <c r="F58" i="7"/>
  <c r="D233" i="6"/>
  <c r="H233" i="6" s="1"/>
  <c r="D136" i="6"/>
  <c r="H136" i="6" s="1"/>
  <c r="F254" i="6"/>
  <c r="F109" i="6"/>
  <c r="F24" i="6"/>
  <c r="F22" i="6"/>
  <c r="F187" i="6"/>
  <c r="D46" i="7"/>
  <c r="H46" i="7" s="1"/>
  <c r="E24" i="7"/>
  <c r="E118" i="7"/>
  <c r="D91" i="7"/>
  <c r="H91" i="7" s="1"/>
  <c r="E69" i="7"/>
  <c r="D42" i="7"/>
  <c r="H42" i="7" s="1"/>
  <c r="E20" i="7"/>
  <c r="E115" i="7"/>
  <c r="D112" i="7"/>
  <c r="E90" i="7"/>
  <c r="E119" i="7"/>
  <c r="D27" i="7"/>
  <c r="H27" i="7" s="1"/>
  <c r="E5" i="7"/>
  <c r="E100" i="7"/>
  <c r="D109" i="7"/>
  <c r="E87" i="7"/>
  <c r="E107" i="7"/>
  <c r="D24" i="7"/>
  <c r="H24" i="7" s="1"/>
  <c r="D119" i="7"/>
  <c r="H119" i="7" s="1"/>
  <c r="C59" i="10" s="1"/>
  <c r="E97" i="7"/>
  <c r="D197" i="6"/>
  <c r="H197" i="6" s="1"/>
  <c r="D66" i="6"/>
  <c r="H66" i="6" s="1"/>
  <c r="F158" i="6"/>
  <c r="F73" i="6"/>
  <c r="D168" i="6"/>
  <c r="H168" i="6" s="1"/>
  <c r="D130" i="6"/>
  <c r="H130" i="6" s="1"/>
  <c r="F175" i="6"/>
  <c r="D34" i="7"/>
  <c r="H34" i="7" s="1"/>
  <c r="E12" i="7"/>
  <c r="E106" i="7"/>
  <c r="D79" i="7"/>
  <c r="H79" i="7" s="1"/>
  <c r="E57" i="7"/>
  <c r="D30" i="7"/>
  <c r="H30" i="7" s="1"/>
  <c r="E8" i="7"/>
  <c r="E103" i="7"/>
  <c r="D100" i="7"/>
  <c r="E78" i="7"/>
  <c r="E71" i="7"/>
  <c r="D15" i="7"/>
  <c r="D122" i="7"/>
  <c r="H122" i="7" s="1"/>
  <c r="E88" i="7"/>
  <c r="D97" i="7"/>
  <c r="H97" i="7" s="1"/>
  <c r="E75" i="7"/>
  <c r="E59" i="7"/>
  <c r="D12" i="7"/>
  <c r="H12" i="7" s="1"/>
  <c r="D107" i="7"/>
  <c r="H107" i="7" s="1"/>
  <c r="E85" i="7"/>
  <c r="F91" i="7"/>
  <c r="D70" i="7"/>
  <c r="H70" i="7" s="1"/>
  <c r="F89" i="7"/>
  <c r="F75" i="7"/>
  <c r="F82" i="7"/>
  <c r="D101" i="6"/>
  <c r="H101" i="6" s="1"/>
  <c r="F243" i="6"/>
  <c r="F146" i="6"/>
  <c r="D229" i="6"/>
  <c r="H229" i="6" s="1"/>
  <c r="D132" i="6"/>
  <c r="H132" i="6" s="1"/>
  <c r="D189" i="6"/>
  <c r="H189" i="6" s="1"/>
  <c r="F43" i="6"/>
  <c r="D22" i="7"/>
  <c r="D116" i="7"/>
  <c r="H116" i="7" s="1"/>
  <c r="E94" i="7"/>
  <c r="D67" i="7"/>
  <c r="H67" i="7" s="1"/>
  <c r="E45" i="7"/>
  <c r="D18" i="7"/>
  <c r="H18" i="7" s="1"/>
  <c r="D113" i="7"/>
  <c r="H113" i="7" s="1"/>
  <c r="E91" i="7"/>
  <c r="D88" i="7"/>
  <c r="H88" i="7" s="1"/>
  <c r="E66" i="7"/>
  <c r="E47" i="7"/>
  <c r="D3" i="7"/>
  <c r="H3" i="7" s="1"/>
  <c r="D110" i="7"/>
  <c r="H110" i="7" s="1"/>
  <c r="E76" i="7"/>
  <c r="D85" i="7"/>
  <c r="E63" i="7"/>
  <c r="E35" i="7"/>
  <c r="E122" i="7"/>
  <c r="D95" i="7"/>
  <c r="H95" i="7" s="1"/>
  <c r="E73" i="7"/>
  <c r="D89" i="6"/>
  <c r="H89" i="6" s="1"/>
  <c r="F147" i="6"/>
  <c r="F110" i="6"/>
  <c r="D217" i="6"/>
  <c r="H217" i="6" s="1"/>
  <c r="D36" i="6"/>
  <c r="H36" i="6" s="1"/>
  <c r="D45" i="6"/>
  <c r="H45" i="6" s="1"/>
  <c r="F31" i="6"/>
  <c r="D10" i="7"/>
  <c r="H10" i="7" s="1"/>
  <c r="D104" i="7"/>
  <c r="H104" i="7" s="1"/>
  <c r="E82" i="7"/>
  <c r="D55" i="7"/>
  <c r="H55" i="7" s="1"/>
  <c r="C26" i="10" s="1"/>
  <c r="E33" i="7"/>
  <c r="D6" i="7"/>
  <c r="H6" i="7" s="1"/>
  <c r="C5" i="10" s="1"/>
  <c r="D101" i="7"/>
  <c r="E79" i="7"/>
  <c r="D76" i="7"/>
  <c r="H76" i="7" s="1"/>
  <c r="E54" i="7"/>
  <c r="E11" i="7"/>
  <c r="E113" i="7"/>
  <c r="D98" i="7"/>
  <c r="E64" i="7"/>
  <c r="D73" i="7"/>
  <c r="H73" i="7" s="1"/>
  <c r="E51" i="7"/>
  <c r="E23" i="7"/>
  <c r="E110" i="7"/>
  <c r="D83" i="7"/>
  <c r="H83" i="7" s="1"/>
  <c r="E61" i="7"/>
  <c r="F41" i="7"/>
  <c r="F20" i="7"/>
  <c r="F19" i="6"/>
  <c r="F56" i="7"/>
  <c r="F4" i="7"/>
  <c r="F19" i="7"/>
  <c r="F15" i="7"/>
  <c r="F18" i="7"/>
  <c r="D20" i="6"/>
  <c r="H20" i="6" s="1"/>
  <c r="D53" i="6"/>
  <c r="H53" i="6" s="1"/>
  <c r="F135" i="6"/>
  <c r="D266" i="6"/>
  <c r="H266" i="6" s="1"/>
  <c r="D181" i="6"/>
  <c r="H181" i="6" s="1"/>
  <c r="F263" i="6"/>
  <c r="F188" i="6"/>
  <c r="D139" i="6"/>
  <c r="H139" i="6" s="1"/>
  <c r="E120" i="7"/>
  <c r="D92" i="7"/>
  <c r="H92" i="7" s="1"/>
  <c r="E70" i="7"/>
  <c r="D43" i="7"/>
  <c r="H43" i="7" s="1"/>
  <c r="E21" i="7"/>
  <c r="E116" i="7"/>
  <c r="D89" i="7"/>
  <c r="H89" i="7" s="1"/>
  <c r="C43" i="10" s="1"/>
  <c r="E67" i="7"/>
  <c r="D64" i="7"/>
  <c r="H64" i="7" s="1"/>
  <c r="E42" i="7"/>
  <c r="D123" i="7"/>
  <c r="H123" i="7" s="1"/>
  <c r="E101" i="7"/>
  <c r="D86" i="7"/>
  <c r="H86" i="7" s="1"/>
  <c r="E52" i="7"/>
  <c r="D61" i="7"/>
  <c r="H61" i="7" s="1"/>
  <c r="E39" i="7"/>
  <c r="D120" i="7"/>
  <c r="H120" i="7" s="1"/>
  <c r="E98" i="7"/>
  <c r="D71" i="7"/>
  <c r="E49" i="7"/>
  <c r="F70" i="7"/>
  <c r="F44" i="7"/>
  <c r="F76" i="7"/>
  <c r="F83" i="7"/>
  <c r="F92" i="7"/>
  <c r="F65" i="7"/>
  <c r="F220" i="6"/>
  <c r="D255" i="6"/>
  <c r="H255" i="6" s="1"/>
  <c r="C55" i="12" s="1"/>
  <c r="D254" i="6"/>
  <c r="H254" i="6" s="1"/>
  <c r="C54" i="12" s="1"/>
  <c r="D85" i="6"/>
  <c r="H85" i="6" s="1"/>
  <c r="C21" i="12" s="1"/>
  <c r="F167" i="6"/>
  <c r="F176" i="6"/>
  <c r="E108" i="7"/>
  <c r="D80" i="7"/>
  <c r="E58" i="7"/>
  <c r="D31" i="7"/>
  <c r="H31" i="7" s="1"/>
  <c r="C15" i="10" s="1"/>
  <c r="E9" i="7"/>
  <c r="E104" i="7"/>
  <c r="D77" i="7"/>
  <c r="H77" i="7" s="1"/>
  <c r="E55" i="7"/>
  <c r="D52" i="7"/>
  <c r="H52" i="7" s="1"/>
  <c r="E30" i="7"/>
  <c r="D111" i="7"/>
  <c r="E89" i="7"/>
  <c r="D74" i="7"/>
  <c r="E40" i="7"/>
  <c r="D49" i="7"/>
  <c r="H49" i="7" s="1"/>
  <c r="C23" i="10" s="1"/>
  <c r="E27" i="7"/>
  <c r="D108" i="7"/>
  <c r="E86" i="7"/>
  <c r="D59" i="7"/>
  <c r="H59" i="7" s="1"/>
  <c r="E37" i="7"/>
  <c r="D69" i="7"/>
  <c r="H69" i="7" s="1"/>
  <c r="E83" i="7"/>
  <c r="F11" i="6"/>
  <c r="F113" i="7"/>
  <c r="F99" i="7"/>
  <c r="D23" i="6"/>
  <c r="H23" i="6" s="1"/>
  <c r="C6" i="12" s="1"/>
  <c r="F208" i="6"/>
  <c r="D243" i="6"/>
  <c r="H243" i="6" s="1"/>
  <c r="D122" i="6"/>
  <c r="H122" i="6" s="1"/>
  <c r="D73" i="6"/>
  <c r="H73" i="6" s="1"/>
  <c r="F23" i="6"/>
  <c r="F44" i="6"/>
  <c r="D118" i="7"/>
  <c r="H118" i="7" s="1"/>
  <c r="E96" i="7"/>
  <c r="D68" i="7"/>
  <c r="H68" i="7" s="1"/>
  <c r="E46" i="7"/>
  <c r="D19" i="7"/>
  <c r="H19" i="7" s="1"/>
  <c r="D114" i="7"/>
  <c r="H114" i="7" s="1"/>
  <c r="C56" i="10" s="1"/>
  <c r="E92" i="7"/>
  <c r="D65" i="7"/>
  <c r="H65" i="7" s="1"/>
  <c r="E43" i="7"/>
  <c r="D40" i="7"/>
  <c r="H40" i="7" s="1"/>
  <c r="E18" i="7"/>
  <c r="D99" i="7"/>
  <c r="H99" i="7" s="1"/>
  <c r="E77" i="7"/>
  <c r="D62" i="7"/>
  <c r="H62" i="7" s="1"/>
  <c r="E28" i="7"/>
  <c r="D37" i="7"/>
  <c r="E15" i="7"/>
  <c r="D96" i="7"/>
  <c r="H96" i="7" s="1"/>
  <c r="E74" i="7"/>
  <c r="D47" i="7"/>
  <c r="E25" i="7"/>
  <c r="F39" i="7"/>
  <c r="F79" i="7"/>
  <c r="F57" i="7"/>
  <c r="F69" i="7"/>
  <c r="F84" i="7"/>
  <c r="F72" i="7"/>
  <c r="F81" i="7"/>
  <c r="F233" i="6"/>
  <c r="F172" i="6"/>
  <c r="D207" i="6"/>
  <c r="H207" i="6" s="1"/>
  <c r="D110" i="6"/>
  <c r="H110" i="6" s="1"/>
  <c r="D37" i="6"/>
  <c r="H37" i="6" s="1"/>
  <c r="D263" i="6"/>
  <c r="H263" i="6" s="1"/>
  <c r="F32" i="6"/>
  <c r="D106" i="7"/>
  <c r="H106" i="7" s="1"/>
  <c r="E84" i="7"/>
  <c r="D56" i="7"/>
  <c r="H56" i="7" s="1"/>
  <c r="C27" i="10" s="1"/>
  <c r="E34" i="7"/>
  <c r="D7" i="7"/>
  <c r="H7" i="7" s="1"/>
  <c r="D102" i="7"/>
  <c r="H102" i="7" s="1"/>
  <c r="E80" i="7"/>
  <c r="D53" i="7"/>
  <c r="H53" i="7" s="1"/>
  <c r="E31" i="7"/>
  <c r="D28" i="7"/>
  <c r="E6" i="7"/>
  <c r="D87" i="7"/>
  <c r="H87" i="7" s="1"/>
  <c r="C42" i="10" s="1"/>
  <c r="E65" i="7"/>
  <c r="D50" i="7"/>
  <c r="E16" i="7"/>
  <c r="D25" i="7"/>
  <c r="H25" i="7" s="1"/>
  <c r="E3" i="7"/>
  <c r="D84" i="7"/>
  <c r="H84" i="7" s="1"/>
  <c r="E62" i="7"/>
  <c r="D35" i="7"/>
  <c r="H35" i="7" s="1"/>
  <c r="E13" i="7"/>
  <c r="F68" i="7"/>
  <c r="F137" i="6"/>
  <c r="F64" i="6"/>
  <c r="D99" i="6"/>
  <c r="H99" i="6" s="1"/>
  <c r="D74" i="6"/>
  <c r="H74" i="6" s="1"/>
  <c r="F216" i="6"/>
  <c r="D131" i="6"/>
  <c r="H131" i="6" s="1"/>
  <c r="D152" i="6"/>
  <c r="H152" i="6" s="1"/>
  <c r="D94" i="7"/>
  <c r="H94" i="7" s="1"/>
  <c r="E72" i="7"/>
  <c r="D44" i="7"/>
  <c r="H44" i="7" s="1"/>
  <c r="C21" i="10" s="1"/>
  <c r="E22" i="7"/>
  <c r="E117" i="7"/>
  <c r="D90" i="7"/>
  <c r="H90" i="7" s="1"/>
  <c r="C44" i="10" s="1"/>
  <c r="E68" i="7"/>
  <c r="D41" i="7"/>
  <c r="H41" i="7" s="1"/>
  <c r="E19" i="7"/>
  <c r="D16" i="7"/>
  <c r="H16" i="7" s="1"/>
  <c r="D117" i="7"/>
  <c r="H117" i="7" s="1"/>
  <c r="D75" i="7"/>
  <c r="H75" i="7" s="1"/>
  <c r="E53" i="7"/>
  <c r="D38" i="7"/>
  <c r="H38" i="7" s="1"/>
  <c r="E4" i="7"/>
  <c r="D13" i="7"/>
  <c r="H13" i="7" s="1"/>
  <c r="C8" i="10" s="1"/>
  <c r="D105" i="7"/>
  <c r="H105" i="7" s="1"/>
  <c r="D72" i="7"/>
  <c r="H72" i="7" s="1"/>
  <c r="E50" i="7"/>
  <c r="D23" i="7"/>
  <c r="H23" i="7" s="1"/>
  <c r="H15" i="7"/>
  <c r="H103" i="7"/>
  <c r="H112" i="7"/>
  <c r="H74" i="7"/>
  <c r="H81" i="7"/>
  <c r="H80" i="7"/>
  <c r="H111" i="7"/>
  <c r="C54" i="10" s="1"/>
  <c r="H93" i="7"/>
  <c r="H100" i="7"/>
  <c r="H78" i="7"/>
  <c r="H109" i="7"/>
  <c r="H85" i="7"/>
  <c r="H115" i="7"/>
  <c r="C57" i="10" s="1"/>
  <c r="H14" i="7"/>
  <c r="H108" i="7"/>
  <c r="C52" i="10" s="1"/>
  <c r="H101" i="7"/>
  <c r="D42" i="6"/>
  <c r="H42" i="6" s="1"/>
  <c r="F76" i="6"/>
  <c r="D40" i="6"/>
  <c r="H40" i="6" s="1"/>
  <c r="D111" i="6"/>
  <c r="H111" i="6" s="1"/>
  <c r="D180" i="6"/>
  <c r="H180" i="6" s="1"/>
  <c r="D234" i="6"/>
  <c r="H234" i="6" s="1"/>
  <c r="F225" i="6"/>
  <c r="F81" i="6"/>
  <c r="D151" i="6"/>
  <c r="H151" i="6" s="1"/>
  <c r="F253" i="6"/>
  <c r="F60" i="6"/>
  <c r="F186" i="6"/>
  <c r="F155" i="6"/>
  <c r="D186" i="6"/>
  <c r="H186" i="6" s="1"/>
  <c r="D262" i="6"/>
  <c r="H262" i="6" s="1"/>
  <c r="D118" i="6"/>
  <c r="H118" i="6" s="1"/>
  <c r="F213" i="6"/>
  <c r="F69" i="6"/>
  <c r="D177" i="6"/>
  <c r="H177" i="6" s="1"/>
  <c r="D33" i="6"/>
  <c r="H33" i="6" s="1"/>
  <c r="F47" i="7"/>
  <c r="D29" i="6"/>
  <c r="H29" i="6" s="1"/>
  <c r="C7" i="12" s="1"/>
  <c r="F257" i="6"/>
  <c r="F113" i="6"/>
  <c r="D221" i="6"/>
  <c r="H221" i="6" s="1"/>
  <c r="D77" i="6"/>
  <c r="H77" i="6" s="1"/>
  <c r="F196" i="6"/>
  <c r="F52" i="6"/>
  <c r="D160" i="6"/>
  <c r="H160" i="6" s="1"/>
  <c r="F267" i="6"/>
  <c r="F123" i="6"/>
  <c r="D231" i="6"/>
  <c r="H231" i="6" s="1"/>
  <c r="D87" i="6"/>
  <c r="H87" i="6" s="1"/>
  <c r="D90" i="6"/>
  <c r="H90" i="6" s="1"/>
  <c r="F134" i="6"/>
  <c r="D242" i="6"/>
  <c r="H242" i="6" s="1"/>
  <c r="D98" i="6"/>
  <c r="H98" i="6" s="1"/>
  <c r="F241" i="6"/>
  <c r="F97" i="6"/>
  <c r="D205" i="6"/>
  <c r="H205" i="6" s="1"/>
  <c r="D61" i="6"/>
  <c r="H61" i="6" s="1"/>
  <c r="F192" i="6"/>
  <c r="F48" i="6"/>
  <c r="D156" i="6"/>
  <c r="H156" i="6" s="1"/>
  <c r="F66" i="6"/>
  <c r="F143" i="6"/>
  <c r="D251" i="6"/>
  <c r="H251" i="6" s="1"/>
  <c r="D107" i="6"/>
  <c r="H107" i="6" s="1"/>
  <c r="D162" i="6"/>
  <c r="H162" i="6" s="1"/>
  <c r="F142" i="6"/>
  <c r="D250" i="6"/>
  <c r="H250" i="6" s="1"/>
  <c r="D106" i="6"/>
  <c r="H106" i="6" s="1"/>
  <c r="F201" i="6"/>
  <c r="F57" i="6"/>
  <c r="D165" i="6"/>
  <c r="H165" i="6" s="1"/>
  <c r="F270" i="6"/>
  <c r="F164" i="6"/>
  <c r="D272" i="6"/>
  <c r="H272" i="6" s="1"/>
  <c r="D128" i="6"/>
  <c r="H128" i="6" s="1"/>
  <c r="D258" i="6"/>
  <c r="H258" i="6" s="1"/>
  <c r="F163" i="6"/>
  <c r="D271" i="6"/>
  <c r="H271" i="6" s="1"/>
  <c r="D127" i="6"/>
  <c r="H127" i="6" s="1"/>
  <c r="H37" i="7"/>
  <c r="D19" i="6"/>
  <c r="H19" i="6" s="1"/>
  <c r="C4" i="12" s="1"/>
  <c r="F245" i="6"/>
  <c r="F101" i="6"/>
  <c r="D209" i="6"/>
  <c r="H209" i="6" s="1"/>
  <c r="D65" i="6"/>
  <c r="H65" i="6" s="1"/>
  <c r="F184" i="6"/>
  <c r="F40" i="6"/>
  <c r="D148" i="6"/>
  <c r="H148" i="6" s="1"/>
  <c r="F255" i="6"/>
  <c r="F111" i="6"/>
  <c r="D219" i="6"/>
  <c r="H219" i="6" s="1"/>
  <c r="D75" i="6"/>
  <c r="H75" i="6" s="1"/>
  <c r="C17" i="12" s="1"/>
  <c r="F266" i="6"/>
  <c r="F122" i="6"/>
  <c r="D230" i="6"/>
  <c r="H230" i="6" s="1"/>
  <c r="D86" i="6"/>
  <c r="H86" i="6" s="1"/>
  <c r="F229" i="6"/>
  <c r="F85" i="6"/>
  <c r="D193" i="6"/>
  <c r="H193" i="6" s="1"/>
  <c r="D49" i="6"/>
  <c r="H49" i="6" s="1"/>
  <c r="F180" i="6"/>
  <c r="F36" i="6"/>
  <c r="D144" i="6"/>
  <c r="H144" i="6" s="1"/>
  <c r="D102" i="6"/>
  <c r="H102" i="6" s="1"/>
  <c r="F131" i="6"/>
  <c r="D239" i="6"/>
  <c r="H239" i="6" s="1"/>
  <c r="D95" i="6"/>
  <c r="H95" i="6" s="1"/>
  <c r="D126" i="6"/>
  <c r="H126" i="6" s="1"/>
  <c r="F130" i="6"/>
  <c r="D238" i="6"/>
  <c r="H238" i="6" s="1"/>
  <c r="C50" i="12" s="1"/>
  <c r="D94" i="6"/>
  <c r="H94" i="6" s="1"/>
  <c r="F189" i="6"/>
  <c r="F45" i="6"/>
  <c r="D153" i="6"/>
  <c r="H153" i="6" s="1"/>
  <c r="F126" i="6"/>
  <c r="F152" i="6"/>
  <c r="D260" i="6"/>
  <c r="H260" i="6" s="1"/>
  <c r="D116" i="6"/>
  <c r="H116" i="6" s="1"/>
  <c r="D210" i="6"/>
  <c r="H210" i="6" s="1"/>
  <c r="C43" i="12" s="1"/>
  <c r="F151" i="6"/>
  <c r="D259" i="6"/>
  <c r="H259" i="6" s="1"/>
  <c r="D115" i="6"/>
  <c r="H115" i="6" s="1"/>
  <c r="F269" i="6"/>
  <c r="D218" i="6"/>
  <c r="H218" i="6" s="1"/>
  <c r="F119" i="6"/>
  <c r="D227" i="6"/>
  <c r="H227" i="6" s="1"/>
  <c r="D83" i="6"/>
  <c r="H83" i="6" s="1"/>
  <c r="F262" i="6"/>
  <c r="F118" i="6"/>
  <c r="D226" i="6"/>
  <c r="H226" i="6" s="1"/>
  <c r="D82" i="6"/>
  <c r="H82" i="6" s="1"/>
  <c r="F177" i="6"/>
  <c r="F33" i="6"/>
  <c r="D141" i="6"/>
  <c r="H141" i="6" s="1"/>
  <c r="D150" i="6"/>
  <c r="H150" i="6" s="1"/>
  <c r="F140" i="6"/>
  <c r="D248" i="6"/>
  <c r="H248" i="6" s="1"/>
  <c r="D104" i="6"/>
  <c r="H104" i="6" s="1"/>
  <c r="D138" i="6"/>
  <c r="H138" i="6" s="1"/>
  <c r="F139" i="6"/>
  <c r="D247" i="6"/>
  <c r="H247" i="6" s="1"/>
  <c r="D103" i="6"/>
  <c r="H103" i="6" s="1"/>
  <c r="F26" i="7"/>
  <c r="F22" i="7"/>
  <c r="F221" i="6"/>
  <c r="F77" i="6"/>
  <c r="D185" i="6"/>
  <c r="H185" i="6" s="1"/>
  <c r="D41" i="6"/>
  <c r="H41" i="6" s="1"/>
  <c r="F160" i="6"/>
  <c r="D268" i="6"/>
  <c r="H268" i="6" s="1"/>
  <c r="D124" i="6"/>
  <c r="H124" i="6" s="1"/>
  <c r="C30" i="12" s="1"/>
  <c r="F231" i="6"/>
  <c r="F87" i="6"/>
  <c r="D195" i="6"/>
  <c r="H195" i="6" s="1"/>
  <c r="D51" i="6"/>
  <c r="H51" i="6" s="1"/>
  <c r="F242" i="6"/>
  <c r="F98" i="6"/>
  <c r="D206" i="6"/>
  <c r="H206" i="6" s="1"/>
  <c r="D62" i="6"/>
  <c r="H62" i="6" s="1"/>
  <c r="F205" i="6"/>
  <c r="F61" i="6"/>
  <c r="D169" i="6"/>
  <c r="H169" i="6" s="1"/>
  <c r="F150" i="6"/>
  <c r="F156" i="6"/>
  <c r="D264" i="6"/>
  <c r="H264" i="6" s="1"/>
  <c r="D120" i="6"/>
  <c r="H120" i="6" s="1"/>
  <c r="F251" i="6"/>
  <c r="F107" i="6"/>
  <c r="D215" i="6"/>
  <c r="H215" i="6" s="1"/>
  <c r="D71" i="6"/>
  <c r="H71" i="6" s="1"/>
  <c r="F250" i="6"/>
  <c r="F106" i="6"/>
  <c r="D214" i="6"/>
  <c r="H214" i="6" s="1"/>
  <c r="D70" i="6"/>
  <c r="H70" i="6" s="1"/>
  <c r="F165" i="6"/>
  <c r="F21" i="6"/>
  <c r="D129" i="6"/>
  <c r="H129" i="6" s="1"/>
  <c r="F272" i="6"/>
  <c r="F128" i="6"/>
  <c r="D236" i="6"/>
  <c r="H236" i="6" s="1"/>
  <c r="D92" i="6"/>
  <c r="H92" i="6" s="1"/>
  <c r="F271" i="6"/>
  <c r="F127" i="6"/>
  <c r="D235" i="6"/>
  <c r="H235" i="6" s="1"/>
  <c r="D91" i="6"/>
  <c r="H91" i="6" s="1"/>
  <c r="F99" i="6"/>
  <c r="F35" i="7"/>
  <c r="H28" i="7"/>
  <c r="H50" i="7"/>
  <c r="C24" i="10" s="1"/>
  <c r="H5" i="7"/>
  <c r="F209" i="6"/>
  <c r="F65" i="6"/>
  <c r="D173" i="6"/>
  <c r="H173" i="6" s="1"/>
  <c r="F234" i="6"/>
  <c r="F148" i="6"/>
  <c r="D256" i="6"/>
  <c r="H256" i="6" s="1"/>
  <c r="D112" i="6"/>
  <c r="H112" i="6" s="1"/>
  <c r="F219" i="6"/>
  <c r="F75" i="6"/>
  <c r="D183" i="6"/>
  <c r="H183" i="6" s="1"/>
  <c r="D39" i="6"/>
  <c r="H39" i="6" s="1"/>
  <c r="F230" i="6"/>
  <c r="F86" i="6"/>
  <c r="D194" i="6"/>
  <c r="H194" i="6" s="1"/>
  <c r="D50" i="6"/>
  <c r="H50" i="6" s="1"/>
  <c r="F193" i="6"/>
  <c r="F49" i="6"/>
  <c r="D157" i="6"/>
  <c r="H157" i="6" s="1"/>
  <c r="F54" i="6"/>
  <c r="F144" i="6"/>
  <c r="D252" i="6"/>
  <c r="H252" i="6" s="1"/>
  <c r="D108" i="6"/>
  <c r="H108" i="6" s="1"/>
  <c r="F239" i="6"/>
  <c r="F95" i="6"/>
  <c r="D203" i="6"/>
  <c r="H203" i="6" s="1"/>
  <c r="D59" i="6"/>
  <c r="H59" i="6" s="1"/>
  <c r="F238" i="6"/>
  <c r="F94" i="6"/>
  <c r="D202" i="6"/>
  <c r="H202" i="6" s="1"/>
  <c r="D58" i="6"/>
  <c r="H58" i="6" s="1"/>
  <c r="F153" i="6"/>
  <c r="D261" i="6"/>
  <c r="H261" i="6" s="1"/>
  <c r="D117" i="6"/>
  <c r="H117" i="6" s="1"/>
  <c r="F260" i="6"/>
  <c r="F116" i="6"/>
  <c r="D224" i="6"/>
  <c r="H224" i="6" s="1"/>
  <c r="D80" i="6"/>
  <c r="H80" i="6" s="1"/>
  <c r="F259" i="6"/>
  <c r="F115" i="6"/>
  <c r="D223" i="6"/>
  <c r="H223" i="6" s="1"/>
  <c r="D79" i="6"/>
  <c r="H79" i="6" s="1"/>
  <c r="F34" i="7"/>
  <c r="F54" i="7"/>
  <c r="F73" i="7"/>
  <c r="F32" i="7"/>
  <c r="H63" i="7"/>
  <c r="F197" i="6"/>
  <c r="F53" i="6"/>
  <c r="D161" i="6"/>
  <c r="H161" i="6" s="1"/>
  <c r="D54" i="6"/>
  <c r="H54" i="6" s="1"/>
  <c r="F136" i="6"/>
  <c r="D244" i="6"/>
  <c r="H244" i="6" s="1"/>
  <c r="D100" i="6"/>
  <c r="H100" i="6" s="1"/>
  <c r="F207" i="6"/>
  <c r="F63" i="6"/>
  <c r="D171" i="6"/>
  <c r="H171" i="6" s="1"/>
  <c r="F246" i="6"/>
  <c r="F218" i="6"/>
  <c r="F74" i="6"/>
  <c r="D182" i="6"/>
  <c r="H182" i="6" s="1"/>
  <c r="D38" i="6"/>
  <c r="H38" i="6" s="1"/>
  <c r="F181" i="6"/>
  <c r="F37" i="6"/>
  <c r="D145" i="6"/>
  <c r="H145" i="6" s="1"/>
  <c r="D114" i="6"/>
  <c r="H114" i="6" s="1"/>
  <c r="F132" i="6"/>
  <c r="D240" i="6"/>
  <c r="H240" i="6" s="1"/>
  <c r="D96" i="6"/>
  <c r="H96" i="6" s="1"/>
  <c r="F227" i="6"/>
  <c r="F83" i="6"/>
  <c r="D191" i="6"/>
  <c r="H191" i="6" s="1"/>
  <c r="D47" i="6"/>
  <c r="H47" i="6" s="1"/>
  <c r="F226" i="6"/>
  <c r="F82" i="6"/>
  <c r="D190" i="6"/>
  <c r="H190" i="6" s="1"/>
  <c r="D46" i="6"/>
  <c r="H46" i="6" s="1"/>
  <c r="F141" i="6"/>
  <c r="D249" i="6"/>
  <c r="H249" i="6" s="1"/>
  <c r="D105" i="6"/>
  <c r="H105" i="6" s="1"/>
  <c r="F248" i="6"/>
  <c r="F104" i="6"/>
  <c r="D212" i="6"/>
  <c r="H212" i="6" s="1"/>
  <c r="D68" i="6"/>
  <c r="H68" i="6" s="1"/>
  <c r="F247" i="6"/>
  <c r="F103" i="6"/>
  <c r="D211" i="6"/>
  <c r="H211" i="6" s="1"/>
  <c r="D67" i="6"/>
  <c r="H67" i="6" s="1"/>
  <c r="F6" i="7"/>
  <c r="F51" i="7"/>
  <c r="H33" i="7"/>
  <c r="F185" i="6"/>
  <c r="F41" i="6"/>
  <c r="D149" i="6"/>
  <c r="H149" i="6" s="1"/>
  <c r="F268" i="6"/>
  <c r="F124" i="6"/>
  <c r="D232" i="6"/>
  <c r="H232" i="6" s="1"/>
  <c r="D88" i="6"/>
  <c r="H88" i="6" s="1"/>
  <c r="F195" i="6"/>
  <c r="F51" i="6"/>
  <c r="D159" i="6"/>
  <c r="H159" i="6" s="1"/>
  <c r="F162" i="6"/>
  <c r="F206" i="6"/>
  <c r="F62" i="6"/>
  <c r="D170" i="6"/>
  <c r="H170" i="6" s="1"/>
  <c r="F222" i="6"/>
  <c r="F169" i="6"/>
  <c r="F25" i="6"/>
  <c r="D133" i="6"/>
  <c r="H133" i="6" s="1"/>
  <c r="F264" i="6"/>
  <c r="F120" i="6"/>
  <c r="D228" i="6"/>
  <c r="H228" i="6" s="1"/>
  <c r="D84" i="6"/>
  <c r="H84" i="6" s="1"/>
  <c r="C20" i="12" s="1"/>
  <c r="F215" i="6"/>
  <c r="F71" i="6"/>
  <c r="D179" i="6"/>
  <c r="H179" i="6" s="1"/>
  <c r="D35" i="6"/>
  <c r="H35" i="6" s="1"/>
  <c r="F214" i="6"/>
  <c r="F70" i="6"/>
  <c r="D178" i="6"/>
  <c r="H178" i="6" s="1"/>
  <c r="D34" i="6"/>
  <c r="H34" i="6" s="1"/>
  <c r="F129" i="6"/>
  <c r="D237" i="6"/>
  <c r="H237" i="6" s="1"/>
  <c r="D93" i="6"/>
  <c r="H93" i="6" s="1"/>
  <c r="F236" i="6"/>
  <c r="F92" i="6"/>
  <c r="D200" i="6"/>
  <c r="H200" i="6" s="1"/>
  <c r="D56" i="6"/>
  <c r="H56" i="6" s="1"/>
  <c r="F235" i="6"/>
  <c r="F91" i="6"/>
  <c r="D199" i="6"/>
  <c r="H199" i="6" s="1"/>
  <c r="C39" i="12" s="1"/>
  <c r="D55" i="6"/>
  <c r="H55" i="6" s="1"/>
  <c r="F21" i="7"/>
  <c r="F40" i="7"/>
  <c r="H36" i="7"/>
  <c r="F42" i="7"/>
  <c r="F110" i="7"/>
  <c r="F5" i="7"/>
  <c r="F36" i="7"/>
  <c r="F13" i="6"/>
  <c r="F28" i="7"/>
  <c r="H71" i="7"/>
  <c r="F210" i="6"/>
  <c r="F173" i="6"/>
  <c r="F29" i="6"/>
  <c r="D137" i="6"/>
  <c r="H137" i="6" s="1"/>
  <c r="F256" i="6"/>
  <c r="F112" i="6"/>
  <c r="D220" i="6"/>
  <c r="H220" i="6" s="1"/>
  <c r="D76" i="6"/>
  <c r="H76" i="6" s="1"/>
  <c r="F183" i="6"/>
  <c r="F39" i="6"/>
  <c r="D147" i="6"/>
  <c r="H147" i="6" s="1"/>
  <c r="F102" i="6"/>
  <c r="F194" i="6"/>
  <c r="F50" i="6"/>
  <c r="D158" i="6"/>
  <c r="H158" i="6" s="1"/>
  <c r="F138" i="6"/>
  <c r="F157" i="6"/>
  <c r="D265" i="6"/>
  <c r="H265" i="6" s="1"/>
  <c r="D121" i="6"/>
  <c r="H121" i="6" s="1"/>
  <c r="F252" i="6"/>
  <c r="F108" i="6"/>
  <c r="D216" i="6"/>
  <c r="H216" i="6" s="1"/>
  <c r="D72" i="6"/>
  <c r="H72" i="6" s="1"/>
  <c r="F203" i="6"/>
  <c r="F59" i="6"/>
  <c r="D167" i="6"/>
  <c r="H167" i="6" s="1"/>
  <c r="F198" i="6"/>
  <c r="F202" i="6"/>
  <c r="F58" i="6"/>
  <c r="D166" i="6"/>
  <c r="H166" i="6" s="1"/>
  <c r="F261" i="6"/>
  <c r="F117" i="6"/>
  <c r="D225" i="6"/>
  <c r="H225" i="6" s="1"/>
  <c r="D81" i="6"/>
  <c r="H81" i="6" s="1"/>
  <c r="F224" i="6"/>
  <c r="F80" i="6"/>
  <c r="D188" i="6"/>
  <c r="H188" i="6" s="1"/>
  <c r="D44" i="6"/>
  <c r="H44" i="6" s="1"/>
  <c r="F223" i="6"/>
  <c r="F79" i="6"/>
  <c r="D187" i="6"/>
  <c r="H187" i="6" s="1"/>
  <c r="D43" i="6"/>
  <c r="H43" i="6" s="1"/>
  <c r="H47" i="7"/>
  <c r="F50" i="7"/>
  <c r="F37" i="7"/>
  <c r="H21" i="7"/>
  <c r="C11" i="10" s="1"/>
  <c r="F33" i="7"/>
  <c r="H22" i="7"/>
  <c r="F53" i="7"/>
  <c r="F78" i="6"/>
  <c r="F161" i="6"/>
  <c r="D269" i="6"/>
  <c r="H269" i="6" s="1"/>
  <c r="D125" i="6"/>
  <c r="H125" i="6" s="1"/>
  <c r="F244" i="6"/>
  <c r="F100" i="6"/>
  <c r="D208" i="6"/>
  <c r="H208" i="6" s="1"/>
  <c r="D64" i="6"/>
  <c r="H64" i="6" s="1"/>
  <c r="F171" i="6"/>
  <c r="F27" i="6"/>
  <c r="D135" i="6"/>
  <c r="H135" i="6" s="1"/>
  <c r="F42" i="6"/>
  <c r="F182" i="6"/>
  <c r="F38" i="6"/>
  <c r="D146" i="6"/>
  <c r="H146" i="6" s="1"/>
  <c r="D270" i="6"/>
  <c r="H270" i="6" s="1"/>
  <c r="F145" i="6"/>
  <c r="D253" i="6"/>
  <c r="H253" i="6" s="1"/>
  <c r="D109" i="6"/>
  <c r="H109" i="6" s="1"/>
  <c r="F240" i="6"/>
  <c r="F96" i="6"/>
  <c r="D204" i="6"/>
  <c r="H204" i="6" s="1"/>
  <c r="D60" i="6"/>
  <c r="H60" i="6" s="1"/>
  <c r="F191" i="6"/>
  <c r="F47" i="6"/>
  <c r="D155" i="6"/>
  <c r="H155" i="6" s="1"/>
  <c r="F114" i="6"/>
  <c r="F190" i="6"/>
  <c r="F46" i="6"/>
  <c r="D154" i="6"/>
  <c r="H154" i="6" s="1"/>
  <c r="F249" i="6"/>
  <c r="F105" i="6"/>
  <c r="D213" i="6"/>
  <c r="H213" i="6" s="1"/>
  <c r="D69" i="6"/>
  <c r="H69" i="6" s="1"/>
  <c r="F212" i="6"/>
  <c r="F68" i="6"/>
  <c r="D176" i="6"/>
  <c r="H176" i="6" s="1"/>
  <c r="D32" i="6"/>
  <c r="H32" i="6" s="1"/>
  <c r="F211" i="6"/>
  <c r="F67" i="6"/>
  <c r="D175" i="6"/>
  <c r="H175" i="6" s="1"/>
  <c r="D31" i="6"/>
  <c r="H31" i="6" s="1"/>
  <c r="F43" i="7"/>
  <c r="H32" i="7"/>
  <c r="F97" i="7"/>
  <c r="H98" i="7"/>
  <c r="D13" i="6"/>
  <c r="H13" i="6" s="1"/>
  <c r="D11" i="6"/>
  <c r="H11" i="6" s="1"/>
  <c r="D222" i="6"/>
  <c r="H222" i="6" s="1"/>
  <c r="F149" i="6"/>
  <c r="D257" i="6"/>
  <c r="H257" i="6" s="1"/>
  <c r="D113" i="6"/>
  <c r="H113" i="6" s="1"/>
  <c r="F232" i="6"/>
  <c r="F88" i="6"/>
  <c r="D196" i="6"/>
  <c r="H196" i="6" s="1"/>
  <c r="D52" i="6"/>
  <c r="H52" i="6" s="1"/>
  <c r="C13" i="12" s="1"/>
  <c r="F159" i="6"/>
  <c r="D267" i="6"/>
  <c r="H267" i="6" s="1"/>
  <c r="D123" i="6"/>
  <c r="H123" i="6" s="1"/>
  <c r="D246" i="6"/>
  <c r="H246" i="6" s="1"/>
  <c r="F170" i="6"/>
  <c r="F26" i="6"/>
  <c r="D134" i="6"/>
  <c r="H134" i="6" s="1"/>
  <c r="D78" i="6"/>
  <c r="H78" i="6" s="1"/>
  <c r="F133" i="6"/>
  <c r="D241" i="6"/>
  <c r="H241" i="6" s="1"/>
  <c r="D97" i="6"/>
  <c r="H97" i="6" s="1"/>
  <c r="F228" i="6"/>
  <c r="F84" i="6"/>
  <c r="D192" i="6"/>
  <c r="H192" i="6" s="1"/>
  <c r="D48" i="6"/>
  <c r="H48" i="6" s="1"/>
  <c r="F179" i="6"/>
  <c r="F35" i="6"/>
  <c r="D143" i="6"/>
  <c r="H143" i="6" s="1"/>
  <c r="F30" i="6"/>
  <c r="F178" i="6"/>
  <c r="F34" i="6"/>
  <c r="D142" i="6"/>
  <c r="H142" i="6" s="1"/>
  <c r="F237" i="6"/>
  <c r="F93" i="6"/>
  <c r="D201" i="6"/>
  <c r="H201" i="6" s="1"/>
  <c r="D57" i="6"/>
  <c r="H57" i="6" s="1"/>
  <c r="F200" i="6"/>
  <c r="F56" i="6"/>
  <c r="D164" i="6"/>
  <c r="H164" i="6" s="1"/>
  <c r="F258" i="6"/>
  <c r="F199" i="6"/>
  <c r="F55" i="6"/>
  <c r="D163" i="6"/>
  <c r="H163" i="6" s="1"/>
  <c r="C50" i="10"/>
  <c r="C13" i="10"/>
  <c r="A2" i="7"/>
  <c r="G2" i="7" s="1"/>
  <c r="E2" i="6"/>
  <c r="A2" i="6"/>
  <c r="F111" i="17"/>
  <c r="F75" i="17"/>
  <c r="F17" i="17"/>
  <c r="F34" i="17"/>
  <c r="F49" i="17"/>
  <c r="F100" i="17"/>
  <c r="F96" i="17"/>
  <c r="F81" i="17"/>
  <c r="F53" i="17"/>
  <c r="F70" i="17"/>
  <c r="F18" i="17"/>
  <c r="F79" i="17"/>
  <c r="F5" i="14"/>
  <c r="F6" i="17"/>
  <c r="F23" i="17"/>
  <c r="F46" i="17"/>
  <c r="F106" i="17"/>
  <c r="F33" i="17"/>
  <c r="F24" i="17"/>
  <c r="F74" i="17"/>
  <c r="F52" i="17"/>
  <c r="F102" i="17"/>
  <c r="F30" i="17"/>
  <c r="F20" i="17"/>
  <c r="F35" i="17"/>
  <c r="F7" i="14"/>
  <c r="F6" i="14"/>
  <c r="F45" i="17"/>
  <c r="F32" i="17"/>
  <c r="F16" i="17"/>
  <c r="F94" i="17"/>
  <c r="F92" i="17"/>
  <c r="F40" i="17"/>
  <c r="F113" i="17"/>
  <c r="F85" i="17"/>
  <c r="F67" i="17"/>
  <c r="F99" i="17"/>
  <c r="F65" i="17"/>
  <c r="F3" i="14"/>
  <c r="F89" i="17"/>
  <c r="F10" i="14"/>
  <c r="F7" i="17"/>
  <c r="F3" i="17"/>
  <c r="F59" i="17"/>
  <c r="F68" i="17"/>
  <c r="F25" i="17"/>
  <c r="F9" i="14"/>
  <c r="F8" i="17"/>
  <c r="F63" i="17"/>
  <c r="F78" i="17"/>
  <c r="F60" i="17"/>
  <c r="F42" i="17"/>
  <c r="F56" i="17"/>
  <c r="F82" i="17"/>
  <c r="F73" i="17"/>
  <c r="F87" i="17"/>
  <c r="F47" i="17"/>
  <c r="F54" i="17"/>
  <c r="F8" i="14"/>
  <c r="F114" i="17"/>
  <c r="F48" i="17"/>
  <c r="F95" i="17"/>
  <c r="F104" i="17"/>
  <c r="F61" i="17"/>
  <c r="F10" i="17"/>
  <c r="F110" i="17"/>
  <c r="F12" i="17"/>
  <c r="F109" i="17"/>
  <c r="F83" i="17"/>
  <c r="F14" i="17"/>
  <c r="F103" i="17"/>
  <c r="F84" i="17"/>
  <c r="F71" i="17"/>
  <c r="F28" i="17"/>
  <c r="F88" i="17"/>
  <c r="F62" i="17"/>
  <c r="F97" i="17"/>
  <c r="D2" i="14"/>
  <c r="F2" i="14" s="1"/>
  <c r="E2" i="14"/>
  <c r="C2" i="14"/>
  <c r="F9" i="17"/>
  <c r="F4" i="17"/>
  <c r="F21" i="17"/>
  <c r="F115" i="17"/>
  <c r="F41" i="17"/>
  <c r="F69" i="17"/>
  <c r="F15" i="17"/>
  <c r="F76" i="17"/>
  <c r="F90" i="17"/>
  <c r="F36" i="17"/>
  <c r="F50" i="17"/>
  <c r="E2" i="17"/>
  <c r="D2" i="17"/>
  <c r="C2" i="17"/>
  <c r="F4" i="14"/>
  <c r="F27" i="17"/>
  <c r="F107" i="17"/>
  <c r="F64" i="17"/>
  <c r="F98" i="17"/>
  <c r="F55" i="17"/>
  <c r="F29" i="17"/>
  <c r="F93" i="17"/>
  <c r="F57" i="17"/>
  <c r="F77" i="17"/>
  <c r="F86" i="17"/>
  <c r="F43" i="17"/>
  <c r="M1848" i="8"/>
  <c r="N1798" i="8"/>
  <c r="C22" i="12" l="1"/>
  <c r="C36" i="10"/>
  <c r="C4" i="10"/>
  <c r="C31" i="10"/>
  <c r="C25" i="10"/>
  <c r="C48" i="10"/>
  <c r="C28" i="12"/>
  <c r="C25" i="12"/>
  <c r="C20" i="10"/>
  <c r="C37" i="10"/>
  <c r="C29" i="10"/>
  <c r="C35" i="10"/>
  <c r="C10" i="10"/>
  <c r="C45" i="10"/>
  <c r="C51" i="10"/>
  <c r="C12" i="10"/>
  <c r="C10" i="12"/>
  <c r="C42" i="12"/>
  <c r="C22" i="10"/>
  <c r="C41" i="10"/>
  <c r="C53" i="10"/>
  <c r="C31" i="12"/>
  <c r="C26" i="12"/>
  <c r="C40" i="10"/>
  <c r="C7" i="10"/>
  <c r="C12" i="12"/>
  <c r="C38" i="10"/>
  <c r="C6" i="10"/>
  <c r="C11" i="12"/>
  <c r="C32" i="12"/>
  <c r="C28" i="10"/>
  <c r="C33" i="10"/>
  <c r="C18" i="10"/>
  <c r="C3" i="12"/>
  <c r="C9" i="10"/>
  <c r="C34" i="10"/>
  <c r="C60" i="10"/>
  <c r="C58" i="10"/>
  <c r="C33" i="12"/>
  <c r="C51" i="12"/>
  <c r="D2" i="7"/>
  <c r="H2" i="7" s="1"/>
  <c r="C3" i="10" s="1"/>
  <c r="C30" i="10"/>
  <c r="C15" i="12"/>
  <c r="E2" i="7"/>
  <c r="C49" i="10"/>
  <c r="C14" i="10"/>
  <c r="C19" i="10"/>
  <c r="C17" i="10"/>
  <c r="C32" i="10"/>
  <c r="C39" i="10"/>
  <c r="C55" i="10"/>
  <c r="C16" i="10"/>
  <c r="C47" i="10"/>
  <c r="C46" i="10"/>
  <c r="C29" i="12"/>
  <c r="C46" i="12"/>
  <c r="C47" i="12"/>
  <c r="C44" i="12"/>
  <c r="C41" i="12"/>
  <c r="C40" i="12"/>
  <c r="C16" i="12"/>
  <c r="C34" i="12"/>
  <c r="C38" i="12"/>
  <c r="C24" i="12"/>
  <c r="C49" i="12"/>
  <c r="C57" i="12"/>
  <c r="C45" i="12"/>
  <c r="C56" i="12"/>
  <c r="C23" i="12"/>
  <c r="C53" i="12"/>
  <c r="C19" i="12"/>
  <c r="C35" i="12"/>
  <c r="C18" i="12"/>
  <c r="C27" i="12"/>
  <c r="C14" i="12"/>
  <c r="C52" i="12"/>
  <c r="C37" i="12"/>
  <c r="C58" i="12"/>
  <c r="C48" i="12"/>
  <c r="C36" i="12"/>
  <c r="C60" i="12"/>
  <c r="C9" i="12"/>
  <c r="F2" i="7"/>
  <c r="G2" i="6"/>
  <c r="D2" i="6"/>
  <c r="F2" i="6"/>
  <c r="F2" i="17"/>
  <c r="M1898" i="8"/>
  <c r="N1848" i="8"/>
  <c r="H2" i="6" l="1"/>
  <c r="C2" i="12" s="1"/>
  <c r="M1948" i="8"/>
  <c r="N1898" i="8"/>
  <c r="M1998" i="8" l="1"/>
  <c r="N1948" i="8"/>
  <c r="M2048" i="8" l="1"/>
  <c r="N1998" i="8"/>
  <c r="M2098" i="8" l="1"/>
  <c r="N2048" i="8"/>
  <c r="M2148" i="8" l="1"/>
  <c r="N2098" i="8"/>
  <c r="M2198" i="8" l="1"/>
  <c r="N2148" i="8"/>
  <c r="M2248" i="8" l="1"/>
  <c r="N2198" i="8"/>
  <c r="M2298" i="8" l="1"/>
  <c r="N2248" i="8"/>
  <c r="M2348" i="8" l="1"/>
  <c r="N2298" i="8"/>
  <c r="M2398" i="8" l="1"/>
  <c r="N2348" i="8"/>
  <c r="M2448" i="8" l="1"/>
  <c r="N2398" i="8"/>
  <c r="M2498" i="8" l="1"/>
  <c r="N2448" i="8"/>
  <c r="M2548" i="8" l="1"/>
  <c r="N2498" i="8"/>
  <c r="M2598" i="8" l="1"/>
  <c r="N2548" i="8"/>
  <c r="M2648" i="8" l="1"/>
  <c r="N2598" i="8"/>
  <c r="M2698" i="8" l="1"/>
  <c r="N2648" i="8"/>
  <c r="M2748" i="8" l="1"/>
  <c r="N2698" i="8"/>
  <c r="M2798" i="8" l="1"/>
  <c r="N2748" i="8"/>
  <c r="M2848" i="8" l="1"/>
  <c r="N2798" i="8"/>
  <c r="M2898" i="8" l="1"/>
  <c r="N2848" i="8"/>
  <c r="N2898" i="8" l="1"/>
  <c r="M2949" i="8"/>
  <c r="N2949" i="8" s="1"/>
  <c r="E54" i="1" l="1"/>
  <c r="E52" i="1"/>
  <c r="E38" i="1"/>
  <c r="E55" i="1"/>
  <c r="E60" i="1"/>
  <c r="E39" i="1"/>
  <c r="E42" i="1"/>
  <c r="E32" i="1"/>
  <c r="E34" i="1"/>
  <c r="E41" i="1"/>
  <c r="E48" i="1"/>
  <c r="E50" i="1"/>
  <c r="E26" i="1"/>
  <c r="E27" i="1"/>
  <c r="E58" i="1"/>
  <c r="E30" i="1"/>
  <c r="E35" i="1"/>
  <c r="E31" i="1"/>
  <c r="E56" i="1"/>
  <c r="E40" i="1"/>
  <c r="E33" i="1"/>
  <c r="E57" i="1"/>
  <c r="E59" i="1"/>
  <c r="E45" i="1"/>
  <c r="E46" i="1"/>
  <c r="E36" i="1"/>
  <c r="E53" i="1"/>
  <c r="E47" i="1"/>
  <c r="E49" i="1"/>
  <c r="E51" i="1"/>
  <c r="E28" i="1"/>
  <c r="E44" i="1"/>
  <c r="E43" i="1"/>
  <c r="E29" i="1"/>
  <c r="E37" i="1"/>
  <c r="F37" i="1" l="1"/>
  <c r="F29" i="1"/>
  <c r="F43" i="1"/>
  <c r="F44" i="1"/>
  <c r="F28" i="1"/>
  <c r="F51" i="1"/>
  <c r="F49" i="1"/>
  <c r="F47" i="1"/>
  <c r="F53" i="1"/>
  <c r="F36" i="1"/>
  <c r="F46" i="1"/>
  <c r="F45" i="1"/>
  <c r="F59" i="1"/>
  <c r="F57" i="1"/>
  <c r="F33" i="1"/>
  <c r="F40" i="1"/>
  <c r="F56" i="1"/>
  <c r="F31" i="1"/>
  <c r="F35" i="1"/>
  <c r="F30" i="1"/>
  <c r="F58" i="1"/>
  <c r="F27" i="1"/>
  <c r="F26" i="1"/>
  <c r="F50" i="1"/>
  <c r="F48" i="1"/>
  <c r="F41" i="1"/>
  <c r="F34" i="1"/>
  <c r="F32" i="1"/>
  <c r="F42" i="1"/>
  <c r="F39" i="1"/>
  <c r="F60" i="1"/>
  <c r="F55" i="1"/>
  <c r="F38" i="1"/>
  <c r="F52" i="1"/>
  <c r="F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<sst xmlns="http://schemas.openxmlformats.org/spreadsheetml/2006/main" count="5951" uniqueCount="439">
  <si>
    <t>Proyecto: PROYECTO DE VIVIENDA NUEVA EN EL MUNICIPIO DE POROMA - FASE (XVI) 2024</t>
  </si>
  <si>
    <t>&gt;</t>
  </si>
  <si>
    <t>Nº</t>
  </si>
  <si>
    <t>INSTALACION DE FAENAS</t>
  </si>
  <si>
    <t>glb</t>
  </si>
  <si>
    <t>LETRERO DE OBRAS DE MURO DE LADRILLO</t>
  </si>
  <si>
    <t>GLB</t>
  </si>
  <si>
    <t>TRAZADO Y REPLANTEO</t>
  </si>
  <si>
    <t>EXCAVACIÓN DE 0 A 2,50 M (SIN AGOTAMIENTO)</t>
  </si>
  <si>
    <t>M3</t>
  </si>
  <si>
    <t>HORMIGÓN POBRE P/ BASE DE ZAPATAS</t>
  </si>
  <si>
    <t>m3</t>
  </si>
  <si>
    <t>ZAPATA DE HORMIGÓN ARMADO</t>
  </si>
  <si>
    <t>RELLLENO Y COMPACTADO S/MATERIAL</t>
  </si>
  <si>
    <t>COLUMNA DE HORMIGÓN ARMADO (0.25X0.25)</t>
  </si>
  <si>
    <t>CIMIENTO DE HORMIGON CICLOPEO</t>
  </si>
  <si>
    <t>SOBRECIMIENTO DE HORMIGON CICLOPEO 50% PIEDRA DESPLAZADORA</t>
  </si>
  <si>
    <t>IMPERMEABILIZACION CON CARTON ASFALTICO</t>
  </si>
  <si>
    <t>M2</t>
  </si>
  <si>
    <t>MURO DE LADRILLO 6H C/MORTERO DE CEMENTO (24X15X10)</t>
  </si>
  <si>
    <t>VIGA CADENA DE HORMIGON ARMADO</t>
  </si>
  <si>
    <t>CUBIERTA DE CALAMINA GALVANIZADA ONDULADA Nro28 PREPINTADA C/MADERAMEN</t>
  </si>
  <si>
    <t>m²</t>
  </si>
  <si>
    <t>LOSA LLENA DE HORMIGÓN ARMADO P/TANQUE ELEVADO</t>
  </si>
  <si>
    <t>IMPERMEABILIZACION SOBRE LOSA</t>
  </si>
  <si>
    <t>BOTAGUAS DE LADRILLO CERAMICO</t>
  </si>
  <si>
    <t>M</t>
  </si>
  <si>
    <t>REVOQUE DE CIELO RASO B/CUBIERTA INCLINADA</t>
  </si>
  <si>
    <t>REVOQUE DE CIELO RASO B/LOSA</t>
  </si>
  <si>
    <t>REVOQUE INTERIOR DE YESO</t>
  </si>
  <si>
    <t>REVOQUE INTERIOR DE CEMENTO</t>
  </si>
  <si>
    <t>EMPEDRADO Y CONTRAPISO DE CEMENTO</t>
  </si>
  <si>
    <t>ACERA DE CEMENTO E=5 CM CON EMPEDRADO.</t>
  </si>
  <si>
    <t>REVOQUE EXTERIOR DE CEMENTO</t>
  </si>
  <si>
    <t>MURO DE LADRILLO GAMBOTE C/MORTERO DE CEMENTO (23X10X5)</t>
  </si>
  <si>
    <t>MESON DE HORMIGON ARMADO PARA COCINA</t>
  </si>
  <si>
    <t>PROVISION Y COLOCADO DE LAVAPLATOS DE DOS FOSAS CON ACCESORIOS</t>
  </si>
  <si>
    <t>pza</t>
  </si>
  <si>
    <t>INSTALACION DE AGUA POTABLE</t>
  </si>
  <si>
    <t>PROVISION Y COLOCADO DE DUCHA ELECTRICA</t>
  </si>
  <si>
    <t>INSTALACION ELECTRICA (TOMA DE FUERZA)</t>
  </si>
  <si>
    <t>pto</t>
  </si>
  <si>
    <t>TABLERO DE DISTRIBUCION (3 CIRCUITOS)</t>
  </si>
  <si>
    <t>INSTALACION ELECTRICA (PUNTO DE ILUMINACION PANEL LED 18W)</t>
  </si>
  <si>
    <t>INSTALACION ELECTRICA (PUNTO TOMACORRIENTE DOBLE)</t>
  </si>
  <si>
    <t>INSTALACION SANITARIA</t>
  </si>
  <si>
    <t>CAMARA DE INSPECCION DE LADRILLO GAMBOTE (23X10X5) (0,60X0,60)</t>
  </si>
  <si>
    <t>CÁMARA SÉPTICA DE LADRILLO GAMBOTE (23X10X5) (1.50X1.50)</t>
  </si>
  <si>
    <t>POZO ABSORBENTE DE MAMPOSTERIA DE PIEDRA H=2,50</t>
  </si>
  <si>
    <t>PISO DE CERAMICA C/CEMENTO COLA</t>
  </si>
  <si>
    <t>REVESTIMIENTO DE CERAMICA C/CEMENTO COLA</t>
  </si>
  <si>
    <t>REVESTIMIENTO CERAMICO PARA MESON</t>
  </si>
  <si>
    <t>ZOCALO DE CERÁMICA C/CEMENTO COLA</t>
  </si>
  <si>
    <t>PROVISION Y COLOCADO DE VENTANA DE ALUMINIO LINEA 25 C/VIDRIO 4MM + AC</t>
  </si>
  <si>
    <t>PROVISION Y COLOCADO DE INODORO C/TANQUE BAJO Y ACCESORIOS</t>
  </si>
  <si>
    <t>PZA</t>
  </si>
  <si>
    <t>PROVISION Y COLOCADO DE LAVAMANOS CON ACCESORIOS</t>
  </si>
  <si>
    <t>PROVISION Y COLOCADO DE LAVANDERIA DE CEMENTO CON ACCESORIOS</t>
  </si>
  <si>
    <t>PINTURA INTERIOR LATEX</t>
  </si>
  <si>
    <t>PINTURA LATEX CIELO RASO</t>
  </si>
  <si>
    <t>PINTURA EXTERIOR LATEX</t>
  </si>
  <si>
    <t>PROVISIÓN Y COLOCADO CIELO FALSO DE PLACA PVC C/ESTRUCTURA GALVANIZADA</t>
  </si>
  <si>
    <t>PROV Y COLOC DE PUERTA TABLERO MADERA SEMIDURA C/BARNIZ (1,00X2,10)</t>
  </si>
  <si>
    <t>PROV Y COLOC DE PUERTA TABLERO MADERA SEMIDURA C/BARNIZ (0,90X2,10)</t>
  </si>
  <si>
    <t>PROV Y COLOC DE PUERTA TABLERO MADERA SEMIDURA C/BARNIZ (0,80X2,10)</t>
  </si>
  <si>
    <t>PLACA DE NUMERACIÓN DE VIVIENDA MAS ACCESORIOS</t>
  </si>
  <si>
    <t>PROVISION Y COLOCADO DE TANQUE PLÁSTICO DE AGUA DE 450 LT C/ACCESORIOS</t>
  </si>
  <si>
    <t>PLACA DE ENTREGA DE OBRA</t>
  </si>
  <si>
    <t>CANALETA DE CALAMINA GALVANIZADA Nro 28 CORTE 33</t>
  </si>
  <si>
    <t>BAJANTE DE PVC 3"</t>
  </si>
  <si>
    <t>LIMPIEZA GENERAL</t>
  </si>
  <si>
    <t/>
  </si>
  <si>
    <t>Fecha: 07/dic/2024</t>
  </si>
  <si>
    <t>Tipo de cambio: 6.96</t>
  </si>
  <si>
    <t>Und.</t>
  </si>
  <si>
    <t>Cantidad</t>
  </si>
  <si>
    <t>Parcial (Bs)</t>
  </si>
  <si>
    <t>Cant.</t>
  </si>
  <si>
    <t>Unit.</t>
  </si>
  <si>
    <t>ABRAZADERA DE 3"</t>
  </si>
  <si>
    <t>ALAMBRE DE AMARRE</t>
  </si>
  <si>
    <t>kg</t>
  </si>
  <si>
    <t>ALAMBRE DE COBRE Nº 10 AWG</t>
  </si>
  <si>
    <t>ALAMBRE DE COBRE Nº 12 AWG</t>
  </si>
  <si>
    <t>ALAMBRE DE COBRE Nº 14 AWG</t>
  </si>
  <si>
    <t>ALAMBRE TEJIDO (ROLLO 40mx0.80m)</t>
  </si>
  <si>
    <t>ALQUITRAN</t>
  </si>
  <si>
    <t>AMBIENTES PARA INSTALACION DE FAENA</t>
  </si>
  <si>
    <t>ARENA</t>
  </si>
  <si>
    <t>m³</t>
  </si>
  <si>
    <t>ARENA FINA</t>
  </si>
  <si>
    <t>BARNIZ</t>
  </si>
  <si>
    <t>LT</t>
  </si>
  <si>
    <t>BISAGRA DE 4"</t>
  </si>
  <si>
    <t>BOTAGUAS DE CERAMICA DOS CAIDAS</t>
  </si>
  <si>
    <t>BOTAGUAS DE CERAMICA UNA CAIDA</t>
  </si>
  <si>
    <t>CAJA DE REGISTRO DE PVC</t>
  </si>
  <si>
    <t>CAJA PARA 1 TERMICO</t>
  </si>
  <si>
    <t>CAJA PARA 3 TERMICOS</t>
  </si>
  <si>
    <t>CAJA PLASTICA CIRCULAR</t>
  </si>
  <si>
    <t>CAJA PLASTICA RECTANGULAR</t>
  </si>
  <si>
    <t>CAJA SIFONADA PVC C/REJILLA DE PISO</t>
  </si>
  <si>
    <t>CALAMINA GALVANIZADA ONDULADA Nro 28 PREPINTADA</t>
  </si>
  <si>
    <t>CANALETA DE CALAMINA GALV. Nro 28 CORTE 33 + COLOCADO</t>
  </si>
  <si>
    <t>CAÑERIA DE ALUMINIO 1/2" (BRAZO DE DUCHA)</t>
  </si>
  <si>
    <t>CARTON ASFALTICO</t>
  </si>
  <si>
    <t>CEMENTO BLANCO</t>
  </si>
  <si>
    <t>CEMENTO COLA</t>
  </si>
  <si>
    <t>CEMENTO PORTLAND</t>
  </si>
  <si>
    <t>CERAMICA NACIONAL</t>
  </si>
  <si>
    <t>CERAMICA NACIONAL TIPO PORCELANATO (60X60)</t>
  </si>
  <si>
    <t>CHAPA EXTERIOR</t>
  </si>
  <si>
    <t>CHAPA INTERIOR</t>
  </si>
  <si>
    <t>CHICOTILLO</t>
  </si>
  <si>
    <t>CIELO PVC TIPO MACHIMBRE + ESTRUCTURA GALVANIZADA</t>
  </si>
  <si>
    <t>CINTA AISLANTE</t>
  </si>
  <si>
    <t>CLAVOS</t>
  </si>
  <si>
    <t>CLAVOS PARA CALAMINA CON GOMA</t>
  </si>
  <si>
    <t>CODO FG GALV DE 1/2"</t>
  </si>
  <si>
    <t>CODO PVC DE 1/2"</t>
  </si>
  <si>
    <t>CODO PVC DE 5/8"</t>
  </si>
  <si>
    <t>CODO PVC DESAGUE 2"</t>
  </si>
  <si>
    <t>CODO PVC DESAGÜE 3"</t>
  </si>
  <si>
    <t>CODO PVC DESAGUE 4"</t>
  </si>
  <si>
    <t>COPLA PVC DE 1/2"</t>
  </si>
  <si>
    <t>CORDEL</t>
  </si>
  <si>
    <t>m</t>
  </si>
  <si>
    <t>DUCHA PLASTICA ELECTRICA</t>
  </si>
  <si>
    <t>ESQUINERO DE ALUMINIO</t>
  </si>
  <si>
    <t>FIERRO CORRUGADO 1/2"</t>
  </si>
  <si>
    <t>FIERRO CORRUGADO 1/4"</t>
  </si>
  <si>
    <t>FIERRO CORRUGADO 3/8"</t>
  </si>
  <si>
    <t>FIERRO CORRUGADO 5/16"</t>
  </si>
  <si>
    <t>GRAVA</t>
  </si>
  <si>
    <t>GRIFERIA PARA LAVAMANOS</t>
  </si>
  <si>
    <t>GRIFERIA PARA LAVAPLATOS</t>
  </si>
  <si>
    <t>GRIFO DE PARED 1/2"</t>
  </si>
  <si>
    <t>IMPERMEABILIZANTE</t>
  </si>
  <si>
    <t>IMPERMEABILIZANTE CRIL, SOL Y LLUVIA</t>
  </si>
  <si>
    <t>l</t>
  </si>
  <si>
    <t>INODORO T/BAJO + ACCESORIOS</t>
  </si>
  <si>
    <t>INTERRUPTOR</t>
  </si>
  <si>
    <t>LADRILLO 6H (24X15X10)</t>
  </si>
  <si>
    <t>LADRILLO GAMBOTE (23x10x5)</t>
  </si>
  <si>
    <t>LAVAMANOS C/PEDESTAL + ACCESORIOS</t>
  </si>
  <si>
    <t>LAVANDERIA DE CEMENTO + ACCESORIOS</t>
  </si>
  <si>
    <t>LAVAPLATOS 2 FOSAS Y 1 FREGADERO MAS SOPAPA Y SIFÓN</t>
  </si>
  <si>
    <t>LIJA P/PARED</t>
  </si>
  <si>
    <t>LISTON DE MADERA SEMIDURA (2"X2")</t>
  </si>
  <si>
    <t>pie²</t>
  </si>
  <si>
    <t>LLAVE DE PASO 1/2"</t>
  </si>
  <si>
    <t>LLAVE DE PASO 1/2" PARA DUCHA</t>
  </si>
  <si>
    <t>MADERA DE CONSTRUCCION (3 USOS)</t>
  </si>
  <si>
    <t>MADERA DURA (2"X6")</t>
  </si>
  <si>
    <t>MASA ACRILICA</t>
  </si>
  <si>
    <t>MASA CORRIDA</t>
  </si>
  <si>
    <t>NIPLE PVC DE 1/2"</t>
  </si>
  <si>
    <t>PAJA</t>
  </si>
  <si>
    <t>PANEL LED 18W EMPOTRABLE</t>
  </si>
  <si>
    <t>PEGAMENTO PARA PVC</t>
  </si>
  <si>
    <t>PIEDRA</t>
  </si>
  <si>
    <t>PIEDRA MANZANA</t>
  </si>
  <si>
    <t>Pintura al oleo</t>
  </si>
  <si>
    <t>PINTURA LATEX</t>
  </si>
  <si>
    <t>PLETINA DE 1/8" X 3/4"</t>
  </si>
  <si>
    <t>POLIESTIRENO E-1CM</t>
  </si>
  <si>
    <t>POLIETILENO 200 MICRONES..</t>
  </si>
  <si>
    <t>PUERTA TABLERO DE MADERA SEMIDURA (0.80X2.10) INC/MARCO</t>
  </si>
  <si>
    <t>PUERTA TABLERO DE MADERA SEMIDURA (0.90X2.10) INC/MARCO</t>
  </si>
  <si>
    <t>PUERTA TABLERO DE MADERA SEMIDURA (1.00X2.10) INC/MARCO</t>
  </si>
  <si>
    <t>REJILLA DE PISO METALICA</t>
  </si>
  <si>
    <t>SELLADOR DE PARED</t>
  </si>
  <si>
    <t>SIFON DE PVC</t>
  </si>
  <si>
    <t>SIFON DE PVC PARA LAVANDERIA</t>
  </si>
  <si>
    <t>TANQUE PLÁSTICO DE AGUA 450 LITROS C/ACCESORIOS</t>
  </si>
  <si>
    <t>TEE PVC  D=1/2"</t>
  </si>
  <si>
    <t>TEE PVC DESAGÜE 2</t>
  </si>
  <si>
    <t>TEE PVC DESAGUE 2"</t>
  </si>
  <si>
    <t>TEE PVC DESAGUE 4"</t>
  </si>
  <si>
    <t>TEE PVC DESAGUE 4" A 2"</t>
  </si>
  <si>
    <t>TEFLON 3/4"</t>
  </si>
  <si>
    <t>TERMICO DE 20 AMP</t>
  </si>
  <si>
    <t>TERMICO DE 25 AMP</t>
  </si>
  <si>
    <t>TERMICO DE 32 AMP</t>
  </si>
  <si>
    <t>THINNER</t>
  </si>
  <si>
    <t>TOMACORRIENTE DOBLE</t>
  </si>
  <si>
    <t>TOPE DE PUERTA</t>
  </si>
  <si>
    <t>TORNILLO Y RAMPLUG DE 2" X 6mm</t>
  </si>
  <si>
    <t>TUBO PVC 1/2"</t>
  </si>
  <si>
    <t>TUBO PVC 5/8"</t>
  </si>
  <si>
    <t>TUBO PVC DESAGUE 2"</t>
  </si>
  <si>
    <t>TUBO PVC DESAGUE 3"</t>
  </si>
  <si>
    <t>TUBO PVC DESAGUE 4"</t>
  </si>
  <si>
    <t>UNION UNIVERSAL 1/2"</t>
  </si>
  <si>
    <t>VENTANA DE ALUMINIO LINEA 25 C/VIDRIO 4MM + ACCESORIOS</t>
  </si>
  <si>
    <t>YEE PVC DESAGUE 4" A 2"</t>
  </si>
  <si>
    <t>YESO</t>
  </si>
  <si>
    <t>ALBAÑIL</t>
  </si>
  <si>
    <t>hr</t>
  </si>
  <si>
    <t>ARMADOR</t>
  </si>
  <si>
    <t>AYUDANTE</t>
  </si>
  <si>
    <t>CARPINTERO</t>
  </si>
  <si>
    <t>ELECTRICISTA</t>
  </si>
  <si>
    <t>ENCOFRADOR</t>
  </si>
  <si>
    <t>ESPECIALISTA EN COLOCADO DE CIELOS</t>
  </si>
  <si>
    <t>PINTOR</t>
  </si>
  <si>
    <t>PLOMERO</t>
  </si>
  <si>
    <t>PLACA DE NUMERACION</t>
  </si>
  <si>
    <t>Codigo Item</t>
  </si>
  <si>
    <t>Cod Material</t>
  </si>
  <si>
    <t>Cantidad Usada</t>
  </si>
  <si>
    <t>Item: INSTALACION DE FAENAS</t>
  </si>
  <si>
    <t>Unidad: glb</t>
  </si>
  <si>
    <t>P.</t>
  </si>
  <si>
    <t>Insumo/Parámetro</t>
  </si>
  <si>
    <t>Unit. (Bs)</t>
  </si>
  <si>
    <t>A</t>
  </si>
  <si>
    <t>MATERIALES</t>
  </si>
  <si>
    <t>-</t>
  </si>
  <si>
    <t>D</t>
  </si>
  <si>
    <t>TOTAL MATERIALES</t>
  </si>
  <si>
    <t>(A) =</t>
  </si>
  <si>
    <t>B</t>
  </si>
  <si>
    <t>MANO DE OBRA</t>
  </si>
  <si>
    <t>E</t>
  </si>
  <si>
    <t>SUBTOTAL MANO DE OBRA</t>
  </si>
  <si>
    <t>(B) =</t>
  </si>
  <si>
    <t>F</t>
  </si>
  <si>
    <t>Cargas Sociales</t>
  </si>
  <si>
    <t>55.00% de</t>
  </si>
  <si>
    <t>(E) =</t>
  </si>
  <si>
    <t>O</t>
  </si>
  <si>
    <t>Impuesto al Valor Agregado</t>
  </si>
  <si>
    <t>14.94% de</t>
  </si>
  <si>
    <t>(E+F) =</t>
  </si>
  <si>
    <t>G</t>
  </si>
  <si>
    <t>TOTAL MANO DE OBRA</t>
  </si>
  <si>
    <t>(E+F+O) =</t>
  </si>
  <si>
    <t>C</t>
  </si>
  <si>
    <t>EQUIPO, MAQUINARIA Y HERRAMIEN</t>
  </si>
  <si>
    <t>H</t>
  </si>
  <si>
    <t>Herramientas menores</t>
  </si>
  <si>
    <t>3.00% de</t>
  </si>
  <si>
    <t>(G) =</t>
  </si>
  <si>
    <t>I</t>
  </si>
  <si>
    <t>TOTAL HERRAMIENTAS Y EQUIPO</t>
  </si>
  <si>
    <t>(C+H) =</t>
  </si>
  <si>
    <t>J</t>
  </si>
  <si>
    <t>SUB TOTAL</t>
  </si>
  <si>
    <t>(D+G+I) =</t>
  </si>
  <si>
    <t>L</t>
  </si>
  <si>
    <t>Gastos generales y administrativos</t>
  </si>
  <si>
    <t>7.00% de</t>
  </si>
  <si>
    <t>(J) =</t>
  </si>
  <si>
    <t>Utilidad</t>
  </si>
  <si>
    <t>(J+L) =</t>
  </si>
  <si>
    <t>N</t>
  </si>
  <si>
    <t>PARCIAL</t>
  </si>
  <si>
    <t>(J+L+M) =</t>
  </si>
  <si>
    <t>P</t>
  </si>
  <si>
    <t>Impuesto a las Transacciones</t>
  </si>
  <si>
    <t>3.09% de</t>
  </si>
  <si>
    <t>(N) =</t>
  </si>
  <si>
    <t>Q</t>
  </si>
  <si>
    <t>TOTAL PRECIO UNITARIO</t>
  </si>
  <si>
    <t>(N+P) =</t>
  </si>
  <si>
    <t>PRECIO ADOPTADO:</t>
  </si>
  <si>
    <t>Son:  Un Mil Cuatrocientos Dieciseis con 33/100 Bolivianos</t>
  </si>
  <si>
    <t>Item: LETRERO DE OBRAS DE MURO DE LADRILLO</t>
  </si>
  <si>
    <t>Unidad: GLB</t>
  </si>
  <si>
    <t>Son:  Ochocientos Ochenta y Ocho con 08/100 Bolivianos</t>
  </si>
  <si>
    <t>Item: TRAZADO Y REPLANTEO</t>
  </si>
  <si>
    <t>Son:  Ciento Cincuenta y Ocho con 96/100 Bolivianos</t>
  </si>
  <si>
    <t>Item: EXCAVACIÓN DE 0 A 2,50 M (SIN AGOTAMIENTO)</t>
  </si>
  <si>
    <t>Unidad: M3</t>
  </si>
  <si>
    <t>Son:  Bolivianos</t>
  </si>
  <si>
    <t>Item: HORMIGÓN POBRE P/ BASE DE ZAPATAS</t>
  </si>
  <si>
    <t>Unidad: m3</t>
  </si>
  <si>
    <t>Son:  Doscientos Veinte con 78/100 Bolivianos</t>
  </si>
  <si>
    <t>Item: ZAPATA DE HORMIGÓN ARMADO</t>
  </si>
  <si>
    <t>VIBRADORA</t>
  </si>
  <si>
    <t>MEZCLADORA</t>
  </si>
  <si>
    <t>Son:  Dos Mil Ciento Veintidos con 79/100 Bolivianos</t>
  </si>
  <si>
    <t>Item: RELLLENO Y COMPACTADO S/MATERIAL</t>
  </si>
  <si>
    <t>COMPACTADORA MANUAL TIPO SALTARINA</t>
  </si>
  <si>
    <t>Son:  Seis con 20/100 Bolivianos</t>
  </si>
  <si>
    <t>Item: COLUMNA DE HORMIGÓN ARMADO (0.25X0.25)</t>
  </si>
  <si>
    <t>Son:  Dos Mil Seiscientos Tres con 82/100 Bolivianos</t>
  </si>
  <si>
    <t>Item: CIMIENTO DE HORMIGON CICLOPEO</t>
  </si>
  <si>
    <t>Son:  Quinientos Treinta y Cinco con 42/100 Bolivianos</t>
  </si>
  <si>
    <t>Item: SOBRECIMIENTO DE HORMIGON CICLOPEO 50% PIEDRA DESPLAZADORA</t>
  </si>
  <si>
    <t>Son:  Cuatrocientos Setenta y Cuatro con 06/100 Bolivianos</t>
  </si>
  <si>
    <t>Item: IMPERMEABILIZACION CON CARTON ASFALTICO</t>
  </si>
  <si>
    <t>Unidad: M2</t>
  </si>
  <si>
    <t>Son:  Veintitres con 91/100 Bolivianos</t>
  </si>
  <si>
    <t>Item: MURO DE LADRILLO 6H C/MORTERO DE CEMENTO (24X15X10)</t>
  </si>
  <si>
    <t>Son:  Noventa y Tres con 51/100 Bolivianos</t>
  </si>
  <si>
    <t>Item: VIGA CADENA DE HORMIGON ARMADO</t>
  </si>
  <si>
    <t>Son:  Dos Mil Cuatrocientos Ochenta y Cuatro con 97/100 Bolivianos</t>
  </si>
  <si>
    <t>Item: CUBIERTA DE CALAMINA GALVANIZADA ONDULADA Nro28 PREPINTADA C/MADERAMEN</t>
  </si>
  <si>
    <t>Unidad: m²</t>
  </si>
  <si>
    <t>Son:  Ciento Ochenta con 64/100 Bolivianos</t>
  </si>
  <si>
    <t>Item: LOSA LLENA DE HORMIGÓN ARMADO P/TANQUE ELEVADO</t>
  </si>
  <si>
    <t>Son:  Dos Mil Quinientos Veintiuno con 22/100 Bolivianos</t>
  </si>
  <si>
    <t>Item: IMPERMEABILIZACION SOBRE LOSA</t>
  </si>
  <si>
    <t>Son:  Treinta con 58/100 Bolivianos</t>
  </si>
  <si>
    <t>Item: BOTAGUAS DE LADRILLO CERAMICO</t>
  </si>
  <si>
    <t>Unidad: M</t>
  </si>
  <si>
    <t>Son:  Cincuenta y Nueve con 82/100 Bolivianos</t>
  </si>
  <si>
    <t>Item: REVOQUE DE CIELO RASO B/CUBIERTA INCLINADA</t>
  </si>
  <si>
    <t>Son:  Ciento Quince con 16/100 Bolivianos</t>
  </si>
  <si>
    <t>Item: REVOQUE DE CIELO RASO B/LOSA</t>
  </si>
  <si>
    <t>Son:  Setenta y Uno con 78/100 Bolivianos</t>
  </si>
  <si>
    <t>Item: REVOQUE INTERIOR DE YESO</t>
  </si>
  <si>
    <t>Item: REVOQUE INTERIOR DE CEMENTO</t>
  </si>
  <si>
    <t>Son:  Cincuenta y Ocho con 47/100 Bolivianos</t>
  </si>
  <si>
    <t>Item: EMPEDRADO Y CONTRAPISO DE CEMENTO</t>
  </si>
  <si>
    <t>Son:  Noventa y Cinco con 50/100 Bolivianos</t>
  </si>
  <si>
    <t>Item: ACERA DE CEMENTO E=5 CM CON EMPEDRADO.</t>
  </si>
  <si>
    <t>Son:  Ciento Tres con 76/100 Bolivianos</t>
  </si>
  <si>
    <t>Item: REVOQUE EXTERIOR DE CEMENTO</t>
  </si>
  <si>
    <t>Son:  Setenta con 16/100 Bolivianos</t>
  </si>
  <si>
    <t>Item: MURO DE LADRILLO GAMBOTE C/MORTERO DE CEMENTO (23X10X5)</t>
  </si>
  <si>
    <t>Son:  Ciento Catorce con 92/100 Bolivianos</t>
  </si>
  <si>
    <t>Item: MESON DE HORMIGON ARMADO PARA COCINA</t>
  </si>
  <si>
    <t>Son:  Trescientos con 61/100 Bolivianos</t>
  </si>
  <si>
    <t>Item: PROVISION Y COLOCADO DE LAVAPLATOS DE DOS FOSAS CON ACCESORIOS</t>
  </si>
  <si>
    <t>Unidad: pza</t>
  </si>
  <si>
    <t>Son:  Quinientos Sesenta y Ocho con 36/100 Bolivianos</t>
  </si>
  <si>
    <t>Item: INSTALACION DE AGUA POTABLE</t>
  </si>
  <si>
    <t>Son:  Novecientos Cincuenta y Seis con 68/100 Bolivianos</t>
  </si>
  <si>
    <t>Item: PROVISION Y COLOCADO DE DUCHA ELECTRICA</t>
  </si>
  <si>
    <t>Son:  Ciento Diecisiete con 92/100 Bolivianos</t>
  </si>
  <si>
    <t>Item: INSTALACION ELECTRICA (TOMA DE FUERZA)</t>
  </si>
  <si>
    <t>Unidad: pto</t>
  </si>
  <si>
    <t>Son:  Doscientos Tres con 30/100 Bolivianos</t>
  </si>
  <si>
    <t>Item: TABLERO DE DISTRIBUCION (3 CIRCUITOS)</t>
  </si>
  <si>
    <t>Son:  Doscientos Cuarenta y Seis con 50/100 Bolivianos</t>
  </si>
  <si>
    <t>Item: INSTALACION ELECTRICA (PUNTO DE ILUMINACION PANEL LED 18W)</t>
  </si>
  <si>
    <t>Son:  Ciento Treinta y Uno con 70/100 Bolivianos</t>
  </si>
  <si>
    <t>Item: INSTALACION ELECTRICA (PUNTO TOMACORRIENTE DOBLE)</t>
  </si>
  <si>
    <t>Son:  Ciento Treinta con 24/100 Bolivianos</t>
  </si>
  <si>
    <t>Item: INSTALACION SANITARIA</t>
  </si>
  <si>
    <t>Son:  Ochocientos Treinta y Cuatro con 48/100 Bolivianos</t>
  </si>
  <si>
    <t>Item: CAMARA DE INSPECCION DE LADRILLO GAMBOTE (23X10X5) (0,60X0,60)</t>
  </si>
  <si>
    <t>Son:  Cuatrocientos Noventa y Dos con 63/100 Bolivianos</t>
  </si>
  <si>
    <t>Item: CÁMARA SÉPTICA DE LADRILLO GAMBOTE (23X10X5) (1.50X1.50)</t>
  </si>
  <si>
    <t>Son:  Dos Mil Cuatrocientos Treinta con 18/100 Bolivianos</t>
  </si>
  <si>
    <t>Item: POZO ABSORBENTE DE MAMPOSTERIA DE PIEDRA H=2,50</t>
  </si>
  <si>
    <t>Son:  Novecientos Tres con 42/100 Bolivianos</t>
  </si>
  <si>
    <t>Item: PISO DE CERAMICA C/CEMENTO COLA</t>
  </si>
  <si>
    <t>Son:  Noventa y Nueve con 07/100 Bolivianos</t>
  </si>
  <si>
    <t>Item: REVESTIMIENTO DE CERAMICA C/CEMENTO COLA</t>
  </si>
  <si>
    <t>Son:  Ciento Diez con 67/100 Bolivianos</t>
  </si>
  <si>
    <t>Item: REVESTIMIENTO CERAMICO PARA MESON</t>
  </si>
  <si>
    <t>Son:  Ciento Cincuenta y Cuatro con 61/100 Bolivianos</t>
  </si>
  <si>
    <t>Item: ZOCALO DE CERÁMICA C/CEMENTO COLA</t>
  </si>
  <si>
    <t>Son:  Veintidos con 99/100 Bolivianos</t>
  </si>
  <si>
    <t>Item: PROVISION Y COLOCADO DE VENTANA DE ALUMINIO LINEA 25 C/VIDRIO 4MM + AC</t>
  </si>
  <si>
    <t>Son:  Trescientos Ochenta y Nueve con 49/100 Bolivianos</t>
  </si>
  <si>
    <t>Item: PROVISION Y COLOCADO DE INODORO C/TANQUE BAJO Y ACCESORIOS</t>
  </si>
  <si>
    <t>Unidad: PZA</t>
  </si>
  <si>
    <t>Son:  Cuatrocientos Ochenta y Dos con 04/100 Bolivianos</t>
  </si>
  <si>
    <t>Item: PROVISION Y COLOCADO DE LAVAMANOS CON ACCESORIOS</t>
  </si>
  <si>
    <t>Son:  Cuatrocientos Ochenta y Siete con 68/100 Bolivianos</t>
  </si>
  <si>
    <t>Item: PROVISION Y COLOCADO DE LAVANDERIA DE CEMENTO CON ACCESORIOS</t>
  </si>
  <si>
    <t>Son:  Cuatrocientos Setenta y Seis con 39/100 Bolivianos</t>
  </si>
  <si>
    <t>Item: PINTURA INTERIOR LATEX</t>
  </si>
  <si>
    <t>Son:  Veintiseis con 68/100 Bolivianos</t>
  </si>
  <si>
    <t>Item: PINTURA LATEX CIELO RASO</t>
  </si>
  <si>
    <t>Son:  Veintiseis con 19/100 Bolivianos</t>
  </si>
  <si>
    <t>Item: PINTURA EXTERIOR LATEX</t>
  </si>
  <si>
    <t>Son:  Treinta con 73/100 Bolivianos</t>
  </si>
  <si>
    <t>Item: PROVISIÓN Y COLOCADO CIELO FALSO DE PLACA PVC C/ESTRUCTURA GALVANIZADA</t>
  </si>
  <si>
    <t>Son:  Ciento Cuarenta y Cinco con 19/100 Bolivianos</t>
  </si>
  <si>
    <t>Item: PROV Y COLOC DE PUERTA TABLERO MADERA SEMIDURA C/BARNIZ (1,00X2,10)</t>
  </si>
  <si>
    <t>Son:  Un Mil Cuatrocientos Trece con 77/100 Bolivianos</t>
  </si>
  <si>
    <t>Item: PROV Y COLOC DE PUERTA TABLERO MADERA SEMIDURA C/BARNIZ (0,90X2,10)</t>
  </si>
  <si>
    <t>Son:  Un Mil Cuatrocientos Once con 42/100 Bolivianos</t>
  </si>
  <si>
    <t>Item: PROV Y COLOC DE PUERTA TABLERO MADERA SEMIDURA C/BARNIZ (0,80X2,10)</t>
  </si>
  <si>
    <t>Son:  Un Mil Trescientos Treinta y Seis con 22/100 Bolivianos</t>
  </si>
  <si>
    <t>Item: PLACA DE NUMERACIÓN DE VIVIENDA MAS ACCESORIOS</t>
  </si>
  <si>
    <t>Son:  Treinta y Nueve con 25/100 Bolivianos</t>
  </si>
  <si>
    <t>Item: PROVISION Y COLOCADO DE TANQUE PLÁSTICO DE AGUA DE 450 LT C/ACCESORIOS</t>
  </si>
  <si>
    <t>Son:  Seiscientos Ochenta y Siete con 06/100 Bolivianos</t>
  </si>
  <si>
    <t>Item: PLACA DE ENTREGA DE OBRA</t>
  </si>
  <si>
    <t>Son:  Un Mil Cuatrocientos Ochenta y Tres con 19/100 Bolivianos</t>
  </si>
  <si>
    <t>Item: CANALETA DE CALAMINA GALVANIZADA Nro 28 CORTE 33</t>
  </si>
  <si>
    <t>Son:  Ciento Cuatro con 51/100 Bolivianos</t>
  </si>
  <si>
    <t>Item: BAJANTE DE PVC 3"</t>
  </si>
  <si>
    <t>Son:  Cuarenta y Ocho con 87/100 Bolivianos</t>
  </si>
  <si>
    <t>Item: LIMPIEZA GENERAL</t>
  </si>
  <si>
    <t>ITEM</t>
  </si>
  <si>
    <t>Codigo</t>
  </si>
  <si>
    <t>COD ITEM</t>
  </si>
  <si>
    <t>materiales</t>
  </si>
  <si>
    <t>combinacion</t>
  </si>
  <si>
    <t>Item</t>
  </si>
  <si>
    <t>Descripcion Item</t>
  </si>
  <si>
    <t>MO</t>
  </si>
  <si>
    <t>Mat</t>
  </si>
  <si>
    <t>Descripción Item</t>
  </si>
  <si>
    <t>Unitario
[Bs]</t>
  </si>
  <si>
    <t>Costo 
[Bs]</t>
  </si>
  <si>
    <t>TIPO</t>
  </si>
  <si>
    <t>ACTIVIDADES PRELIMINARES EMPRESA</t>
  </si>
  <si>
    <t>OBRA GRUESA</t>
  </si>
  <si>
    <t>CUBIERTA</t>
  </si>
  <si>
    <t>OBRA FINA</t>
  </si>
  <si>
    <t>AGUA POTABLE</t>
  </si>
  <si>
    <t>ELÉCTRICO</t>
  </si>
  <si>
    <t>SANITARIO</t>
  </si>
  <si>
    <t>CARPINTERIA DE ALUMINIO</t>
  </si>
  <si>
    <t>PINTURAS</t>
  </si>
  <si>
    <t>PLAFONERIA</t>
  </si>
  <si>
    <t>CARPINTERIA DE MADERA</t>
  </si>
  <si>
    <t>CANALETAS</t>
  </si>
  <si>
    <t>Materiales</t>
  </si>
  <si>
    <t>Rendimiento 
(c/Unid ítem)</t>
  </si>
  <si>
    <t>P. Unitario 
[Bs]</t>
  </si>
  <si>
    <t>Mano de obra</t>
  </si>
  <si>
    <t>Material</t>
  </si>
  <si>
    <t>Tipo</t>
  </si>
  <si>
    <t>ManoObra</t>
  </si>
  <si>
    <t>PRECIO UNITARIO</t>
  </si>
  <si>
    <t>Son:  Dos Mil Novecientos Diez con 30/100 Bolivianos</t>
  </si>
  <si>
    <t>Item: VIGA DE ARRIOSTRE DE HORMIGÓN ARMADO (0,15x0,20)</t>
  </si>
  <si>
    <t>VIGA DE ARRIOSTRE DE HORMIGÓN ARMADO (0,15x0,20)</t>
  </si>
  <si>
    <t>Cod ManoObra</t>
  </si>
  <si>
    <t>Cantidad Usada MO</t>
  </si>
  <si>
    <t>N°</t>
  </si>
  <si>
    <t>Descripcion</t>
  </si>
  <si>
    <t>Unidad</t>
  </si>
  <si>
    <t>Cantidad de item</t>
  </si>
  <si>
    <t>cantidad de material total</t>
  </si>
  <si>
    <t>Proyecto</t>
  </si>
  <si>
    <t>TIPO 2 con Viga de Arriostre
VIVIENDA NUEVA EN EL MUNICIPIO DE POROMA - FASE (XVI) 2024</t>
  </si>
  <si>
    <t>Monto proyecto</t>
  </si>
  <si>
    <t>Bs. 4'599 454.39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</si>
</sst>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"/>
    <numFmt numFmtId="166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4" fontId="1" fillId="2" borderId="0" xfId="0" applyNumberFormat="1" applyFont="1" applyFill="1" applyAlignment="1">
      <alignment horizontal="right"/>
    </xf>
    <xf numFmtId="4" fontId="1" fillId="2" borderId="0" xfId="0" applyNumberFormat="1" applyFont="1" applyFill="1" applyAlignment="1">
      <alignment horizontal="left"/>
    </xf>
    <xf numFmtId="4" fontId="0" fillId="0" borderId="0" xfId="0" applyNumberFormat="1"/>
    <xf numFmtId="4" fontId="1" fillId="0" borderId="0" xfId="0" applyNumberFormat="1" applyFont="1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/>
    </xf>
    <xf numFmtId="4" fontId="2" fillId="3" borderId="0" xfId="0" applyNumberFormat="1" applyFont="1" applyFill="1" applyAlignment="1">
      <alignment horizontal="center"/>
    </xf>
    <xf numFmtId="2" fontId="0" fillId="0" borderId="0" xfId="0" applyNumberFormat="1"/>
    <xf numFmtId="4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right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65" fontId="0" fillId="0" borderId="0" xfId="0" applyNumberFormat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FF38-07E1-4605-9D7F-F11C2F59C053}">
  <dimension ref="A1:B2"/>
  <sheetViews>
    <sheetView workbookViewId="0">
      <selection activeCell="B6" sqref="B6"/>
    </sheetView>
  </sheetViews>
  <sheetFormatPr baseColWidth="10" defaultRowHeight="15" x14ac:dyDescent="0.25"/>
  <cols>
    <col min="1" max="1" width="14.5703125" bestFit="1" customWidth="1"/>
    <col min="2" max="2" width="58.7109375" customWidth="1"/>
  </cols>
  <sheetData>
    <row r="1" spans="1:2" ht="30" x14ac:dyDescent="0.25">
      <c r="A1" t="s">
        <v>435</v>
      </c>
      <c r="B1" s="16" t="s">
        <v>436</v>
      </c>
    </row>
    <row r="2" spans="1:2" x14ac:dyDescent="0.25">
      <c r="A2" t="s">
        <v>437</v>
      </c>
      <c r="B2" s="9" t="s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E28B-1E7B-4D80-96F6-AB4E82607D55}">
  <sheetPr>
    <tabColor theme="8" tint="-0.249977111117893"/>
  </sheetPr>
  <dimension ref="A1:H60"/>
  <sheetViews>
    <sheetView tabSelected="1" workbookViewId="0">
      <selection activeCell="G11" sqref="G11"/>
    </sheetView>
  </sheetViews>
  <sheetFormatPr baseColWidth="10" defaultRowHeight="15" x14ac:dyDescent="0.25"/>
  <cols>
    <col min="2" max="2" width="76.85546875" bestFit="1" customWidth="1"/>
    <col min="3" max="3" width="5.140625" bestFit="1" customWidth="1"/>
    <col min="4" max="4" width="9" bestFit="1" customWidth="1"/>
    <col min="5" max="5" width="8.140625" bestFit="1" customWidth="1"/>
    <col min="6" max="6" width="9.140625" bestFit="1" customWidth="1"/>
    <col min="7" max="7" width="34.28515625" bestFit="1" customWidth="1"/>
    <col min="8" max="8" width="3.28515625" bestFit="1" customWidth="1"/>
  </cols>
  <sheetData>
    <row r="1" spans="1:8" ht="30" x14ac:dyDescent="0.25">
      <c r="A1" s="4" t="s">
        <v>208</v>
      </c>
      <c r="B1" s="1" t="s">
        <v>401</v>
      </c>
      <c r="C1" s="4" t="s">
        <v>74</v>
      </c>
      <c r="D1" s="4" t="s">
        <v>75</v>
      </c>
      <c r="E1" s="15" t="s">
        <v>402</v>
      </c>
      <c r="F1" s="15" t="s">
        <v>403</v>
      </c>
      <c r="G1" s="4" t="s">
        <v>404</v>
      </c>
      <c r="H1" s="1" t="s">
        <v>2</v>
      </c>
    </row>
    <row r="2" spans="1:8" x14ac:dyDescent="0.25">
      <c r="A2" t="str">
        <f t="shared" ref="A2:A33" si="0">"ITEM-" &amp; TEXT(ROW(H2)-1,"000")</f>
        <v>ITEM-001</v>
      </c>
      <c r="B2" s="2" t="s">
        <v>3</v>
      </c>
      <c r="C2" s="5" t="s">
        <v>4</v>
      </c>
      <c r="D2" s="17">
        <v>2.5000000000000001E-2</v>
      </c>
      <c r="E2" s="3">
        <f>+_xlfn.XLOOKUP(B2,APU!N:N,APU!G:G)</f>
        <v>1416.33</v>
      </c>
      <c r="F2" s="3">
        <f>+E2*D2</f>
        <v>35.408250000000002</v>
      </c>
      <c r="G2" t="s">
        <v>405</v>
      </c>
      <c r="H2" s="2">
        <v>1</v>
      </c>
    </row>
    <row r="3" spans="1:8" x14ac:dyDescent="0.25">
      <c r="A3" t="str">
        <f t="shared" si="0"/>
        <v>ITEM-002</v>
      </c>
      <c r="B3" s="2" t="s">
        <v>5</v>
      </c>
      <c r="C3" s="5" t="s">
        <v>6</v>
      </c>
      <c r="D3" s="17">
        <v>2.5000000000000001E-2</v>
      </c>
      <c r="E3" s="3">
        <f>+_xlfn.XLOOKUP(B3,APU!N:N,APU!G:G)</f>
        <v>888.08</v>
      </c>
      <c r="F3" s="3">
        <f t="shared" ref="F3:F59" si="1">+E3*D3</f>
        <v>22.202000000000002</v>
      </c>
      <c r="G3" t="s">
        <v>405</v>
      </c>
      <c r="H3" s="2">
        <v>2</v>
      </c>
    </row>
    <row r="4" spans="1:8" x14ac:dyDescent="0.25">
      <c r="A4" t="str">
        <f t="shared" si="0"/>
        <v>ITEM-003</v>
      </c>
      <c r="B4" s="2" t="s">
        <v>7</v>
      </c>
      <c r="C4" s="5" t="s">
        <v>4</v>
      </c>
      <c r="D4" s="17">
        <v>1</v>
      </c>
      <c r="E4" s="3">
        <f>+_xlfn.XLOOKUP(B4,APU!N:N,APU!G:G)</f>
        <v>158.96</v>
      </c>
      <c r="F4" s="3">
        <f t="shared" si="1"/>
        <v>158.96</v>
      </c>
      <c r="G4" t="s">
        <v>406</v>
      </c>
      <c r="H4" s="2">
        <v>3</v>
      </c>
    </row>
    <row r="5" spans="1:8" x14ac:dyDescent="0.25">
      <c r="A5" t="str">
        <f t="shared" si="0"/>
        <v>ITEM-004</v>
      </c>
      <c r="B5" s="2" t="s">
        <v>8</v>
      </c>
      <c r="C5" s="5" t="s">
        <v>9</v>
      </c>
      <c r="D5" s="17">
        <v>13.21</v>
      </c>
      <c r="E5" s="3">
        <f>+_xlfn.XLOOKUP(B5,APU!N:N,APU!G:G)</f>
        <v>0</v>
      </c>
      <c r="F5" s="3">
        <f t="shared" si="1"/>
        <v>0</v>
      </c>
      <c r="G5" t="s">
        <v>406</v>
      </c>
      <c r="H5" s="2">
        <v>4</v>
      </c>
    </row>
    <row r="6" spans="1:8" x14ac:dyDescent="0.25">
      <c r="A6" t="str">
        <f t="shared" si="0"/>
        <v>ITEM-005</v>
      </c>
      <c r="B6" s="2" t="s">
        <v>10</v>
      </c>
      <c r="C6" s="5" t="s">
        <v>11</v>
      </c>
      <c r="D6" s="17">
        <v>0.1</v>
      </c>
      <c r="E6" s="3">
        <f>+_xlfn.XLOOKUP(B6,APU!N:N,APU!G:G)</f>
        <v>220.78</v>
      </c>
      <c r="F6" s="3">
        <f t="shared" si="1"/>
        <v>22.078000000000003</v>
      </c>
      <c r="G6" t="s">
        <v>406</v>
      </c>
      <c r="H6" s="2">
        <v>5</v>
      </c>
    </row>
    <row r="7" spans="1:8" x14ac:dyDescent="0.25">
      <c r="A7" t="str">
        <f t="shared" si="0"/>
        <v>ITEM-006</v>
      </c>
      <c r="B7" s="2" t="s">
        <v>12</v>
      </c>
      <c r="C7" s="5" t="s">
        <v>11</v>
      </c>
      <c r="D7" s="17">
        <v>0.6</v>
      </c>
      <c r="E7" s="3">
        <f>+_xlfn.XLOOKUP(B7,APU!N:N,APU!G:G)</f>
        <v>2122.79</v>
      </c>
      <c r="F7" s="3">
        <f t="shared" si="1"/>
        <v>1273.674</v>
      </c>
      <c r="G7" t="s">
        <v>406</v>
      </c>
      <c r="H7" s="2">
        <v>6</v>
      </c>
    </row>
    <row r="8" spans="1:8" x14ac:dyDescent="0.25">
      <c r="A8" t="str">
        <f t="shared" si="0"/>
        <v>ITEM-007</v>
      </c>
      <c r="B8" s="2" t="s">
        <v>13</v>
      </c>
      <c r="C8" s="5" t="s">
        <v>9</v>
      </c>
      <c r="D8" s="17">
        <v>0.91999999999999982</v>
      </c>
      <c r="E8" s="3">
        <f>+_xlfn.XLOOKUP(B8,APU!N:N,APU!G:G)</f>
        <v>6.2</v>
      </c>
      <c r="F8" s="3">
        <f t="shared" si="1"/>
        <v>5.7039999999999988</v>
      </c>
      <c r="G8" t="s">
        <v>406</v>
      </c>
      <c r="H8" s="2">
        <v>7</v>
      </c>
    </row>
    <row r="9" spans="1:8" x14ac:dyDescent="0.25">
      <c r="A9" t="str">
        <f t="shared" si="0"/>
        <v>ITEM-008</v>
      </c>
      <c r="B9" s="2" t="s">
        <v>14</v>
      </c>
      <c r="C9" s="5" t="s">
        <v>9</v>
      </c>
      <c r="D9" s="17">
        <v>0.53</v>
      </c>
      <c r="E9" s="3">
        <f>+_xlfn.XLOOKUP(B9,APU!N:N,APU!G:G)</f>
        <v>2603.83</v>
      </c>
      <c r="F9" s="3">
        <f t="shared" si="1"/>
        <v>1380.0299</v>
      </c>
      <c r="G9" t="s">
        <v>406</v>
      </c>
      <c r="H9" s="2">
        <v>8</v>
      </c>
    </row>
    <row r="10" spans="1:8" x14ac:dyDescent="0.25">
      <c r="A10" t="str">
        <f t="shared" si="0"/>
        <v>ITEM-009</v>
      </c>
      <c r="B10" s="2" t="s">
        <v>15</v>
      </c>
      <c r="C10" s="5" t="s">
        <v>9</v>
      </c>
      <c r="D10" s="17">
        <v>7.65</v>
      </c>
      <c r="E10" s="3">
        <f>+_xlfn.XLOOKUP(B10,APU!N:N,APU!G:G)</f>
        <v>535.41999999999996</v>
      </c>
      <c r="F10" s="3">
        <f t="shared" si="1"/>
        <v>4095.9629999999997</v>
      </c>
      <c r="G10" t="s">
        <v>406</v>
      </c>
      <c r="H10" s="2">
        <v>9</v>
      </c>
    </row>
    <row r="11" spans="1:8" x14ac:dyDescent="0.25">
      <c r="A11" t="str">
        <f t="shared" si="0"/>
        <v>ITEM-010</v>
      </c>
      <c r="B11" s="2" t="s">
        <v>16</v>
      </c>
      <c r="C11" s="5" t="s">
        <v>9</v>
      </c>
      <c r="D11" s="17">
        <v>1.29</v>
      </c>
      <c r="E11" s="3">
        <f>+_xlfn.XLOOKUP(B11,APU!N:N,APU!G:G)</f>
        <v>474.06</v>
      </c>
      <c r="F11" s="3">
        <f t="shared" si="1"/>
        <v>611.53740000000005</v>
      </c>
      <c r="G11" t="s">
        <v>406</v>
      </c>
      <c r="H11" s="2">
        <v>10</v>
      </c>
    </row>
    <row r="12" spans="1:8" x14ac:dyDescent="0.25">
      <c r="A12" t="str">
        <f t="shared" si="0"/>
        <v>ITEM-011</v>
      </c>
      <c r="B12" s="2" t="s">
        <v>17</v>
      </c>
      <c r="C12" s="5" t="s">
        <v>18</v>
      </c>
      <c r="D12" s="17">
        <v>4.3100000000000005</v>
      </c>
      <c r="E12" s="3">
        <f>+_xlfn.XLOOKUP(B12,APU!N:N,APU!G:G)</f>
        <v>23.91</v>
      </c>
      <c r="F12" s="3">
        <f t="shared" si="1"/>
        <v>103.05210000000001</v>
      </c>
      <c r="G12" t="s">
        <v>406</v>
      </c>
      <c r="H12" s="2">
        <v>11</v>
      </c>
    </row>
    <row r="13" spans="1:8" x14ac:dyDescent="0.25">
      <c r="A13" t="str">
        <f t="shared" si="0"/>
        <v>ITEM-012</v>
      </c>
      <c r="B13" s="2" t="s">
        <v>19</v>
      </c>
      <c r="C13" s="5" t="s">
        <v>18</v>
      </c>
      <c r="D13" s="17">
        <v>121.87999999999998</v>
      </c>
      <c r="E13" s="3">
        <f>+_xlfn.XLOOKUP(B13,APU!N:N,APU!G:G)</f>
        <v>93.51</v>
      </c>
      <c r="F13" s="3">
        <f t="shared" si="1"/>
        <v>11396.998799999999</v>
      </c>
      <c r="G13" t="s">
        <v>406</v>
      </c>
      <c r="H13" s="2">
        <v>12</v>
      </c>
    </row>
    <row r="14" spans="1:8" x14ac:dyDescent="0.25">
      <c r="A14" t="str">
        <f t="shared" si="0"/>
        <v>ITEM-013</v>
      </c>
      <c r="B14" s="2" t="s">
        <v>20</v>
      </c>
      <c r="C14" s="5" t="s">
        <v>9</v>
      </c>
      <c r="D14" s="17">
        <v>1.6200000000000003</v>
      </c>
      <c r="E14" s="3">
        <f>+_xlfn.XLOOKUP(B14,APU!N:N,APU!G:G)</f>
        <v>2484.9499999999998</v>
      </c>
      <c r="F14" s="3">
        <f t="shared" si="1"/>
        <v>4025.6190000000006</v>
      </c>
      <c r="G14" t="s">
        <v>406</v>
      </c>
      <c r="H14" s="2">
        <v>13</v>
      </c>
    </row>
    <row r="15" spans="1:8" x14ac:dyDescent="0.25">
      <c r="A15" t="str">
        <f t="shared" si="0"/>
        <v>ITEM-014</v>
      </c>
      <c r="B15" s="2" t="s">
        <v>21</v>
      </c>
      <c r="C15" s="5" t="s">
        <v>22</v>
      </c>
      <c r="D15" s="17">
        <v>66.67</v>
      </c>
      <c r="E15" s="3">
        <f>+_xlfn.XLOOKUP(B15,APU!N:N,APU!G:G)</f>
        <v>180.63</v>
      </c>
      <c r="F15" s="3">
        <f t="shared" si="1"/>
        <v>12042.6021</v>
      </c>
      <c r="G15" t="s">
        <v>407</v>
      </c>
      <c r="H15" s="2">
        <v>14</v>
      </c>
    </row>
    <row r="16" spans="1:8" x14ac:dyDescent="0.25">
      <c r="A16" t="str">
        <f t="shared" si="0"/>
        <v>ITEM-015</v>
      </c>
      <c r="B16" s="2" t="s">
        <v>23</v>
      </c>
      <c r="C16" s="5" t="s">
        <v>9</v>
      </c>
      <c r="D16" s="17">
        <v>0.89999999999999991</v>
      </c>
      <c r="E16" s="3">
        <f>+_xlfn.XLOOKUP(B16,APU!N:N,APU!G:G)</f>
        <v>2521.2199999999998</v>
      </c>
      <c r="F16" s="3">
        <f t="shared" si="1"/>
        <v>2269.0979999999995</v>
      </c>
      <c r="G16" t="s">
        <v>406</v>
      </c>
      <c r="H16" s="2">
        <v>15</v>
      </c>
    </row>
    <row r="17" spans="1:8" x14ac:dyDescent="0.25">
      <c r="A17" t="str">
        <f t="shared" si="0"/>
        <v>ITEM-016</v>
      </c>
      <c r="B17" s="2" t="s">
        <v>24</v>
      </c>
      <c r="C17" s="5" t="s">
        <v>22</v>
      </c>
      <c r="D17" s="17">
        <v>5.7</v>
      </c>
      <c r="E17" s="3">
        <f>+_xlfn.XLOOKUP(B17,APU!N:N,APU!G:G)</f>
        <v>30.58</v>
      </c>
      <c r="F17" s="3">
        <f t="shared" si="1"/>
        <v>174.30599999999998</v>
      </c>
      <c r="G17" t="s">
        <v>406</v>
      </c>
      <c r="H17" s="2">
        <v>16</v>
      </c>
    </row>
    <row r="18" spans="1:8" x14ac:dyDescent="0.25">
      <c r="A18" t="str">
        <f t="shared" si="0"/>
        <v>ITEM-017</v>
      </c>
      <c r="B18" s="2" t="s">
        <v>25</v>
      </c>
      <c r="C18" s="5" t="s">
        <v>26</v>
      </c>
      <c r="D18" s="17">
        <v>6.9</v>
      </c>
      <c r="E18" s="3">
        <f>+_xlfn.XLOOKUP(B18,APU!N:N,APU!G:G)</f>
        <v>59.82</v>
      </c>
      <c r="F18" s="3">
        <f t="shared" si="1"/>
        <v>412.75800000000004</v>
      </c>
      <c r="G18" t="s">
        <v>406</v>
      </c>
      <c r="H18" s="2">
        <v>17</v>
      </c>
    </row>
    <row r="19" spans="1:8" x14ac:dyDescent="0.25">
      <c r="A19" t="str">
        <f t="shared" si="0"/>
        <v>ITEM-018</v>
      </c>
      <c r="B19" s="2" t="s">
        <v>27</v>
      </c>
      <c r="C19" s="5" t="s">
        <v>18</v>
      </c>
      <c r="D19" s="17">
        <v>6.16</v>
      </c>
      <c r="E19" s="3">
        <f>+_xlfn.XLOOKUP(B19,APU!N:N,APU!G:G)</f>
        <v>115.16</v>
      </c>
      <c r="F19" s="3">
        <f t="shared" si="1"/>
        <v>709.38559999999995</v>
      </c>
      <c r="G19" t="s">
        <v>408</v>
      </c>
      <c r="H19" s="2">
        <v>18</v>
      </c>
    </row>
    <row r="20" spans="1:8" x14ac:dyDescent="0.25">
      <c r="A20" t="str">
        <f t="shared" si="0"/>
        <v>ITEM-019</v>
      </c>
      <c r="B20" s="2" t="s">
        <v>28</v>
      </c>
      <c r="C20" s="5" t="s">
        <v>18</v>
      </c>
      <c r="D20" s="17">
        <v>5.6400000000000006</v>
      </c>
      <c r="E20" s="3">
        <f>+_xlfn.XLOOKUP(B20,APU!N:N,APU!G:G)</f>
        <v>71.78</v>
      </c>
      <c r="F20" s="3">
        <f t="shared" si="1"/>
        <v>404.83920000000006</v>
      </c>
      <c r="G20" t="s">
        <v>408</v>
      </c>
      <c r="H20" s="2">
        <v>19</v>
      </c>
    </row>
    <row r="21" spans="1:8" x14ac:dyDescent="0.25">
      <c r="A21" t="str">
        <f t="shared" si="0"/>
        <v>ITEM-020</v>
      </c>
      <c r="B21" s="2" t="s">
        <v>29</v>
      </c>
      <c r="C21" s="5" t="s">
        <v>18</v>
      </c>
      <c r="D21" s="17">
        <v>109.64999999999998</v>
      </c>
      <c r="E21" s="3">
        <f>+_xlfn.XLOOKUP(B21,APU!N:N,APU!G:G)</f>
        <v>71.78</v>
      </c>
      <c r="F21" s="3">
        <f t="shared" si="1"/>
        <v>7870.6769999999988</v>
      </c>
      <c r="G21" t="s">
        <v>408</v>
      </c>
      <c r="H21" s="2">
        <v>20</v>
      </c>
    </row>
    <row r="22" spans="1:8" x14ac:dyDescent="0.25">
      <c r="A22" t="str">
        <f t="shared" si="0"/>
        <v>ITEM-021</v>
      </c>
      <c r="B22" s="2" t="s">
        <v>30</v>
      </c>
      <c r="C22" s="5" t="s">
        <v>18</v>
      </c>
      <c r="D22" s="17">
        <v>34.04</v>
      </c>
      <c r="E22" s="3">
        <f>+_xlfn.XLOOKUP(B22,APU!N:N,APU!G:G)</f>
        <v>58.47</v>
      </c>
      <c r="F22" s="3">
        <f t="shared" si="1"/>
        <v>1990.3188</v>
      </c>
      <c r="G22" t="s">
        <v>408</v>
      </c>
      <c r="H22" s="2">
        <v>21</v>
      </c>
    </row>
    <row r="23" spans="1:8" x14ac:dyDescent="0.25">
      <c r="A23" t="str">
        <f t="shared" si="0"/>
        <v>ITEM-022</v>
      </c>
      <c r="B23" s="2" t="s">
        <v>31</v>
      </c>
      <c r="C23" s="5" t="s">
        <v>18</v>
      </c>
      <c r="D23" s="17">
        <v>53.75</v>
      </c>
      <c r="E23" s="3">
        <f>+_xlfn.XLOOKUP(B23,APU!N:N,APU!G:G)</f>
        <v>95.5</v>
      </c>
      <c r="F23" s="3">
        <f t="shared" si="1"/>
        <v>5133.125</v>
      </c>
      <c r="G23" t="s">
        <v>406</v>
      </c>
      <c r="H23" s="2">
        <v>22</v>
      </c>
    </row>
    <row r="24" spans="1:8" x14ac:dyDescent="0.25">
      <c r="A24" t="str">
        <f t="shared" si="0"/>
        <v>ITEM-023</v>
      </c>
      <c r="B24" s="2" t="s">
        <v>32</v>
      </c>
      <c r="C24" s="5" t="s">
        <v>18</v>
      </c>
      <c r="D24" s="17">
        <v>28.795000000000002</v>
      </c>
      <c r="E24" s="3">
        <f>+_xlfn.XLOOKUP(B24,APU!N:N,APU!G:G)</f>
        <v>103.76</v>
      </c>
      <c r="F24" s="3">
        <f t="shared" si="1"/>
        <v>2987.7692000000002</v>
      </c>
      <c r="G24" t="s">
        <v>406</v>
      </c>
      <c r="H24" s="2">
        <v>23</v>
      </c>
    </row>
    <row r="25" spans="1:8" x14ac:dyDescent="0.25">
      <c r="A25" t="str">
        <f t="shared" si="0"/>
        <v>ITEM-024</v>
      </c>
      <c r="B25" s="2" t="s">
        <v>33</v>
      </c>
      <c r="C25" s="5" t="s">
        <v>18</v>
      </c>
      <c r="D25" s="17">
        <v>113.14000000000001</v>
      </c>
      <c r="E25" s="3">
        <f>+_xlfn.XLOOKUP(B25,APU!N:N,APU!G:G)</f>
        <v>70.16</v>
      </c>
      <c r="F25" s="3">
        <f t="shared" si="1"/>
        <v>7937.9024000000009</v>
      </c>
      <c r="G25" t="s">
        <v>408</v>
      </c>
      <c r="H25" s="2">
        <v>24</v>
      </c>
    </row>
    <row r="26" spans="1:8" x14ac:dyDescent="0.25">
      <c r="A26" t="str">
        <f t="shared" si="0"/>
        <v>ITEM-025</v>
      </c>
      <c r="B26" s="2" t="s">
        <v>34</v>
      </c>
      <c r="C26" s="5" t="s">
        <v>18</v>
      </c>
      <c r="D26" s="17">
        <v>2.4</v>
      </c>
      <c r="E26" s="3">
        <f>+_xlfn.XLOOKUP(B26,APU!N:N,APU!G:G)</f>
        <v>114.92</v>
      </c>
      <c r="F26" s="3">
        <f t="shared" si="1"/>
        <v>275.80799999999999</v>
      </c>
      <c r="G26" t="s">
        <v>406</v>
      </c>
      <c r="H26" s="2">
        <v>25</v>
      </c>
    </row>
    <row r="27" spans="1:8" x14ac:dyDescent="0.25">
      <c r="A27" t="str">
        <f t="shared" si="0"/>
        <v>ITEM-026</v>
      </c>
      <c r="B27" s="2" t="s">
        <v>35</v>
      </c>
      <c r="C27" s="5" t="s">
        <v>18</v>
      </c>
      <c r="D27" s="17">
        <v>1.74</v>
      </c>
      <c r="E27" s="3">
        <f>+_xlfn.XLOOKUP(B27,APU!N:N,APU!G:G)</f>
        <v>300.61</v>
      </c>
      <c r="F27" s="3">
        <f t="shared" si="1"/>
        <v>523.06140000000005</v>
      </c>
      <c r="G27" t="s">
        <v>406</v>
      </c>
      <c r="H27" s="2">
        <v>26</v>
      </c>
    </row>
    <row r="28" spans="1:8" x14ac:dyDescent="0.25">
      <c r="A28" t="str">
        <f t="shared" si="0"/>
        <v>ITEM-027</v>
      </c>
      <c r="B28" s="2" t="s">
        <v>36</v>
      </c>
      <c r="C28" s="5" t="s">
        <v>37</v>
      </c>
      <c r="D28" s="17">
        <v>1</v>
      </c>
      <c r="E28" s="3">
        <f>+_xlfn.XLOOKUP(B28,APU!N:N,APU!G:G)</f>
        <v>568.36</v>
      </c>
      <c r="F28" s="3">
        <f t="shared" si="1"/>
        <v>568.36</v>
      </c>
      <c r="G28" t="s">
        <v>408</v>
      </c>
      <c r="H28" s="2">
        <v>27</v>
      </c>
    </row>
    <row r="29" spans="1:8" x14ac:dyDescent="0.25">
      <c r="A29" t="str">
        <f t="shared" si="0"/>
        <v>ITEM-028</v>
      </c>
      <c r="B29" s="2" t="s">
        <v>38</v>
      </c>
      <c r="C29" s="5" t="s">
        <v>6</v>
      </c>
      <c r="D29" s="17">
        <v>1</v>
      </c>
      <c r="E29" s="3">
        <f>+_xlfn.XLOOKUP(B29,APU!N:N,APU!G:G)</f>
        <v>956.68</v>
      </c>
      <c r="F29" s="3">
        <f t="shared" si="1"/>
        <v>956.68</v>
      </c>
      <c r="G29" t="s">
        <v>409</v>
      </c>
      <c r="H29" s="2">
        <v>28</v>
      </c>
    </row>
    <row r="30" spans="1:8" x14ac:dyDescent="0.25">
      <c r="A30" t="str">
        <f t="shared" si="0"/>
        <v>ITEM-029</v>
      </c>
      <c r="B30" s="2" t="s">
        <v>39</v>
      </c>
      <c r="C30" s="5" t="s">
        <v>37</v>
      </c>
      <c r="D30" s="17">
        <v>1</v>
      </c>
      <c r="E30" s="3">
        <f>+_xlfn.XLOOKUP(B30,APU!N:N,APU!G:G)</f>
        <v>117.92</v>
      </c>
      <c r="F30" s="3">
        <f t="shared" si="1"/>
        <v>117.92</v>
      </c>
      <c r="G30" t="s">
        <v>410</v>
      </c>
      <c r="H30" s="2">
        <v>29</v>
      </c>
    </row>
    <row r="31" spans="1:8" x14ac:dyDescent="0.25">
      <c r="A31" t="str">
        <f t="shared" si="0"/>
        <v>ITEM-030</v>
      </c>
      <c r="B31" s="2" t="s">
        <v>40</v>
      </c>
      <c r="C31" s="5" t="s">
        <v>41</v>
      </c>
      <c r="D31" s="17">
        <v>1</v>
      </c>
      <c r="E31" s="3">
        <f>+_xlfn.XLOOKUP(B31,APU!N:N,APU!G:G)</f>
        <v>203.3</v>
      </c>
      <c r="F31" s="3">
        <f t="shared" si="1"/>
        <v>203.3</v>
      </c>
      <c r="G31" t="s">
        <v>410</v>
      </c>
      <c r="H31" s="2">
        <v>30</v>
      </c>
    </row>
    <row r="32" spans="1:8" x14ac:dyDescent="0.25">
      <c r="A32" t="str">
        <f t="shared" si="0"/>
        <v>ITEM-031</v>
      </c>
      <c r="B32" s="2" t="s">
        <v>42</v>
      </c>
      <c r="C32" s="5" t="s">
        <v>4</v>
      </c>
      <c r="D32" s="17">
        <v>1</v>
      </c>
      <c r="E32" s="3">
        <f>+_xlfn.XLOOKUP(B32,APU!N:N,APU!G:G)</f>
        <v>246.5</v>
      </c>
      <c r="F32" s="3">
        <f t="shared" si="1"/>
        <v>246.5</v>
      </c>
      <c r="G32" t="s">
        <v>410</v>
      </c>
      <c r="H32" s="2">
        <v>31</v>
      </c>
    </row>
    <row r="33" spans="1:8" x14ac:dyDescent="0.25">
      <c r="A33" t="str">
        <f t="shared" si="0"/>
        <v>ITEM-032</v>
      </c>
      <c r="B33" s="2" t="s">
        <v>43</v>
      </c>
      <c r="C33" s="5" t="s">
        <v>41</v>
      </c>
      <c r="D33" s="17">
        <v>8</v>
      </c>
      <c r="E33" s="3">
        <f>+_xlfn.XLOOKUP(B33,APU!N:N,APU!G:G)</f>
        <v>131.69999999999999</v>
      </c>
      <c r="F33" s="3">
        <f t="shared" si="1"/>
        <v>1053.5999999999999</v>
      </c>
      <c r="G33" t="s">
        <v>410</v>
      </c>
      <c r="H33" s="2">
        <v>32</v>
      </c>
    </row>
    <row r="34" spans="1:8" x14ac:dyDescent="0.25">
      <c r="A34" t="str">
        <f t="shared" ref="A34:A60" si="2">"ITEM-" &amp; TEXT(ROW(H34)-1,"000")</f>
        <v>ITEM-033</v>
      </c>
      <c r="B34" s="2" t="s">
        <v>44</v>
      </c>
      <c r="C34" s="5" t="s">
        <v>41</v>
      </c>
      <c r="D34" s="17">
        <v>9</v>
      </c>
      <c r="E34" s="3">
        <f>+_xlfn.XLOOKUP(B34,APU!N:N,APU!G:G)</f>
        <v>130.24</v>
      </c>
      <c r="F34" s="3">
        <f t="shared" si="1"/>
        <v>1172.1600000000001</v>
      </c>
      <c r="G34" t="s">
        <v>410</v>
      </c>
      <c r="H34" s="2">
        <v>33</v>
      </c>
    </row>
    <row r="35" spans="1:8" x14ac:dyDescent="0.25">
      <c r="A35" t="str">
        <f t="shared" si="2"/>
        <v>ITEM-034</v>
      </c>
      <c r="B35" s="2" t="s">
        <v>45</v>
      </c>
      <c r="C35" s="5" t="s">
        <v>6</v>
      </c>
      <c r="D35" s="17">
        <v>1</v>
      </c>
      <c r="E35" s="3">
        <f>+_xlfn.XLOOKUP(B35,APU!N:N,APU!G:G)</f>
        <v>834.48</v>
      </c>
      <c r="F35" s="3">
        <f t="shared" si="1"/>
        <v>834.48</v>
      </c>
      <c r="G35" t="s">
        <v>411</v>
      </c>
      <c r="H35" s="2">
        <v>34</v>
      </c>
    </row>
    <row r="36" spans="1:8" x14ac:dyDescent="0.25">
      <c r="A36" t="str">
        <f t="shared" si="2"/>
        <v>ITEM-035</v>
      </c>
      <c r="B36" s="2" t="s">
        <v>46</v>
      </c>
      <c r="C36" s="5" t="s">
        <v>37</v>
      </c>
      <c r="D36" s="17">
        <v>2</v>
      </c>
      <c r="E36" s="3">
        <f>+_xlfn.XLOOKUP(B36,APU!N:N,APU!G:G)</f>
        <v>492.63</v>
      </c>
      <c r="F36" s="3">
        <f t="shared" si="1"/>
        <v>985.26</v>
      </c>
      <c r="G36" t="s">
        <v>411</v>
      </c>
      <c r="H36" s="2">
        <v>35</v>
      </c>
    </row>
    <row r="37" spans="1:8" x14ac:dyDescent="0.25">
      <c r="A37" t="str">
        <f t="shared" si="2"/>
        <v>ITEM-036</v>
      </c>
      <c r="B37" s="2" t="s">
        <v>47</v>
      </c>
      <c r="C37" s="5" t="s">
        <v>6</v>
      </c>
      <c r="D37" s="17">
        <v>1</v>
      </c>
      <c r="E37" s="3">
        <f>+_xlfn.XLOOKUP(B37,APU!N:N,APU!G:G)</f>
        <v>2430.1799999999998</v>
      </c>
      <c r="F37" s="3">
        <f t="shared" si="1"/>
        <v>2430.1799999999998</v>
      </c>
      <c r="G37" t="s">
        <v>411</v>
      </c>
      <c r="H37" s="2">
        <v>36</v>
      </c>
    </row>
    <row r="38" spans="1:8" x14ac:dyDescent="0.25">
      <c r="A38" t="str">
        <f t="shared" si="2"/>
        <v>ITEM-037</v>
      </c>
      <c r="B38" s="2" t="s">
        <v>48</v>
      </c>
      <c r="C38" s="5" t="s">
        <v>4</v>
      </c>
      <c r="D38" s="17">
        <v>1</v>
      </c>
      <c r="E38" s="3">
        <f>+_xlfn.XLOOKUP(B38,APU!N:N,APU!G:G)</f>
        <v>903.42</v>
      </c>
      <c r="F38" s="3">
        <f t="shared" si="1"/>
        <v>903.42</v>
      </c>
      <c r="G38" t="s">
        <v>411</v>
      </c>
      <c r="H38" s="2">
        <v>37</v>
      </c>
    </row>
    <row r="39" spans="1:8" x14ac:dyDescent="0.25">
      <c r="A39" t="str">
        <f t="shared" si="2"/>
        <v>ITEM-038</v>
      </c>
      <c r="B39" s="2" t="s">
        <v>49</v>
      </c>
      <c r="C39" s="5" t="s">
        <v>18</v>
      </c>
      <c r="D39" s="17">
        <v>53.510000000000005</v>
      </c>
      <c r="E39" s="3">
        <f>+_xlfn.XLOOKUP(B39,APU!N:N,APU!G:G)</f>
        <v>99.07</v>
      </c>
      <c r="F39" s="3">
        <f t="shared" si="1"/>
        <v>5301.2357000000002</v>
      </c>
      <c r="G39" t="s">
        <v>408</v>
      </c>
      <c r="H39" s="2">
        <v>38</v>
      </c>
    </row>
    <row r="40" spans="1:8" x14ac:dyDescent="0.25">
      <c r="A40" t="str">
        <f t="shared" si="2"/>
        <v>ITEM-039</v>
      </c>
      <c r="B40" s="2" t="s">
        <v>50</v>
      </c>
      <c r="C40" s="5" t="s">
        <v>18</v>
      </c>
      <c r="D40" s="17">
        <v>11.859999999999998</v>
      </c>
      <c r="E40" s="3">
        <f>+_xlfn.XLOOKUP(B40,APU!N:N,APU!G:G)</f>
        <v>110.67</v>
      </c>
      <c r="F40" s="3">
        <f t="shared" si="1"/>
        <v>1312.5461999999998</v>
      </c>
      <c r="G40" t="s">
        <v>408</v>
      </c>
      <c r="H40" s="2">
        <v>39</v>
      </c>
    </row>
    <row r="41" spans="1:8" x14ac:dyDescent="0.25">
      <c r="A41" t="str">
        <f t="shared" si="2"/>
        <v>ITEM-040</v>
      </c>
      <c r="B41" s="2" t="s">
        <v>51</v>
      </c>
      <c r="C41" s="5" t="s">
        <v>18</v>
      </c>
      <c r="D41" s="17">
        <v>2.46</v>
      </c>
      <c r="E41" s="3">
        <f>+_xlfn.XLOOKUP(B41,APU!N:N,APU!G:G)</f>
        <v>154.61000000000001</v>
      </c>
      <c r="F41" s="3">
        <f t="shared" si="1"/>
        <v>380.34060000000005</v>
      </c>
      <c r="G41" t="s">
        <v>408</v>
      </c>
      <c r="H41" s="2">
        <v>40</v>
      </c>
    </row>
    <row r="42" spans="1:8" x14ac:dyDescent="0.25">
      <c r="A42" t="str">
        <f t="shared" si="2"/>
        <v>ITEM-041</v>
      </c>
      <c r="B42" s="2" t="s">
        <v>52</v>
      </c>
      <c r="C42" s="5" t="s">
        <v>26</v>
      </c>
      <c r="D42" s="17">
        <v>43.04</v>
      </c>
      <c r="E42" s="3">
        <f>+_xlfn.XLOOKUP(B42,APU!N:N,APU!G:G)</f>
        <v>22.99</v>
      </c>
      <c r="F42" s="3">
        <f t="shared" si="1"/>
        <v>989.48959999999988</v>
      </c>
      <c r="G42" t="s">
        <v>408</v>
      </c>
      <c r="H42" s="2">
        <v>41</v>
      </c>
    </row>
    <row r="43" spans="1:8" x14ac:dyDescent="0.25">
      <c r="A43" t="str">
        <f t="shared" si="2"/>
        <v>ITEM-042</v>
      </c>
      <c r="B43" s="2" t="s">
        <v>53</v>
      </c>
      <c r="C43" s="5" t="s">
        <v>18</v>
      </c>
      <c r="D43" s="17">
        <v>9.84</v>
      </c>
      <c r="E43" s="3">
        <f>+_xlfn.XLOOKUP(B43,APU!N:N,APU!G:G)</f>
        <v>389.49</v>
      </c>
      <c r="F43" s="3">
        <f t="shared" si="1"/>
        <v>3832.5816</v>
      </c>
      <c r="G43" t="s">
        <v>412</v>
      </c>
      <c r="H43" s="2">
        <v>42</v>
      </c>
    </row>
    <row r="44" spans="1:8" x14ac:dyDescent="0.25">
      <c r="A44" t="str">
        <f t="shared" si="2"/>
        <v>ITEM-043</v>
      </c>
      <c r="B44" s="2" t="s">
        <v>54</v>
      </c>
      <c r="C44" s="5" t="s">
        <v>55</v>
      </c>
      <c r="D44" s="17">
        <v>1</v>
      </c>
      <c r="E44" s="3">
        <f>+_xlfn.XLOOKUP(B44,APU!N:N,APU!G:G)</f>
        <v>482.04</v>
      </c>
      <c r="F44" s="3">
        <f t="shared" si="1"/>
        <v>482.04</v>
      </c>
      <c r="G44" t="s">
        <v>411</v>
      </c>
      <c r="H44" s="2">
        <v>43</v>
      </c>
    </row>
    <row r="45" spans="1:8" x14ac:dyDescent="0.25">
      <c r="A45" t="str">
        <f t="shared" si="2"/>
        <v>ITEM-044</v>
      </c>
      <c r="B45" s="2" t="s">
        <v>56</v>
      </c>
      <c r="C45" s="5" t="s">
        <v>55</v>
      </c>
      <c r="D45" s="17">
        <v>1</v>
      </c>
      <c r="E45" s="3">
        <f>+_xlfn.XLOOKUP(B45,APU!N:N,APU!G:G)</f>
        <v>487.68</v>
      </c>
      <c r="F45" s="3">
        <f t="shared" si="1"/>
        <v>487.68</v>
      </c>
      <c r="G45" t="s">
        <v>411</v>
      </c>
      <c r="H45" s="2">
        <v>44</v>
      </c>
    </row>
    <row r="46" spans="1:8" x14ac:dyDescent="0.25">
      <c r="A46" t="str">
        <f t="shared" si="2"/>
        <v>ITEM-045</v>
      </c>
      <c r="B46" s="2" t="s">
        <v>57</v>
      </c>
      <c r="C46" s="5" t="s">
        <v>55</v>
      </c>
      <c r="D46" s="17">
        <v>1</v>
      </c>
      <c r="E46" s="3">
        <f>+_xlfn.XLOOKUP(B46,APU!N:N,APU!G:G)</f>
        <v>476.39</v>
      </c>
      <c r="F46" s="3">
        <f t="shared" si="1"/>
        <v>476.39</v>
      </c>
      <c r="G46" t="s">
        <v>411</v>
      </c>
      <c r="H46" s="2">
        <v>45</v>
      </c>
    </row>
    <row r="47" spans="1:8" x14ac:dyDescent="0.25">
      <c r="A47" t="str">
        <f t="shared" si="2"/>
        <v>ITEM-046</v>
      </c>
      <c r="B47" s="2" t="s">
        <v>58</v>
      </c>
      <c r="C47" s="5" t="s">
        <v>22</v>
      </c>
      <c r="D47" s="17">
        <v>115.32000000000002</v>
      </c>
      <c r="E47" s="3">
        <f>+_xlfn.XLOOKUP(B47,APU!N:N,APU!G:G)</f>
        <v>26.68</v>
      </c>
      <c r="F47" s="3">
        <f t="shared" si="1"/>
        <v>3076.7376000000004</v>
      </c>
      <c r="G47" t="s">
        <v>413</v>
      </c>
      <c r="H47" s="2">
        <v>46</v>
      </c>
    </row>
    <row r="48" spans="1:8" x14ac:dyDescent="0.25">
      <c r="A48" t="str">
        <f t="shared" si="2"/>
        <v>ITEM-047</v>
      </c>
      <c r="B48" s="2" t="s">
        <v>59</v>
      </c>
      <c r="C48" s="5" t="s">
        <v>22</v>
      </c>
      <c r="D48" s="17">
        <v>11.86</v>
      </c>
      <c r="E48" s="3">
        <f>+_xlfn.XLOOKUP(B48,APU!N:N,APU!G:G)</f>
        <v>26.19</v>
      </c>
      <c r="F48" s="3">
        <f t="shared" si="1"/>
        <v>310.61340000000001</v>
      </c>
      <c r="G48" t="s">
        <v>413</v>
      </c>
      <c r="H48" s="2">
        <v>47</v>
      </c>
    </row>
    <row r="49" spans="1:8" x14ac:dyDescent="0.25">
      <c r="A49" t="str">
        <f t="shared" si="2"/>
        <v>ITEM-048</v>
      </c>
      <c r="B49" s="2" t="s">
        <v>60</v>
      </c>
      <c r="C49" s="5" t="s">
        <v>22</v>
      </c>
      <c r="D49" s="17">
        <v>113.14000000000001</v>
      </c>
      <c r="E49" s="3">
        <f>+_xlfn.XLOOKUP(B49,APU!N:N,APU!G:G)</f>
        <v>30.73</v>
      </c>
      <c r="F49" s="3">
        <f t="shared" si="1"/>
        <v>3476.7922000000003</v>
      </c>
      <c r="G49" t="s">
        <v>413</v>
      </c>
      <c r="H49" s="2">
        <v>48</v>
      </c>
    </row>
    <row r="50" spans="1:8" x14ac:dyDescent="0.25">
      <c r="A50" t="str">
        <f t="shared" si="2"/>
        <v>ITEM-049</v>
      </c>
      <c r="B50" s="2" t="s">
        <v>61</v>
      </c>
      <c r="C50" s="5" t="s">
        <v>18</v>
      </c>
      <c r="D50" s="17">
        <v>53.33</v>
      </c>
      <c r="E50" s="3">
        <f>+_xlfn.XLOOKUP(B50,APU!N:N,APU!G:G)</f>
        <v>145.19</v>
      </c>
      <c r="F50" s="3">
        <f t="shared" si="1"/>
        <v>7742.9826999999996</v>
      </c>
      <c r="G50" t="s">
        <v>414</v>
      </c>
      <c r="H50" s="2">
        <v>49</v>
      </c>
    </row>
    <row r="51" spans="1:8" x14ac:dyDescent="0.25">
      <c r="A51" t="str">
        <f t="shared" si="2"/>
        <v>ITEM-050</v>
      </c>
      <c r="B51" s="2" t="s">
        <v>62</v>
      </c>
      <c r="C51" s="5" t="s">
        <v>55</v>
      </c>
      <c r="D51" s="17">
        <v>2</v>
      </c>
      <c r="E51" s="3">
        <f>+_xlfn.XLOOKUP(B51,APU!N:N,APU!G:G)</f>
        <v>1413.77</v>
      </c>
      <c r="F51" s="3">
        <f t="shared" si="1"/>
        <v>2827.54</v>
      </c>
      <c r="G51" t="s">
        <v>415</v>
      </c>
      <c r="H51" s="2">
        <v>50</v>
      </c>
    </row>
    <row r="52" spans="1:8" x14ac:dyDescent="0.25">
      <c r="A52" t="str">
        <f t="shared" si="2"/>
        <v>ITEM-051</v>
      </c>
      <c r="B52" s="2" t="s">
        <v>63</v>
      </c>
      <c r="C52" s="5" t="s">
        <v>55</v>
      </c>
      <c r="D52" s="17">
        <v>2</v>
      </c>
      <c r="E52" s="3">
        <f>+_xlfn.XLOOKUP(B52,APU!N:N,APU!G:G)</f>
        <v>1411.42</v>
      </c>
      <c r="F52" s="3">
        <f t="shared" si="1"/>
        <v>2822.84</v>
      </c>
      <c r="G52" t="s">
        <v>415</v>
      </c>
      <c r="H52" s="2">
        <v>51</v>
      </c>
    </row>
    <row r="53" spans="1:8" x14ac:dyDescent="0.25">
      <c r="A53" t="str">
        <f t="shared" si="2"/>
        <v>ITEM-052</v>
      </c>
      <c r="B53" s="2" t="s">
        <v>64</v>
      </c>
      <c r="C53" s="5" t="s">
        <v>55</v>
      </c>
      <c r="D53" s="17">
        <v>1</v>
      </c>
      <c r="E53" s="3">
        <f>+_xlfn.XLOOKUP(B53,APU!N:N,APU!G:G)</f>
        <v>1336.22</v>
      </c>
      <c r="F53" s="3">
        <f t="shared" si="1"/>
        <v>1336.22</v>
      </c>
      <c r="G53" t="s">
        <v>415</v>
      </c>
      <c r="H53" s="2">
        <v>52</v>
      </c>
    </row>
    <row r="54" spans="1:8" x14ac:dyDescent="0.25">
      <c r="A54" t="str">
        <f t="shared" si="2"/>
        <v>ITEM-053</v>
      </c>
      <c r="B54" s="2" t="s">
        <v>65</v>
      </c>
      <c r="C54" s="5" t="s">
        <v>55</v>
      </c>
      <c r="D54" s="17">
        <v>1</v>
      </c>
      <c r="E54" s="3">
        <f>+_xlfn.XLOOKUP(B54,APU!N:N,APU!G:G)</f>
        <v>39.25</v>
      </c>
      <c r="F54" s="3">
        <f t="shared" si="1"/>
        <v>39.25</v>
      </c>
      <c r="G54" t="s">
        <v>405</v>
      </c>
      <c r="H54" s="2">
        <v>53</v>
      </c>
    </row>
    <row r="55" spans="1:8" x14ac:dyDescent="0.25">
      <c r="A55" t="str">
        <f t="shared" si="2"/>
        <v>ITEM-054</v>
      </c>
      <c r="B55" s="2" t="s">
        <v>66</v>
      </c>
      <c r="C55" s="5" t="s">
        <v>6</v>
      </c>
      <c r="D55" s="17">
        <v>1</v>
      </c>
      <c r="E55" s="3">
        <f>+_xlfn.XLOOKUP(B55,APU!N:N,APU!G:G)</f>
        <v>687.06</v>
      </c>
      <c r="F55" s="3">
        <f t="shared" si="1"/>
        <v>687.06</v>
      </c>
      <c r="G55" t="s">
        <v>411</v>
      </c>
      <c r="H55" s="2">
        <v>54</v>
      </c>
    </row>
    <row r="56" spans="1:8" x14ac:dyDescent="0.25">
      <c r="A56" t="str">
        <f t="shared" si="2"/>
        <v>ITEM-055</v>
      </c>
      <c r="B56" s="2" t="s">
        <v>67</v>
      </c>
      <c r="C56" s="5" t="s">
        <v>6</v>
      </c>
      <c r="D56" s="17">
        <v>2.5000000000000001E-2</v>
      </c>
      <c r="E56" s="3">
        <f>+_xlfn.XLOOKUP(B56,APU!N:N,APU!G:G)</f>
        <v>1483.19</v>
      </c>
      <c r="F56" s="3">
        <f t="shared" si="1"/>
        <v>37.079750000000004</v>
      </c>
      <c r="G56" t="s">
        <v>405</v>
      </c>
      <c r="H56" s="2">
        <v>55</v>
      </c>
    </row>
    <row r="57" spans="1:8" x14ac:dyDescent="0.25">
      <c r="A57" t="str">
        <f t="shared" si="2"/>
        <v>ITEM-056</v>
      </c>
      <c r="B57" s="2" t="s">
        <v>68</v>
      </c>
      <c r="C57" s="5" t="s">
        <v>26</v>
      </c>
      <c r="D57" s="17">
        <v>14.249999999999998</v>
      </c>
      <c r="E57" s="3">
        <f>+_xlfn.XLOOKUP(B57,APU!N:N,APU!G:G)</f>
        <v>104.51</v>
      </c>
      <c r="F57" s="3">
        <f t="shared" si="1"/>
        <v>1489.2674999999999</v>
      </c>
      <c r="G57" t="s">
        <v>416</v>
      </c>
      <c r="H57" s="2">
        <v>56</v>
      </c>
    </row>
    <row r="58" spans="1:8" x14ac:dyDescent="0.25">
      <c r="A58" t="str">
        <f t="shared" si="2"/>
        <v>ITEM-057</v>
      </c>
      <c r="B58" s="2" t="s">
        <v>69</v>
      </c>
      <c r="C58" s="5" t="s">
        <v>26</v>
      </c>
      <c r="D58" s="17">
        <v>12</v>
      </c>
      <c r="E58" s="3">
        <f>+_xlfn.XLOOKUP(B58,APU!N:N,APU!G:G)</f>
        <v>48.87</v>
      </c>
      <c r="F58" s="3">
        <f t="shared" si="1"/>
        <v>586.43999999999994</v>
      </c>
      <c r="G58" t="s">
        <v>411</v>
      </c>
      <c r="H58" s="2">
        <v>57</v>
      </c>
    </row>
    <row r="59" spans="1:8" x14ac:dyDescent="0.25">
      <c r="A59" t="str">
        <f t="shared" si="2"/>
        <v>ITEM-058</v>
      </c>
      <c r="B59" s="2" t="s">
        <v>70</v>
      </c>
      <c r="C59" s="5" t="s">
        <v>4</v>
      </c>
      <c r="D59" s="17">
        <v>1</v>
      </c>
      <c r="E59" s="3">
        <f>+_xlfn.XLOOKUP(B59,APU!N:N,APU!G:G)</f>
        <v>0</v>
      </c>
      <c r="F59" s="3">
        <f t="shared" si="1"/>
        <v>0</v>
      </c>
      <c r="G59" t="s">
        <v>408</v>
      </c>
      <c r="H59" s="2">
        <v>58</v>
      </c>
    </row>
    <row r="60" spans="1:8" x14ac:dyDescent="0.25">
      <c r="A60" t="str">
        <f t="shared" si="2"/>
        <v>ITEM-059</v>
      </c>
      <c r="B60" s="2" t="s">
        <v>427</v>
      </c>
      <c r="C60" s="5" t="s">
        <v>4</v>
      </c>
      <c r="D60">
        <v>2.21</v>
      </c>
      <c r="E60" s="3">
        <f>+_xlfn.XLOOKUP(B60,APU!N:N,APU!G:G)</f>
        <v>2910.3</v>
      </c>
      <c r="F60" s="3">
        <f t="shared" ref="F60" si="3">+E60*D60</f>
        <v>6431.7629999999999</v>
      </c>
      <c r="G60" t="s">
        <v>406</v>
      </c>
      <c r="H60" s="2">
        <v>59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FF68-2716-4BD0-9233-755D70139E2E}">
  <sheetPr>
    <tabColor rgb="FF00B050"/>
  </sheetPr>
  <dimension ref="A1:D60"/>
  <sheetViews>
    <sheetView workbookViewId="0">
      <selection activeCell="E8" sqref="E8"/>
    </sheetView>
  </sheetViews>
  <sheetFormatPr baseColWidth="10" defaultRowHeight="15" x14ac:dyDescent="0.25"/>
  <cols>
    <col min="1" max="1" width="8.85546875" bestFit="1" customWidth="1"/>
    <col min="2" max="2" width="76.85546875" bestFit="1" customWidth="1"/>
    <col min="3" max="3" width="7.5703125" bestFit="1" customWidth="1"/>
    <col min="4" max="4" width="10.42578125" bestFit="1" customWidth="1"/>
  </cols>
  <sheetData>
    <row r="1" spans="1:4" x14ac:dyDescent="0.25">
      <c r="A1" t="s">
        <v>397</v>
      </c>
      <c r="B1" t="s">
        <v>398</v>
      </c>
      <c r="C1" t="s">
        <v>399</v>
      </c>
      <c r="D1" t="s">
        <v>422</v>
      </c>
    </row>
    <row r="2" spans="1:4" x14ac:dyDescent="0.25">
      <c r="A2" t="str" cm="1">
        <f t="array" ref="A2:A60">+Presupuesto_General!A2:A60</f>
        <v>ITEM-001</v>
      </c>
      <c r="B2" t="str" cm="1">
        <f t="array" ref="B2:B60">+Presupuesto_General!B2:B60</f>
        <v>INSTALACION DE FAENAS</v>
      </c>
      <c r="C2" s="14">
        <f>+SUMIF(Asignación_ManoObra!B:B,PorcentajeMO!A2,Asignación_ManoObra!H:H)</f>
        <v>0</v>
      </c>
      <c r="D2" t="s">
        <v>423</v>
      </c>
    </row>
    <row r="3" spans="1:4" x14ac:dyDescent="0.25">
      <c r="A3" t="str">
        <v>ITEM-002</v>
      </c>
      <c r="B3" t="str">
        <v>LETRERO DE OBRAS DE MURO DE LADRILLO</v>
      </c>
      <c r="C3" s="14">
        <f>+SUMIF(Asignación_ManoObra!B:B,PorcentajeMO!A3,Asignación_ManoObra!H:H)</f>
        <v>6.75</v>
      </c>
      <c r="D3" t="s">
        <v>423</v>
      </c>
    </row>
    <row r="4" spans="1:4" x14ac:dyDescent="0.25">
      <c r="A4" t="str">
        <v>ITEM-003</v>
      </c>
      <c r="B4" t="str">
        <v>TRAZADO Y REPLANTEO</v>
      </c>
      <c r="C4" s="14">
        <f>+SUMIF(Asignación_ManoObra!B:B,PorcentajeMO!A4,Asignación_ManoObra!H:H)</f>
        <v>37.800000000000004</v>
      </c>
      <c r="D4" t="s">
        <v>423</v>
      </c>
    </row>
    <row r="5" spans="1:4" x14ac:dyDescent="0.25">
      <c r="A5" t="str">
        <v>ITEM-004</v>
      </c>
      <c r="B5" t="str">
        <v>EXCAVACIÓN DE 0 A 2,50 M (SIN AGOTAMIENTO)</v>
      </c>
      <c r="C5" s="14">
        <f>+SUMIF(Asignación_ManoObra!B:B,PorcentajeMO!A5,Asignación_ManoObra!H:H)</f>
        <v>0</v>
      </c>
      <c r="D5" t="s">
        <v>423</v>
      </c>
    </row>
    <row r="6" spans="1:4" x14ac:dyDescent="0.25">
      <c r="A6" t="str">
        <v>ITEM-005</v>
      </c>
      <c r="B6" t="str">
        <v>HORMIGÓN POBRE P/ BASE DE ZAPATAS</v>
      </c>
      <c r="C6" s="14">
        <f>+SUMIF(Asignación_ManoObra!B:B,PorcentajeMO!A6,Asignación_ManoObra!H:H)</f>
        <v>3.6</v>
      </c>
      <c r="D6" t="s">
        <v>423</v>
      </c>
    </row>
    <row r="7" spans="1:4" x14ac:dyDescent="0.25">
      <c r="A7" t="str">
        <v>ITEM-006</v>
      </c>
      <c r="B7" t="str">
        <v>ZAPATA DE HORMIGÓN ARMADO</v>
      </c>
      <c r="C7" s="14">
        <f>+SUMIF(Asignación_ManoObra!B:B,PorcentajeMO!A7,Asignación_ManoObra!H:H)</f>
        <v>302.39999999999998</v>
      </c>
      <c r="D7" t="s">
        <v>423</v>
      </c>
    </row>
    <row r="8" spans="1:4" x14ac:dyDescent="0.25">
      <c r="A8" t="str">
        <v>ITEM-007</v>
      </c>
      <c r="B8" t="str">
        <v>RELLLENO Y COMPACTADO S/MATERIAL</v>
      </c>
      <c r="C8" s="14">
        <f>+SUMIF(Asignación_ManoObra!B:B,PorcentajeMO!A8,Asignación_ManoObra!H:H)</f>
        <v>0</v>
      </c>
      <c r="D8" t="s">
        <v>423</v>
      </c>
    </row>
    <row r="9" spans="1:4" x14ac:dyDescent="0.25">
      <c r="A9" t="str">
        <v>ITEM-008</v>
      </c>
      <c r="B9" t="str">
        <v>COLUMNA DE HORMIGÓN ARMADO (0.25X0.25)</v>
      </c>
      <c r="C9" s="14">
        <f>+SUMIF(Asignación_ManoObra!B:B,PorcentajeMO!A9,Asignación_ManoObra!H:H)</f>
        <v>228.96000000000004</v>
      </c>
      <c r="D9" t="s">
        <v>423</v>
      </c>
    </row>
    <row r="10" spans="1:4" x14ac:dyDescent="0.25">
      <c r="A10" t="str">
        <v>ITEM-009</v>
      </c>
      <c r="B10" t="str">
        <v>CIMIENTO DE HORMIGON CICLOPEO</v>
      </c>
      <c r="C10" s="14">
        <f>+SUMIF(Asignación_ManoObra!B:B,PorcentajeMO!A10,Asignación_ManoObra!H:H)</f>
        <v>619.65000000000009</v>
      </c>
      <c r="D10" t="s">
        <v>423</v>
      </c>
    </row>
    <row r="11" spans="1:4" x14ac:dyDescent="0.25">
      <c r="A11" t="str">
        <v>ITEM-010</v>
      </c>
      <c r="B11" t="str">
        <v>SOBRECIMIENTO DE HORMIGON CICLOPEO 50% PIEDRA DESPLAZADORA</v>
      </c>
      <c r="C11" s="14">
        <f>+SUMIF(Asignación_ManoObra!B:B,PorcentajeMO!A11,Asignación_ManoObra!H:H)</f>
        <v>116.10000000000001</v>
      </c>
      <c r="D11" t="s">
        <v>423</v>
      </c>
    </row>
    <row r="12" spans="1:4" x14ac:dyDescent="0.25">
      <c r="A12" t="str">
        <v>ITEM-011</v>
      </c>
      <c r="B12" t="str">
        <v>IMPERMEABILIZACION CON CARTON ASFALTICO</v>
      </c>
      <c r="C12" s="14">
        <f>+SUMIF(Asignación_ManoObra!B:B,PorcentajeMO!A12,Asignación_ManoObra!H:H)</f>
        <v>15.516000000000002</v>
      </c>
      <c r="D12" t="s">
        <v>423</v>
      </c>
    </row>
    <row r="13" spans="1:4" x14ac:dyDescent="0.25">
      <c r="A13" t="str">
        <v>ITEM-012</v>
      </c>
      <c r="B13" t="str">
        <v>MURO DE LADRILLO 6H C/MORTERO DE CEMENTO (24X15X10)</v>
      </c>
      <c r="C13" s="14">
        <f>+SUMIF(Asignación_ManoObra!B:B,PorcentajeMO!A13,Asignación_ManoObra!H:H)</f>
        <v>2742.2999999999993</v>
      </c>
      <c r="D13" t="s">
        <v>423</v>
      </c>
    </row>
    <row r="14" spans="1:4" x14ac:dyDescent="0.25">
      <c r="A14" t="str">
        <v>ITEM-013</v>
      </c>
      <c r="B14" t="str">
        <v>VIGA CADENA DE HORMIGON ARMADO</v>
      </c>
      <c r="C14" s="14">
        <f>+SUMIF(Asignación_ManoObra!B:B,PorcentajeMO!A14,Asignación_ManoObra!H:H)</f>
        <v>758.1600000000002</v>
      </c>
      <c r="D14" t="s">
        <v>423</v>
      </c>
    </row>
    <row r="15" spans="1:4" x14ac:dyDescent="0.25">
      <c r="A15" t="str">
        <v>ITEM-014</v>
      </c>
      <c r="B15" t="str">
        <v>CUBIERTA DE CALAMINA GALVANIZADA ONDULADA Nro28 PREPINTADA C/MADERAMEN</v>
      </c>
      <c r="C15" s="14">
        <f>+SUMIF(Asignación_ManoObra!B:B,PorcentajeMO!A15,Asignación_ManoObra!H:H)</f>
        <v>2760.1379999999995</v>
      </c>
      <c r="D15" t="s">
        <v>423</v>
      </c>
    </row>
    <row r="16" spans="1:4" x14ac:dyDescent="0.25">
      <c r="A16" t="str">
        <v>ITEM-015</v>
      </c>
      <c r="B16" t="str">
        <v>LOSA LLENA DE HORMIGÓN ARMADO P/TANQUE ELEVADO</v>
      </c>
      <c r="C16" s="14">
        <f>+SUMIF(Asignación_ManoObra!B:B,PorcentajeMO!A16,Asignación_ManoObra!H:H)</f>
        <v>421.19999999999993</v>
      </c>
      <c r="D16" t="s">
        <v>423</v>
      </c>
    </row>
    <row r="17" spans="1:4" x14ac:dyDescent="0.25">
      <c r="A17" t="str">
        <v>ITEM-016</v>
      </c>
      <c r="B17" t="str">
        <v>IMPERMEABILIZACION SOBRE LOSA</v>
      </c>
      <c r="C17" s="14">
        <f>+SUMIF(Asignación_ManoObra!B:B,PorcentajeMO!A17,Asignación_ManoObra!H:H)</f>
        <v>30.78</v>
      </c>
      <c r="D17" t="s">
        <v>423</v>
      </c>
    </row>
    <row r="18" spans="1:4" x14ac:dyDescent="0.25">
      <c r="A18" t="str">
        <v>ITEM-017</v>
      </c>
      <c r="B18" t="str">
        <v>BOTAGUAS DE LADRILLO CERAMICO</v>
      </c>
      <c r="C18" s="14">
        <f>+SUMIF(Asignación_ManoObra!B:B,PorcentajeMO!A18,Asignación_ManoObra!H:H)</f>
        <v>124.2</v>
      </c>
      <c r="D18" t="s">
        <v>423</v>
      </c>
    </row>
    <row r="19" spans="1:4" x14ac:dyDescent="0.25">
      <c r="A19" t="str">
        <v>ITEM-018</v>
      </c>
      <c r="B19" t="str">
        <v>REVOQUE DE CIELO RASO B/CUBIERTA INCLINADA</v>
      </c>
      <c r="C19" s="14">
        <f>+SUMIF(Asignación_ManoObra!B:B,PorcentajeMO!A19,Asignación_ManoObra!H:H)</f>
        <v>221.76</v>
      </c>
      <c r="D19" t="s">
        <v>423</v>
      </c>
    </row>
    <row r="20" spans="1:4" x14ac:dyDescent="0.25">
      <c r="A20" t="str">
        <v>ITEM-019</v>
      </c>
      <c r="B20" t="str">
        <v>REVOQUE DE CIELO RASO B/LOSA</v>
      </c>
      <c r="C20" s="14">
        <f>+SUMIF(Asignación_ManoObra!B:B,PorcentajeMO!A20,Asignación_ManoObra!H:H)</f>
        <v>152.28000000000003</v>
      </c>
      <c r="D20" t="s">
        <v>423</v>
      </c>
    </row>
    <row r="21" spans="1:4" x14ac:dyDescent="0.25">
      <c r="A21" t="str">
        <v>ITEM-020</v>
      </c>
      <c r="B21" t="str">
        <v>REVOQUE INTERIOR DE YESO</v>
      </c>
      <c r="C21" s="14">
        <f>+SUMIF(Asignación_ManoObra!B:B,PorcentajeMO!A21,Asignación_ManoObra!H:H)</f>
        <v>2960.5499999999993</v>
      </c>
      <c r="D21" t="s">
        <v>423</v>
      </c>
    </row>
    <row r="22" spans="1:4" x14ac:dyDescent="0.25">
      <c r="A22" t="str">
        <v>ITEM-021</v>
      </c>
      <c r="B22" t="str">
        <v>REVOQUE INTERIOR DE CEMENTO</v>
      </c>
      <c r="C22" s="14">
        <f>+SUMIF(Asignación_ManoObra!B:B,PorcentajeMO!A22,Asignación_ManoObra!H:H)</f>
        <v>735.26400000000001</v>
      </c>
      <c r="D22" t="s">
        <v>423</v>
      </c>
    </row>
    <row r="23" spans="1:4" x14ac:dyDescent="0.25">
      <c r="A23" t="str">
        <v>ITEM-022</v>
      </c>
      <c r="B23" t="str">
        <v>EMPEDRADO Y CONTRAPISO DE CEMENTO</v>
      </c>
      <c r="C23" s="14">
        <f>+SUMIF(Asignación_ManoObra!B:B,PorcentajeMO!A23,Asignación_ManoObra!H:H)</f>
        <v>1935</v>
      </c>
      <c r="D23" t="s">
        <v>423</v>
      </c>
    </row>
    <row r="24" spans="1:4" x14ac:dyDescent="0.25">
      <c r="A24" t="str">
        <v>ITEM-023</v>
      </c>
      <c r="B24" t="str">
        <v>ACERA DE CEMENTO E=5 CM CON EMPEDRADO.</v>
      </c>
      <c r="C24" s="14">
        <f>+SUMIF(Asignación_ManoObra!B:B,PorcentajeMO!A24,Asignación_ManoObra!H:H)</f>
        <v>1036.6200000000001</v>
      </c>
      <c r="D24" t="s">
        <v>423</v>
      </c>
    </row>
    <row r="25" spans="1:4" x14ac:dyDescent="0.25">
      <c r="A25" t="str">
        <v>ITEM-024</v>
      </c>
      <c r="B25" t="str">
        <v>REVOQUE EXTERIOR DE CEMENTO</v>
      </c>
      <c r="C25" s="14">
        <f>+SUMIF(Asignación_ManoObra!B:B,PorcentajeMO!A25,Asignación_ManoObra!H:H)</f>
        <v>3054.7800000000007</v>
      </c>
      <c r="D25" t="s">
        <v>423</v>
      </c>
    </row>
    <row r="26" spans="1:4" x14ac:dyDescent="0.25">
      <c r="A26" t="str">
        <v>ITEM-025</v>
      </c>
      <c r="B26" t="str">
        <v>MURO DE LADRILLO GAMBOTE C/MORTERO DE CEMENTO (23X10X5)</v>
      </c>
      <c r="C26" s="14">
        <f>+SUMIF(Asignación_ManoObra!B:B,PorcentajeMO!A26,Asignación_ManoObra!H:H)</f>
        <v>43.199999999999996</v>
      </c>
      <c r="D26" t="s">
        <v>423</v>
      </c>
    </row>
    <row r="27" spans="1:4" x14ac:dyDescent="0.25">
      <c r="A27" t="str">
        <v>ITEM-026</v>
      </c>
      <c r="B27" t="str">
        <v>MESON DE HORMIGON ARMADO PARA COCINA</v>
      </c>
      <c r="C27" s="14">
        <f>+SUMIF(Asignación_ManoObra!B:B,PorcentajeMO!A27,Asignación_ManoObra!H:H)</f>
        <v>125.28</v>
      </c>
      <c r="D27" t="s">
        <v>423</v>
      </c>
    </row>
    <row r="28" spans="1:4" x14ac:dyDescent="0.25">
      <c r="A28" t="str">
        <v>ITEM-027</v>
      </c>
      <c r="B28" t="str">
        <v>PROVISION Y COLOCADO DE LAVAPLATOS DE DOS FOSAS CON ACCESORIOS</v>
      </c>
      <c r="C28" s="14">
        <f>+SUMIF(Asignación_ManoObra!B:B,PorcentajeMO!A28,Asignación_ManoObra!H:H)</f>
        <v>27</v>
      </c>
      <c r="D28" t="s">
        <v>423</v>
      </c>
    </row>
    <row r="29" spans="1:4" x14ac:dyDescent="0.25">
      <c r="A29" t="str">
        <v>ITEM-028</v>
      </c>
      <c r="B29" t="str">
        <v>INSTALACION DE AGUA POTABLE</v>
      </c>
      <c r="C29" s="14">
        <f>+SUMIF(Asignación_ManoObra!B:B,PorcentajeMO!A29,Asignación_ManoObra!H:H)</f>
        <v>270</v>
      </c>
      <c r="D29" t="s">
        <v>423</v>
      </c>
    </row>
    <row r="30" spans="1:4" x14ac:dyDescent="0.25">
      <c r="A30" t="str">
        <v>ITEM-029</v>
      </c>
      <c r="B30" t="str">
        <v>PROVISION Y COLOCADO DE DUCHA ELECTRICA</v>
      </c>
      <c r="C30" s="14">
        <f>+SUMIF(Asignación_ManoObra!B:B,PorcentajeMO!A30,Asignación_ManoObra!H:H)</f>
        <v>5.3999999999999995</v>
      </c>
      <c r="D30" t="s">
        <v>423</v>
      </c>
    </row>
    <row r="31" spans="1:4" x14ac:dyDescent="0.25">
      <c r="A31" t="str">
        <v>ITEM-030</v>
      </c>
      <c r="B31" t="str">
        <v>INSTALACION ELECTRICA (TOMA DE FUERZA)</v>
      </c>
      <c r="C31" s="14">
        <f>+SUMIF(Asignación_ManoObra!B:B,PorcentajeMO!A31,Asignación_ManoObra!H:H)</f>
        <v>27</v>
      </c>
      <c r="D31" t="s">
        <v>423</v>
      </c>
    </row>
    <row r="32" spans="1:4" x14ac:dyDescent="0.25">
      <c r="A32" t="str">
        <v>ITEM-031</v>
      </c>
      <c r="B32" t="str">
        <v>TABLERO DE DISTRIBUCION (3 CIRCUITOS)</v>
      </c>
      <c r="C32" s="14">
        <f>+SUMIF(Asignación_ManoObra!B:B,PorcentajeMO!A32,Asignación_ManoObra!H:H)</f>
        <v>27</v>
      </c>
      <c r="D32" t="s">
        <v>423</v>
      </c>
    </row>
    <row r="33" spans="1:4" x14ac:dyDescent="0.25">
      <c r="A33" t="str">
        <v>ITEM-032</v>
      </c>
      <c r="B33" t="str">
        <v>INSTALACION ELECTRICA (PUNTO DE ILUMINACION PANEL LED 18W)</v>
      </c>
      <c r="C33" s="14">
        <f>+SUMIF(Asignación_ManoObra!B:B,PorcentajeMO!A33,Asignación_ManoObra!H:H)</f>
        <v>144</v>
      </c>
      <c r="D33" t="s">
        <v>423</v>
      </c>
    </row>
    <row r="34" spans="1:4" x14ac:dyDescent="0.25">
      <c r="A34" t="str">
        <v>ITEM-033</v>
      </c>
      <c r="B34" t="str">
        <v>INSTALACION ELECTRICA (PUNTO TOMACORRIENTE DOBLE)</v>
      </c>
      <c r="C34" s="14">
        <f>+SUMIF(Asignación_ManoObra!B:B,PorcentajeMO!A34,Asignación_ManoObra!H:H)</f>
        <v>243</v>
      </c>
      <c r="D34" t="s">
        <v>423</v>
      </c>
    </row>
    <row r="35" spans="1:4" x14ac:dyDescent="0.25">
      <c r="A35" t="str">
        <v>ITEM-034</v>
      </c>
      <c r="B35" t="str">
        <v>INSTALACION SANITARIA</v>
      </c>
      <c r="C35" s="14">
        <f>+SUMIF(Asignación_ManoObra!B:B,PorcentajeMO!A35,Asignación_ManoObra!H:H)</f>
        <v>162</v>
      </c>
      <c r="D35" t="s">
        <v>423</v>
      </c>
    </row>
    <row r="36" spans="1:4" x14ac:dyDescent="0.25">
      <c r="A36" t="str">
        <v>ITEM-035</v>
      </c>
      <c r="B36" t="str">
        <v>CAMARA DE INSPECCION DE LADRILLO GAMBOTE (23X10X5) (0,60X0,60)</v>
      </c>
      <c r="C36" s="14">
        <f>+SUMIF(Asignación_ManoObra!B:B,PorcentajeMO!A36,Asignación_ManoObra!H:H)</f>
        <v>270</v>
      </c>
      <c r="D36" t="s">
        <v>423</v>
      </c>
    </row>
    <row r="37" spans="1:4" x14ac:dyDescent="0.25">
      <c r="A37" t="str">
        <v>ITEM-036</v>
      </c>
      <c r="B37" t="str">
        <v>CÁMARA SÉPTICA DE LADRILLO GAMBOTE (23X10X5) (1.50X1.50)</v>
      </c>
      <c r="C37" s="14">
        <f>+SUMIF(Asignación_ManoObra!B:B,PorcentajeMO!A37,Asignación_ManoObra!H:H)</f>
        <v>432</v>
      </c>
      <c r="D37" t="s">
        <v>423</v>
      </c>
    </row>
    <row r="38" spans="1:4" x14ac:dyDescent="0.25">
      <c r="A38" t="str">
        <v>ITEM-037</v>
      </c>
      <c r="B38" t="str">
        <v>POZO ABSORBENTE DE MAMPOSTERIA DE PIEDRA H=2,50</v>
      </c>
      <c r="C38" s="14">
        <f>+SUMIF(Asignación_ManoObra!B:B,PorcentajeMO!A38,Asignación_ManoObra!H:H)</f>
        <v>216</v>
      </c>
      <c r="D38" t="s">
        <v>423</v>
      </c>
    </row>
    <row r="39" spans="1:4" x14ac:dyDescent="0.25">
      <c r="A39" t="str">
        <v>ITEM-038</v>
      </c>
      <c r="B39" t="str">
        <v>PISO DE CERAMICA C/CEMENTO COLA</v>
      </c>
      <c r="C39" s="14">
        <f>+SUMIF(Asignación_ManoObra!B:B,PorcentajeMO!A39,Asignación_ManoObra!H:H)</f>
        <v>1252.134</v>
      </c>
      <c r="D39" t="s">
        <v>423</v>
      </c>
    </row>
    <row r="40" spans="1:4" x14ac:dyDescent="0.25">
      <c r="A40" t="str">
        <v>ITEM-039</v>
      </c>
      <c r="B40" t="str">
        <v>REVESTIMIENTO DE CERAMICA C/CEMENTO COLA</v>
      </c>
      <c r="C40" s="14">
        <f>+SUMIF(Asignación_ManoObra!B:B,PorcentajeMO!A40,Asignación_ManoObra!H:H)</f>
        <v>341.56799999999993</v>
      </c>
      <c r="D40" t="s">
        <v>423</v>
      </c>
    </row>
    <row r="41" spans="1:4" x14ac:dyDescent="0.25">
      <c r="A41" t="str">
        <v>ITEM-040</v>
      </c>
      <c r="B41" t="str">
        <v>REVESTIMIENTO CERAMICO PARA MESON</v>
      </c>
      <c r="C41" s="14">
        <f>+SUMIF(Asignación_ManoObra!B:B,PorcentajeMO!A41,Asignación_ManoObra!H:H)</f>
        <v>66.42</v>
      </c>
      <c r="D41" t="s">
        <v>423</v>
      </c>
    </row>
    <row r="42" spans="1:4" x14ac:dyDescent="0.25">
      <c r="A42" t="str">
        <v>ITEM-041</v>
      </c>
      <c r="B42" t="str">
        <v>ZOCALO DE CERÁMICA C/CEMENTO COLA</v>
      </c>
      <c r="C42" s="14">
        <f>+SUMIF(Asignación_ManoObra!B:B,PorcentajeMO!A42,Asignación_ManoObra!H:H)</f>
        <v>364.11840000000001</v>
      </c>
      <c r="D42" t="s">
        <v>423</v>
      </c>
    </row>
    <row r="43" spans="1:4" x14ac:dyDescent="0.25">
      <c r="A43" t="str">
        <v>ITEM-042</v>
      </c>
      <c r="B43" t="str">
        <v>PROVISION Y COLOCADO DE VENTANA DE ALUMINIO LINEA 25 C/VIDRIO 4MM + AC</v>
      </c>
      <c r="C43" s="14">
        <f>+SUMIF(Asignación_ManoObra!B:B,PorcentajeMO!A43,Asignación_ManoObra!H:H)</f>
        <v>0</v>
      </c>
      <c r="D43" t="s">
        <v>423</v>
      </c>
    </row>
    <row r="44" spans="1:4" x14ac:dyDescent="0.25">
      <c r="A44" t="str">
        <v>ITEM-043</v>
      </c>
      <c r="B44" t="str">
        <v>PROVISION Y COLOCADO DE INODORO C/TANQUE BAJO Y ACCESORIOS</v>
      </c>
      <c r="C44" s="14">
        <f>+SUMIF(Asignación_ManoObra!B:B,PorcentajeMO!A44,Asignación_ManoObra!H:H)</f>
        <v>39.6</v>
      </c>
      <c r="D44" t="s">
        <v>423</v>
      </c>
    </row>
    <row r="45" spans="1:4" x14ac:dyDescent="0.25">
      <c r="A45" t="str">
        <v>ITEM-044</v>
      </c>
      <c r="B45" t="str">
        <v>PROVISION Y COLOCADO DE LAVAMANOS CON ACCESORIOS</v>
      </c>
      <c r="C45" s="14">
        <f>+SUMIF(Asignación_ManoObra!B:B,PorcentajeMO!A45,Asignación_ManoObra!H:H)</f>
        <v>54</v>
      </c>
      <c r="D45" t="s">
        <v>423</v>
      </c>
    </row>
    <row r="46" spans="1:4" x14ac:dyDescent="0.25">
      <c r="A46" t="str">
        <v>ITEM-045</v>
      </c>
      <c r="B46" t="str">
        <v>PROVISION Y COLOCADO DE LAVANDERIA DE CEMENTO CON ACCESORIOS</v>
      </c>
      <c r="C46" s="14">
        <f>+SUMIF(Asignación_ManoObra!B:B,PorcentajeMO!A46,Asignación_ManoObra!H:H)</f>
        <v>72</v>
      </c>
      <c r="D46" t="s">
        <v>423</v>
      </c>
    </row>
    <row r="47" spans="1:4" x14ac:dyDescent="0.25">
      <c r="A47" t="str">
        <v>ITEM-046</v>
      </c>
      <c r="B47" t="str">
        <v>PINTURA INTERIOR LATEX</v>
      </c>
      <c r="C47" s="14">
        <f>+SUMIF(Asignación_ManoObra!B:B,PorcentajeMO!A47,Asignación_ManoObra!H:H)</f>
        <v>553.53600000000006</v>
      </c>
      <c r="D47" t="s">
        <v>423</v>
      </c>
    </row>
    <row r="48" spans="1:4" x14ac:dyDescent="0.25">
      <c r="A48" t="str">
        <v>ITEM-047</v>
      </c>
      <c r="B48" t="str">
        <v>PINTURA LATEX CIELO RASO</v>
      </c>
      <c r="C48" s="14">
        <f>+SUMIF(Asignación_ManoObra!B:B,PorcentajeMO!A48,Asignación_ManoObra!H:H)</f>
        <v>85.391999999999996</v>
      </c>
      <c r="D48" t="s">
        <v>423</v>
      </c>
    </row>
    <row r="49" spans="1:4" x14ac:dyDescent="0.25">
      <c r="A49" t="str">
        <v>ITEM-048</v>
      </c>
      <c r="B49" t="str">
        <v>PINTURA EXTERIOR LATEX</v>
      </c>
      <c r="C49" s="14">
        <f>+SUMIF(Asignación_ManoObra!B:B,PorcentajeMO!A49,Asignación_ManoObra!H:H)</f>
        <v>543.072</v>
      </c>
      <c r="D49" t="s">
        <v>423</v>
      </c>
    </row>
    <row r="50" spans="1:4" x14ac:dyDescent="0.25">
      <c r="A50" t="str">
        <v>ITEM-049</v>
      </c>
      <c r="B50" t="str">
        <v>PROVISIÓN Y COLOCADO CIELO FALSO DE PLACA PVC C/ESTRUCTURA GALVANIZADA</v>
      </c>
      <c r="C50" s="14">
        <f>+SUMIF(Asignación_ManoObra!B:B,PorcentajeMO!A50,Asignación_ManoObra!H:H)</f>
        <v>319.97999999999996</v>
      </c>
      <c r="D50" t="s">
        <v>423</v>
      </c>
    </row>
    <row r="51" spans="1:4" x14ac:dyDescent="0.25">
      <c r="A51" t="str">
        <v>ITEM-050</v>
      </c>
      <c r="B51" t="str">
        <v>PROV Y COLOC DE PUERTA TABLERO MADERA SEMIDURA C/BARNIZ (1,00X2,10)</v>
      </c>
      <c r="C51" s="14">
        <f>+SUMIF(Asignación_ManoObra!B:B,PorcentajeMO!A51,Asignación_ManoObra!H:H)</f>
        <v>36</v>
      </c>
      <c r="D51" t="s">
        <v>423</v>
      </c>
    </row>
    <row r="52" spans="1:4" x14ac:dyDescent="0.25">
      <c r="A52" t="str">
        <v>ITEM-051</v>
      </c>
      <c r="B52" t="str">
        <v>PROV Y COLOC DE PUERTA TABLERO MADERA SEMIDURA C/BARNIZ (0,90X2,10)</v>
      </c>
      <c r="C52" s="14">
        <f>+SUMIF(Asignación_ManoObra!B:B,PorcentajeMO!A52,Asignación_ManoObra!H:H)</f>
        <v>108</v>
      </c>
      <c r="D52" t="s">
        <v>423</v>
      </c>
    </row>
    <row r="53" spans="1:4" x14ac:dyDescent="0.25">
      <c r="A53" t="str">
        <v>ITEM-052</v>
      </c>
      <c r="B53" t="str">
        <v>PROV Y COLOC DE PUERTA TABLERO MADERA SEMIDURA C/BARNIZ (0,80X2,10)</v>
      </c>
      <c r="C53" s="14">
        <f>+SUMIF(Asignación_ManoObra!B:B,PorcentajeMO!A53,Asignación_ManoObra!H:H)</f>
        <v>45</v>
      </c>
      <c r="D53" t="s">
        <v>423</v>
      </c>
    </row>
    <row r="54" spans="1:4" x14ac:dyDescent="0.25">
      <c r="A54" t="str">
        <v>ITEM-053</v>
      </c>
      <c r="B54" t="str">
        <v>PLACA DE NUMERACIÓN DE VIVIENDA MAS ACCESORIOS</v>
      </c>
      <c r="C54" s="14">
        <f>+SUMIF(Asignación_ManoObra!B:B,PorcentajeMO!A54,Asignación_ManoObra!H:H)</f>
        <v>4.5</v>
      </c>
      <c r="D54" t="s">
        <v>423</v>
      </c>
    </row>
    <row r="55" spans="1:4" x14ac:dyDescent="0.25">
      <c r="A55" t="str">
        <v>ITEM-054</v>
      </c>
      <c r="B55" t="str">
        <v>PROVISION Y COLOCADO DE TANQUE PLÁSTICO DE AGUA DE 450 LT C/ACCESORIOS</v>
      </c>
      <c r="C55" s="14">
        <f>+SUMIF(Asignación_ManoObra!B:B,PorcentajeMO!A55,Asignación_ManoObra!H:H)</f>
        <v>72</v>
      </c>
      <c r="D55" t="s">
        <v>423</v>
      </c>
    </row>
    <row r="56" spans="1:4" x14ac:dyDescent="0.25">
      <c r="A56" t="str">
        <v>ITEM-055</v>
      </c>
      <c r="B56" t="str">
        <v>PLACA DE ENTREGA DE OBRA</v>
      </c>
      <c r="C56" s="14">
        <f>+SUMIF(Asignación_ManoObra!B:B,PorcentajeMO!A56,Asignación_ManoObra!H:H)</f>
        <v>3.6000000000000004E-2</v>
      </c>
      <c r="D56" t="s">
        <v>423</v>
      </c>
    </row>
    <row r="57" spans="1:4" x14ac:dyDescent="0.25">
      <c r="A57" t="str">
        <v>ITEM-056</v>
      </c>
      <c r="B57" t="str">
        <v>CANALETA DE CALAMINA GALVANIZADA Nro 28 CORTE 33</v>
      </c>
      <c r="C57" s="14">
        <f>+SUMIF(Asignación_ManoObra!B:B,PorcentajeMO!A57,Asignación_ManoObra!H:H)</f>
        <v>384.74999999999994</v>
      </c>
      <c r="D57" t="s">
        <v>423</v>
      </c>
    </row>
    <row r="58" spans="1:4" x14ac:dyDescent="0.25">
      <c r="A58" t="str">
        <v>ITEM-057</v>
      </c>
      <c r="B58" t="str">
        <v>BAJANTE DE PVC 3"</v>
      </c>
      <c r="C58" s="14">
        <f>+SUMIF(Asignación_ManoObra!B:B,PorcentajeMO!A58,Asignación_ManoObra!H:H)</f>
        <v>43.2</v>
      </c>
      <c r="D58" t="s">
        <v>423</v>
      </c>
    </row>
    <row r="59" spans="1:4" x14ac:dyDescent="0.25">
      <c r="A59" t="str">
        <v>ITEM-058</v>
      </c>
      <c r="B59" t="str">
        <v>LIMPIEZA GENERAL</v>
      </c>
      <c r="C59" s="14">
        <f>+SUMIF(Asignación_ManoObra!B:B,PorcentajeMO!A59,Asignación_ManoObra!H:H)</f>
        <v>0</v>
      </c>
      <c r="D59" t="s">
        <v>423</v>
      </c>
    </row>
    <row r="60" spans="1:4" x14ac:dyDescent="0.25">
      <c r="A60" t="str">
        <v>ITEM-059</v>
      </c>
      <c r="B60" t="str">
        <v>VIGA DE ARRIOSTRE DE HORMIGÓN ARMADO (0,15x0,20)</v>
      </c>
      <c r="C60" s="14">
        <f>+SUMIF(Asignación_ManoObra!B:B,PorcentajeMO!A60,Asignación_ManoObra!H:H)</f>
        <v>1034.28</v>
      </c>
      <c r="D60" t="s">
        <v>423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FC90-4FA7-48EC-AC34-05373ECD872A}">
  <sheetPr>
    <tabColor rgb="FF00B050"/>
  </sheetPr>
  <dimension ref="A1:D60"/>
  <sheetViews>
    <sheetView topLeftCell="A34" workbookViewId="0">
      <selection activeCell="D34" sqref="A1:D1048576"/>
    </sheetView>
  </sheetViews>
  <sheetFormatPr baseColWidth="10" defaultRowHeight="15" x14ac:dyDescent="0.25"/>
  <cols>
    <col min="1" max="1" width="8.85546875" bestFit="1" customWidth="1"/>
    <col min="2" max="2" width="76.85546875" bestFit="1" customWidth="1"/>
    <col min="3" max="3" width="7.5703125" bestFit="1" customWidth="1"/>
    <col min="4" max="4" width="8.28515625" bestFit="1" customWidth="1"/>
  </cols>
  <sheetData>
    <row r="1" spans="1:4" x14ac:dyDescent="0.25">
      <c r="A1" t="s">
        <v>397</v>
      </c>
      <c r="B1" t="s">
        <v>398</v>
      </c>
      <c r="C1" t="s">
        <v>400</v>
      </c>
      <c r="D1" t="s">
        <v>422</v>
      </c>
    </row>
    <row r="2" spans="1:4" x14ac:dyDescent="0.25">
      <c r="A2" t="str" cm="1">
        <f t="array" ref="A2:A60">+Presupuesto_General!A2:A60</f>
        <v>ITEM-001</v>
      </c>
      <c r="B2" t="str" cm="1">
        <f t="array" ref="B2:B60">+Presupuesto_General!B2:B60</f>
        <v>INSTALACION DE FAENAS</v>
      </c>
      <c r="C2" s="14">
        <f>+SUMIF(Asignación_Materiales!B:B,PorcentajeMAT!A2,Asignación_Materiales!H:H)</f>
        <v>30</v>
      </c>
      <c r="D2" t="s">
        <v>421</v>
      </c>
    </row>
    <row r="3" spans="1:4" x14ac:dyDescent="0.25">
      <c r="A3" t="str">
        <v>ITEM-002</v>
      </c>
      <c r="B3" t="str">
        <v>LETRERO DE OBRAS DE MURO DE LADRILLO</v>
      </c>
      <c r="C3" s="14">
        <f>+SUMIF(Asignación_Materiales!B:B,PorcentajeMAT!A3,Asignación_Materiales!H:H)</f>
        <v>6.4245000000000001</v>
      </c>
      <c r="D3" t="s">
        <v>421</v>
      </c>
    </row>
    <row r="4" spans="1:4" x14ac:dyDescent="0.25">
      <c r="A4" t="str">
        <v>ITEM-003</v>
      </c>
      <c r="B4" t="str">
        <v>TRAZADO Y REPLANTEO</v>
      </c>
      <c r="C4" s="14">
        <f>+SUMIF(Asignación_Materiales!B:B,PorcentajeMAT!A4,Asignación_Materiales!H:H)</f>
        <v>65.319999999999993</v>
      </c>
      <c r="D4" t="s">
        <v>421</v>
      </c>
    </row>
    <row r="5" spans="1:4" x14ac:dyDescent="0.25">
      <c r="A5" t="str">
        <v>ITEM-004</v>
      </c>
      <c r="B5" t="str">
        <v>EXCAVACIÓN DE 0 A 2,50 M (SIN AGOTAMIENTO)</v>
      </c>
      <c r="C5" s="14">
        <f>+SUMIF(Asignación_Materiales!B:B,PorcentajeMAT!A5,Asignación_Materiales!H:H)</f>
        <v>0</v>
      </c>
      <c r="D5" t="s">
        <v>421</v>
      </c>
    </row>
    <row r="6" spans="1:4" x14ac:dyDescent="0.25">
      <c r="A6" t="str">
        <v>ITEM-005</v>
      </c>
      <c r="B6" t="str">
        <v>HORMIGÓN POBRE P/ BASE DE ZAPATAS</v>
      </c>
      <c r="C6" s="14">
        <f>+SUMIF(Asignación_Materiales!B:B,PorcentajeMAT!A6,Asignación_Materiales!H:H)</f>
        <v>12.100000000000001</v>
      </c>
      <c r="D6" t="s">
        <v>421</v>
      </c>
    </row>
    <row r="7" spans="1:4" x14ac:dyDescent="0.25">
      <c r="A7" t="str">
        <v>ITEM-006</v>
      </c>
      <c r="B7" t="str">
        <v>ZAPATA DE HORMIGÓN ARMADO</v>
      </c>
      <c r="C7" s="14">
        <f>+SUMIF(Asignación_Materiales!B:B,PorcentajeMAT!A7,Asignación_Materiales!H:H)</f>
        <v>517.47</v>
      </c>
      <c r="D7" t="s">
        <v>421</v>
      </c>
    </row>
    <row r="8" spans="1:4" x14ac:dyDescent="0.25">
      <c r="A8" t="str">
        <v>ITEM-007</v>
      </c>
      <c r="B8" t="str">
        <v>RELLLENO Y COMPACTADO S/MATERIAL</v>
      </c>
      <c r="C8" s="14">
        <f>+SUMIF(Asignación_Materiales!B:B,PorcentajeMAT!A8,Asignación_Materiales!H:H)</f>
        <v>0</v>
      </c>
      <c r="D8" t="s">
        <v>421</v>
      </c>
    </row>
    <row r="9" spans="1:4" x14ac:dyDescent="0.25">
      <c r="A9" t="str">
        <v>ITEM-008</v>
      </c>
      <c r="B9" t="str">
        <v>COLUMNA DE HORMIGÓN ARMADO (0.25X0.25)</v>
      </c>
      <c r="C9" s="14">
        <f>+SUMIF(Asignación_Materiales!B:B,PorcentajeMAT!A9,Asignación_Materiales!H:H)</f>
        <v>743.12890000000016</v>
      </c>
      <c r="D9" t="s">
        <v>421</v>
      </c>
    </row>
    <row r="10" spans="1:4" x14ac:dyDescent="0.25">
      <c r="A10" t="str">
        <v>ITEM-009</v>
      </c>
      <c r="B10" t="str">
        <v>CIMIENTO DE HORMIGON CICLOPEO</v>
      </c>
      <c r="C10" s="14">
        <f>+SUMIF(Asignación_Materiales!B:B,PorcentajeMAT!A10,Asignación_Materiales!H:H)</f>
        <v>1472.6250000000002</v>
      </c>
      <c r="D10" t="s">
        <v>421</v>
      </c>
    </row>
    <row r="11" spans="1:4" x14ac:dyDescent="0.25">
      <c r="A11" t="str">
        <v>ITEM-010</v>
      </c>
      <c r="B11" t="str">
        <v>SOBRECIMIENTO DE HORMIGON CICLOPEO 50% PIEDRA DESPLAZADORA</v>
      </c>
      <c r="C11" s="14">
        <f>+SUMIF(Asignación_Materiales!B:B,PorcentajeMAT!A11,Asignación_Materiales!H:H)</f>
        <v>288.96000000000004</v>
      </c>
      <c r="D11" t="s">
        <v>421</v>
      </c>
    </row>
    <row r="12" spans="1:4" x14ac:dyDescent="0.25">
      <c r="A12" t="str">
        <v>ITEM-011</v>
      </c>
      <c r="B12" t="str">
        <v>IMPERMEABILIZACION CON CARTON ASFALTICO</v>
      </c>
      <c r="C12" s="14">
        <f>+SUMIF(Asignación_Materiales!B:B,PorcentajeMAT!A12,Asignación_Materiales!H:H)</f>
        <v>58.831500000000005</v>
      </c>
      <c r="D12" t="s">
        <v>421</v>
      </c>
    </row>
    <row r="13" spans="1:4" x14ac:dyDescent="0.25">
      <c r="A13" t="str">
        <v>ITEM-012</v>
      </c>
      <c r="B13" t="str">
        <v>MURO DE LADRILLO 6H C/MORTERO DE CEMENTO (24X15X10)</v>
      </c>
      <c r="C13" s="14">
        <f>+SUMIF(Asignación_Materiales!B:B,PorcentajeMAT!A13,Asignación_Materiales!H:H)</f>
        <v>4624.2490799999996</v>
      </c>
      <c r="D13" t="s">
        <v>421</v>
      </c>
    </row>
    <row r="14" spans="1:4" x14ac:dyDescent="0.25">
      <c r="A14" t="str">
        <v>ITEM-013</v>
      </c>
      <c r="B14" t="str">
        <v>VIGA CADENA DE HORMIGON ARMADO</v>
      </c>
      <c r="C14" s="14">
        <f>+SUMIF(Asignación_Materiales!B:B,PorcentajeMAT!A14,Asignación_Materiales!H:H)</f>
        <v>1976.4324000000006</v>
      </c>
      <c r="D14" t="s">
        <v>421</v>
      </c>
    </row>
    <row r="15" spans="1:4" x14ac:dyDescent="0.25">
      <c r="A15" t="str">
        <v>ITEM-014</v>
      </c>
      <c r="B15" t="str">
        <v>CUBIERTA DE CALAMINA GALVANIZADA ONDULADA Nro28 PREPINTADA C/MADERAMEN</v>
      </c>
      <c r="C15" s="14">
        <f>+SUMIF(Asignación_Materiales!B:B,PorcentajeMAT!A15,Asignación_Materiales!H:H)</f>
        <v>5138.923600000001</v>
      </c>
      <c r="D15" t="s">
        <v>421</v>
      </c>
    </row>
    <row r="16" spans="1:4" x14ac:dyDescent="0.25">
      <c r="A16" t="str">
        <v>ITEM-015</v>
      </c>
      <c r="B16" t="str">
        <v>LOSA LLENA DE HORMIGÓN ARMADO P/TANQUE ELEVADO</v>
      </c>
      <c r="C16" s="14">
        <f>+SUMIF(Asignación_Materiales!B:B,PorcentajeMAT!A16,Asignación_Materiales!H:H)</f>
        <v>1126.3815</v>
      </c>
      <c r="D16" t="s">
        <v>421</v>
      </c>
    </row>
    <row r="17" spans="1:4" x14ac:dyDescent="0.25">
      <c r="A17" t="str">
        <v>ITEM-016</v>
      </c>
      <c r="B17" t="str">
        <v>IMPERMEABILIZACION SOBRE LOSA</v>
      </c>
      <c r="C17" s="14">
        <f>+SUMIF(Asignación_Materiales!B:B,PorcentajeMAT!A17,Asignación_Materiales!H:H)</f>
        <v>91.200000000000017</v>
      </c>
      <c r="D17" t="s">
        <v>421</v>
      </c>
    </row>
    <row r="18" spans="1:4" x14ac:dyDescent="0.25">
      <c r="A18" t="str">
        <v>ITEM-017</v>
      </c>
      <c r="B18" t="str">
        <v>BOTAGUAS DE LADRILLO CERAMICO</v>
      </c>
      <c r="C18" s="14">
        <f>+SUMIF(Asignación_Materiales!B:B,PorcentajeMAT!A18,Asignación_Materiales!H:H)</f>
        <v>121.78500000000001</v>
      </c>
      <c r="D18" t="s">
        <v>421</v>
      </c>
    </row>
    <row r="19" spans="1:4" x14ac:dyDescent="0.25">
      <c r="A19" t="str">
        <v>ITEM-018</v>
      </c>
      <c r="B19" t="str">
        <v>REVOQUE DE CIELO RASO B/CUBIERTA INCLINADA</v>
      </c>
      <c r="C19" s="14">
        <f>+SUMIF(Asignación_Materiales!B:B,PorcentajeMAT!A19,Asignación_Materiales!H:H)</f>
        <v>194.10160000000002</v>
      </c>
      <c r="D19" t="s">
        <v>421</v>
      </c>
    </row>
    <row r="20" spans="1:4" x14ac:dyDescent="0.25">
      <c r="A20" t="str">
        <v>ITEM-019</v>
      </c>
      <c r="B20" t="str">
        <v>REVOQUE DE CIELO RASO B/LOSA</v>
      </c>
      <c r="C20" s="14">
        <f>+SUMIF(Asignación_Materiales!B:B,PorcentajeMAT!A20,Asignación_Materiales!H:H)</f>
        <v>63.56280000000001</v>
      </c>
      <c r="D20" t="s">
        <v>421</v>
      </c>
    </row>
    <row r="21" spans="1:4" x14ac:dyDescent="0.25">
      <c r="A21" t="str">
        <v>ITEM-020</v>
      </c>
      <c r="B21" t="str">
        <v>REVOQUE INTERIOR DE YESO</v>
      </c>
      <c r="C21" s="14">
        <f>+SUMIF(Asignación_Materiales!B:B,PorcentajeMAT!A21,Asignación_Materiales!H:H)</f>
        <v>1235.7554999999998</v>
      </c>
      <c r="D21" t="s">
        <v>421</v>
      </c>
    </row>
    <row r="22" spans="1:4" x14ac:dyDescent="0.25">
      <c r="A22" t="str">
        <v>ITEM-021</v>
      </c>
      <c r="B22" t="str">
        <v>REVOQUE INTERIOR DE CEMENTO</v>
      </c>
      <c r="C22" s="14">
        <f>+SUMIF(Asignación_Materiales!B:B,PorcentajeMAT!A22,Asignación_Materiales!H:H)</f>
        <v>336.99600000000004</v>
      </c>
      <c r="D22" t="s">
        <v>421</v>
      </c>
    </row>
    <row r="23" spans="1:4" x14ac:dyDescent="0.25">
      <c r="A23" t="str">
        <v>ITEM-022</v>
      </c>
      <c r="B23" t="str">
        <v>EMPEDRADO Y CONTRAPISO DE CEMENTO</v>
      </c>
      <c r="C23" s="14">
        <f>+SUMIF(Asignación_Materiales!B:B,PorcentajeMAT!A23,Asignación_Materiales!H:H)</f>
        <v>798.18750000000011</v>
      </c>
      <c r="D23" t="s">
        <v>421</v>
      </c>
    </row>
    <row r="24" spans="1:4" x14ac:dyDescent="0.25">
      <c r="A24" t="str">
        <v>ITEM-023</v>
      </c>
      <c r="B24" t="str">
        <v>ACERA DE CEMENTO E=5 CM CON EMPEDRADO.</v>
      </c>
      <c r="C24" s="14">
        <f>+SUMIF(Asignación_Materiales!B:B,PorcentajeMAT!A24,Asignación_Materiales!H:H)</f>
        <v>629.17075</v>
      </c>
      <c r="D24" t="s">
        <v>421</v>
      </c>
    </row>
    <row r="25" spans="1:4" x14ac:dyDescent="0.25">
      <c r="A25" t="str">
        <v>ITEM-024</v>
      </c>
      <c r="B25" t="str">
        <v>REVOQUE EXTERIOR DE CEMENTO</v>
      </c>
      <c r="C25" s="14">
        <f>+SUMIF(Asignación_Materiales!B:B,PorcentajeMAT!A25,Asignación_Materiales!H:H)</f>
        <v>1120.0860000000002</v>
      </c>
      <c r="D25" t="s">
        <v>421</v>
      </c>
    </row>
    <row r="26" spans="1:4" x14ac:dyDescent="0.25">
      <c r="A26" t="str">
        <v>ITEM-025</v>
      </c>
      <c r="B26" t="str">
        <v>MURO DE LADRILLO GAMBOTE C/MORTERO DE CEMENTO (23X10X5)</v>
      </c>
      <c r="C26" s="14">
        <f>+SUMIF(Asignación_Materiales!B:B,PorcentajeMAT!A26,Asignación_Materiales!H:H)</f>
        <v>154.404</v>
      </c>
      <c r="D26" t="s">
        <v>421</v>
      </c>
    </row>
    <row r="27" spans="1:4" x14ac:dyDescent="0.25">
      <c r="A27" t="str">
        <v>ITEM-026</v>
      </c>
      <c r="B27" t="str">
        <v>MESON DE HORMIGON ARMADO PARA COCINA</v>
      </c>
      <c r="C27" s="14">
        <f>+SUMIF(Asignación_Materiales!B:B,PorcentajeMAT!A27,Asignación_Materiales!H:H)</f>
        <v>210.48779999999999</v>
      </c>
      <c r="D27" t="s">
        <v>421</v>
      </c>
    </row>
    <row r="28" spans="1:4" x14ac:dyDescent="0.25">
      <c r="A28" t="str">
        <v>ITEM-027</v>
      </c>
      <c r="B28" t="str">
        <v>PROVISION Y COLOCADO DE LAVAPLATOS DE DOS FOSAS CON ACCESORIOS</v>
      </c>
      <c r="C28" s="14">
        <f>+SUMIF(Asignación_Materiales!B:B,PorcentajeMAT!A28,Asignación_Materiales!H:H)</f>
        <v>432</v>
      </c>
      <c r="D28" t="s">
        <v>421</v>
      </c>
    </row>
    <row r="29" spans="1:4" x14ac:dyDescent="0.25">
      <c r="A29" t="str">
        <v>ITEM-028</v>
      </c>
      <c r="B29" t="str">
        <v>INSTALACION DE AGUA POTABLE</v>
      </c>
      <c r="C29" s="14">
        <f>+SUMIF(Asignación_Materiales!B:B,PorcentajeMAT!A29,Asignación_Materiales!H:H)</f>
        <v>315.10000000000002</v>
      </c>
      <c r="D29" t="s">
        <v>421</v>
      </c>
    </row>
    <row r="30" spans="1:4" x14ac:dyDescent="0.25">
      <c r="A30" t="str">
        <v>ITEM-029</v>
      </c>
      <c r="B30" t="str">
        <v>PROVISION Y COLOCADO DE DUCHA ELECTRICA</v>
      </c>
      <c r="C30" s="14">
        <f>+SUMIF(Asignación_Materiales!B:B,PorcentajeMAT!A30,Asignación_Materiales!H:H)</f>
        <v>90</v>
      </c>
      <c r="D30" t="s">
        <v>421</v>
      </c>
    </row>
    <row r="31" spans="1:4" x14ac:dyDescent="0.25">
      <c r="A31" t="str">
        <v>ITEM-030</v>
      </c>
      <c r="B31" t="str">
        <v>INSTALACION ELECTRICA (TOMA DE FUERZA)</v>
      </c>
      <c r="C31" s="14">
        <f>+SUMIF(Asignación_Materiales!B:B,PorcentajeMAT!A31,Asignación_Materiales!H:H)</f>
        <v>122.69999999999999</v>
      </c>
      <c r="D31" t="s">
        <v>421</v>
      </c>
    </row>
    <row r="32" spans="1:4" x14ac:dyDescent="0.25">
      <c r="A32" t="str">
        <v>ITEM-031</v>
      </c>
      <c r="B32" t="str">
        <v>TABLERO DE DISTRIBUCION (3 CIRCUITOS)</v>
      </c>
      <c r="C32" s="14">
        <f>+SUMIF(Asignación_Materiales!B:B,PorcentajeMAT!A32,Asignación_Materiales!H:H)</f>
        <v>159.29999999999998</v>
      </c>
      <c r="D32" t="s">
        <v>421</v>
      </c>
    </row>
    <row r="33" spans="1:4" x14ac:dyDescent="0.25">
      <c r="A33" t="str">
        <v>ITEM-032</v>
      </c>
      <c r="B33" t="str">
        <v>INSTALACION ELECTRICA (PUNTO DE ILUMINACION PANEL LED 18W)</v>
      </c>
      <c r="C33" s="14">
        <f>+SUMIF(Asignación_Materiales!B:B,PorcentajeMAT!A33,Asignación_Materiales!H:H)</f>
        <v>628.4</v>
      </c>
      <c r="D33" t="s">
        <v>421</v>
      </c>
    </row>
    <row r="34" spans="1:4" x14ac:dyDescent="0.25">
      <c r="A34" t="str">
        <v>ITEM-033</v>
      </c>
      <c r="B34" t="str">
        <v>INSTALACION ELECTRICA (PUNTO TOMACORRIENTE DOBLE)</v>
      </c>
      <c r="C34" s="14">
        <f>+SUMIF(Asignación_Materiales!B:B,PorcentajeMAT!A34,Asignación_Materiales!H:H)</f>
        <v>547.20000000000005</v>
      </c>
      <c r="D34" t="s">
        <v>421</v>
      </c>
    </row>
    <row r="35" spans="1:4" x14ac:dyDescent="0.25">
      <c r="A35" t="str">
        <v>ITEM-034</v>
      </c>
      <c r="B35" t="str">
        <v>INSTALACION SANITARIA</v>
      </c>
      <c r="C35" s="14">
        <f>+SUMIF(Asignación_Materiales!B:B,PorcentajeMAT!A35,Asignación_Materiales!H:H)</f>
        <v>409.75</v>
      </c>
      <c r="D35" t="s">
        <v>421</v>
      </c>
    </row>
    <row r="36" spans="1:4" x14ac:dyDescent="0.25">
      <c r="A36" t="str">
        <v>ITEM-035</v>
      </c>
      <c r="B36" t="str">
        <v>CAMARA DE INSPECCION DE LADRILLO GAMBOTE (23X10X5) (0,60X0,60)</v>
      </c>
      <c r="C36" s="14">
        <f>+SUMIF(Asignación_Materiales!B:B,PorcentajeMAT!A36,Asignación_Materiales!H:H)</f>
        <v>339.32799999999997</v>
      </c>
      <c r="D36" t="s">
        <v>421</v>
      </c>
    </row>
    <row r="37" spans="1:4" x14ac:dyDescent="0.25">
      <c r="A37" t="str">
        <v>ITEM-036</v>
      </c>
      <c r="B37" t="str">
        <v>CÁMARA SÉPTICA DE LADRILLO GAMBOTE (23X10X5) (1.50X1.50)</v>
      </c>
      <c r="C37" s="14">
        <f>+SUMIF(Asignación_Materiales!B:B,PorcentajeMAT!A37,Asignación_Materiales!H:H)</f>
        <v>1266.26</v>
      </c>
      <c r="D37" t="s">
        <v>421</v>
      </c>
    </row>
    <row r="38" spans="1:4" x14ac:dyDescent="0.25">
      <c r="A38" t="str">
        <v>ITEM-037</v>
      </c>
      <c r="B38" t="str">
        <v>POZO ABSORBENTE DE MAMPOSTERIA DE PIEDRA H=2,50</v>
      </c>
      <c r="C38" s="14">
        <f>+SUMIF(Asignación_Materiales!B:B,PorcentajeMAT!A38,Asignación_Materiales!H:H)</f>
        <v>369.07000000000005</v>
      </c>
      <c r="D38" t="s">
        <v>421</v>
      </c>
    </row>
    <row r="39" spans="1:4" x14ac:dyDescent="0.25">
      <c r="A39" t="str">
        <v>ITEM-038</v>
      </c>
      <c r="B39" t="str">
        <v>PISO DE CERAMICA C/CEMENTO COLA</v>
      </c>
      <c r="C39" s="14">
        <f>+SUMIF(Asignación_Materiales!B:B,PorcentajeMAT!A39,Asignación_Materiales!H:H)</f>
        <v>2193.9100000000003</v>
      </c>
      <c r="D39" t="s">
        <v>421</v>
      </c>
    </row>
    <row r="40" spans="1:4" x14ac:dyDescent="0.25">
      <c r="A40" t="str">
        <v>ITEM-039</v>
      </c>
      <c r="B40" t="str">
        <v>REVESTIMIENTO DE CERAMICA C/CEMENTO COLA</v>
      </c>
      <c r="C40" s="14">
        <f>+SUMIF(Asignación_Materiales!B:B,PorcentajeMAT!A40,Asignación_Materiales!H:H)</f>
        <v>485.31119999999993</v>
      </c>
      <c r="D40" t="s">
        <v>421</v>
      </c>
    </row>
    <row r="41" spans="1:4" x14ac:dyDescent="0.25">
      <c r="A41" t="str">
        <v>ITEM-040</v>
      </c>
      <c r="B41" t="str">
        <v>REVESTIMIENTO CERAMICO PARA MESON</v>
      </c>
      <c r="C41" s="14">
        <f>+SUMIF(Asignación_Materiales!B:B,PorcentajeMAT!A41,Asignación_Materiales!H:H)</f>
        <v>200.37684000000002</v>
      </c>
      <c r="D41" t="s">
        <v>421</v>
      </c>
    </row>
    <row r="42" spans="1:4" x14ac:dyDescent="0.25">
      <c r="A42" t="str">
        <v>ITEM-041</v>
      </c>
      <c r="B42" t="str">
        <v>ZOCALO DE CERÁMICA C/CEMENTO COLA</v>
      </c>
      <c r="C42" s="14">
        <f>+SUMIF(Asignación_Materiales!B:B,PorcentajeMAT!A42,Asignación_Materiales!H:H)</f>
        <v>170.00799999999998</v>
      </c>
      <c r="D42" t="s">
        <v>421</v>
      </c>
    </row>
    <row r="43" spans="1:4" x14ac:dyDescent="0.25">
      <c r="A43" t="str">
        <v>ITEM-042</v>
      </c>
      <c r="B43" t="str">
        <v>PROVISION Y COLOCADO DE VENTANA DE ALUMINIO LINEA 25 C/VIDRIO 4MM + AC</v>
      </c>
      <c r="C43" s="14">
        <f>+SUMIF(Asignación_Materiales!B:B,PorcentajeMAT!A43,Asignación_Materiales!H:H)</f>
        <v>3247.2</v>
      </c>
      <c r="D43" t="s">
        <v>421</v>
      </c>
    </row>
    <row r="44" spans="1:4" x14ac:dyDescent="0.25">
      <c r="A44" t="str">
        <v>ITEM-043</v>
      </c>
      <c r="B44" t="str">
        <v>PROVISION Y COLOCADO DE INODORO C/TANQUE BAJO Y ACCESORIOS</v>
      </c>
      <c r="C44" s="14">
        <f>+SUMIF(Asignación_Materiales!B:B,PorcentajeMAT!A44,Asignación_Materiales!H:H)</f>
        <v>335.75</v>
      </c>
      <c r="D44" t="s">
        <v>421</v>
      </c>
    </row>
    <row r="45" spans="1:4" x14ac:dyDescent="0.25">
      <c r="A45" t="str">
        <v>ITEM-044</v>
      </c>
      <c r="B45" t="str">
        <v>PROVISION Y COLOCADO DE LAVAMANOS CON ACCESORIOS</v>
      </c>
      <c r="C45" s="14">
        <f>+SUMIF(Asignación_Materiales!B:B,PorcentajeMAT!A45,Asignación_Materiales!H:H)</f>
        <v>314.10000000000002</v>
      </c>
      <c r="D45" t="s">
        <v>421</v>
      </c>
    </row>
    <row r="46" spans="1:4" x14ac:dyDescent="0.25">
      <c r="A46" t="str">
        <v>ITEM-045</v>
      </c>
      <c r="B46" t="str">
        <v>PROVISION Y COLOCADO DE LAVANDERIA DE CEMENTO CON ACCESORIOS</v>
      </c>
      <c r="C46" s="14">
        <f>+SUMIF(Asignación_Materiales!B:B,PorcentajeMAT!A46,Asignación_Materiales!H:H)</f>
        <v>271.5</v>
      </c>
      <c r="D46" t="s">
        <v>421</v>
      </c>
    </row>
    <row r="47" spans="1:4" x14ac:dyDescent="0.25">
      <c r="A47" t="str">
        <v>ITEM-046</v>
      </c>
      <c r="B47" t="str">
        <v>PINTURA INTERIOR LATEX</v>
      </c>
      <c r="C47" s="14">
        <f>+SUMIF(Asignación_Materiales!B:B,PorcentajeMAT!A47,Asignación_Materiales!H:H)</f>
        <v>1591.4160000000004</v>
      </c>
      <c r="D47" t="s">
        <v>421</v>
      </c>
    </row>
    <row r="48" spans="1:4" x14ac:dyDescent="0.25">
      <c r="A48" t="str">
        <v>ITEM-047</v>
      </c>
      <c r="B48" t="str">
        <v>PINTURA LATEX CIELO RASO</v>
      </c>
      <c r="C48" s="14">
        <f>+SUMIF(Asignación_Materiales!B:B,PorcentajeMAT!A48,Asignación_Materiales!H:H)</f>
        <v>106.50279999999999</v>
      </c>
      <c r="D48" t="s">
        <v>421</v>
      </c>
    </row>
    <row r="49" spans="1:4" x14ac:dyDescent="0.25">
      <c r="A49" t="str">
        <v>ITEM-048</v>
      </c>
      <c r="B49" t="str">
        <v>PINTURA EXTERIOR LATEX</v>
      </c>
      <c r="C49" s="14">
        <f>+SUMIF(Asignación_Materiales!B:B,PorcentajeMAT!A49,Asignación_Materiales!H:H)</f>
        <v>1949.4022</v>
      </c>
      <c r="D49" t="s">
        <v>421</v>
      </c>
    </row>
    <row r="50" spans="1:4" x14ac:dyDescent="0.25">
      <c r="A50" t="str">
        <v>ITEM-049</v>
      </c>
      <c r="B50" t="str">
        <v>PROVISIÓN Y COLOCADO CIELO FALSO DE PLACA PVC C/ESTRUCTURA GALVANIZADA</v>
      </c>
      <c r="C50" s="14">
        <f>+SUMIF(Asignación_Materiales!B:B,PorcentajeMAT!A50,Asignación_Materiales!H:H)</f>
        <v>5972.96</v>
      </c>
      <c r="D50" t="s">
        <v>421</v>
      </c>
    </row>
    <row r="51" spans="1:4" x14ac:dyDescent="0.25">
      <c r="A51" t="str">
        <v>ITEM-050</v>
      </c>
      <c r="B51" t="str">
        <v>PROV Y COLOC DE PUERTA TABLERO MADERA SEMIDURA C/BARNIZ (1,00X2,10)</v>
      </c>
      <c r="C51" s="14">
        <f>+SUMIF(Asignación_Materiales!B:B,PorcentajeMAT!A51,Asignación_Materiales!H:H)</f>
        <v>2329.6</v>
      </c>
      <c r="D51" t="s">
        <v>421</v>
      </c>
    </row>
    <row r="52" spans="1:4" x14ac:dyDescent="0.25">
      <c r="A52" t="str">
        <v>ITEM-051</v>
      </c>
      <c r="B52" t="str">
        <v>PROV Y COLOC DE PUERTA TABLERO MADERA SEMIDURA C/BARNIZ (0,90X2,10)</v>
      </c>
      <c r="C52" s="14">
        <f>+SUMIF(Asignación_Materiales!B:B,PorcentajeMAT!A52,Asignación_Materiales!H:H)</f>
        <v>2193.5</v>
      </c>
      <c r="D52" t="s">
        <v>421</v>
      </c>
    </row>
    <row r="53" spans="1:4" x14ac:dyDescent="0.25">
      <c r="A53" t="str">
        <v>ITEM-052</v>
      </c>
      <c r="B53" t="str">
        <v>PROV Y COLOC DE PUERTA TABLERO MADERA SEMIDURA C/BARNIZ (0,80X2,10)</v>
      </c>
      <c r="C53" s="14">
        <f>+SUMIF(Asignación_Materiales!B:B,PorcentajeMAT!A53,Asignación_Materiales!H:H)</f>
        <v>1049.55</v>
      </c>
      <c r="D53" t="s">
        <v>421</v>
      </c>
    </row>
    <row r="54" spans="1:4" x14ac:dyDescent="0.25">
      <c r="A54" t="str">
        <v>ITEM-053</v>
      </c>
      <c r="B54" t="str">
        <v>PLACA DE NUMERACIÓN DE VIVIENDA MAS ACCESORIOS</v>
      </c>
      <c r="C54" s="14">
        <f>+SUMIF(Asignación_Materiales!B:B,PorcentajeMAT!A54,Asignación_Materiales!H:H)</f>
        <v>25</v>
      </c>
      <c r="D54" t="s">
        <v>421</v>
      </c>
    </row>
    <row r="55" spans="1:4" x14ac:dyDescent="0.25">
      <c r="A55" t="str">
        <v>ITEM-054</v>
      </c>
      <c r="B55" t="str">
        <v>PROVISION Y COLOCADO DE TANQUE PLÁSTICO DE AGUA DE 450 LT C/ACCESORIOS</v>
      </c>
      <c r="C55" s="14">
        <f>+SUMIF(Asignación_Materiales!B:B,PorcentajeMAT!A55,Asignación_Materiales!H:H)</f>
        <v>450</v>
      </c>
      <c r="D55" t="s">
        <v>421</v>
      </c>
    </row>
    <row r="56" spans="1:4" x14ac:dyDescent="0.25">
      <c r="A56" t="str">
        <v>ITEM-055</v>
      </c>
      <c r="B56" t="str">
        <v>PLACA DE ENTREGA DE OBRA</v>
      </c>
      <c r="C56" s="14">
        <f>+SUMIF(Asignación_Materiales!B:B,PorcentajeMAT!A56,Asignación_Materiales!H:H)</f>
        <v>31.35</v>
      </c>
      <c r="D56" t="s">
        <v>421</v>
      </c>
    </row>
    <row r="57" spans="1:4" x14ac:dyDescent="0.25">
      <c r="A57" t="str">
        <v>ITEM-056</v>
      </c>
      <c r="B57" t="str">
        <v>CANALETA DE CALAMINA GALVANIZADA Nro 28 CORTE 33</v>
      </c>
      <c r="C57" s="14">
        <f>+SUMIF(Asignación_Materiales!B:B,PorcentajeMAT!A57,Asignación_Materiales!H:H)</f>
        <v>555.74999999999989</v>
      </c>
      <c r="D57" t="s">
        <v>421</v>
      </c>
    </row>
    <row r="58" spans="1:4" x14ac:dyDescent="0.25">
      <c r="A58" t="str">
        <v>ITEM-057</v>
      </c>
      <c r="B58" t="str">
        <v>BAJANTE DE PVC 3"</v>
      </c>
      <c r="C58" s="14">
        <f>+SUMIF(Asignación_Materiales!B:B,PorcentajeMAT!A58,Asignación_Materiales!H:H)</f>
        <v>417.6</v>
      </c>
      <c r="D58" t="s">
        <v>421</v>
      </c>
    </row>
    <row r="59" spans="1:4" x14ac:dyDescent="0.25">
      <c r="A59" t="str">
        <v>ITEM-058</v>
      </c>
      <c r="B59" t="str">
        <v>LIMPIEZA GENERAL</v>
      </c>
      <c r="C59" s="14">
        <f>+SUMIF(Asignación_Materiales!B:B,PorcentajeMAT!A59,Asignación_Materiales!H:H)</f>
        <v>0</v>
      </c>
      <c r="D59" t="s">
        <v>421</v>
      </c>
    </row>
    <row r="60" spans="1:4" x14ac:dyDescent="0.25">
      <c r="A60" t="str">
        <v>ITEM-059</v>
      </c>
      <c r="B60" t="str">
        <v>VIGA DE ARRIOSTRE DE HORMIGÓN ARMADO (0,15x0,20)</v>
      </c>
      <c r="C60" s="14">
        <f>+SUMIF(Asignación_Materiales!B:B,PorcentajeMAT!A60,Asignación_Materiales!H:H)</f>
        <v>3551.4478999999997</v>
      </c>
      <c r="D60" t="s">
        <v>421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7F19-2827-4D62-83E4-378EA84BFDDE}">
  <sheetPr>
    <tabColor rgb="FF00B050"/>
  </sheetPr>
  <dimension ref="A1:H272"/>
  <sheetViews>
    <sheetView workbookViewId="0">
      <selection activeCell="I9" sqref="I9"/>
    </sheetView>
  </sheetViews>
  <sheetFormatPr baseColWidth="10" defaultRowHeight="15" x14ac:dyDescent="0.25"/>
  <cols>
    <col min="1" max="1" width="12.140625" bestFit="1" customWidth="1"/>
    <col min="2" max="2" width="16" bestFit="1" customWidth="1"/>
    <col min="3" max="3" width="57.85546875" bestFit="1" customWidth="1"/>
    <col min="4" max="4" width="17.42578125" bestFit="1" customWidth="1"/>
    <col min="5" max="5" width="9.7109375" bestFit="1" customWidth="1"/>
    <col min="6" max="6" width="17.140625" bestFit="1" customWidth="1"/>
    <col min="7" max="7" width="10.28515625" bestFit="1" customWidth="1"/>
    <col min="8" max="8" width="7.5703125" bestFit="1" customWidth="1"/>
  </cols>
  <sheetData>
    <row r="1" spans="1:8" ht="30" x14ac:dyDescent="0.25">
      <c r="A1" s="1" t="s">
        <v>209</v>
      </c>
      <c r="B1" s="1" t="s">
        <v>208</v>
      </c>
      <c r="C1" s="1" t="s">
        <v>417</v>
      </c>
      <c r="D1" t="s">
        <v>210</v>
      </c>
      <c r="E1" s="4" t="s">
        <v>74</v>
      </c>
      <c r="F1" s="15" t="s">
        <v>418</v>
      </c>
      <c r="G1" s="16" t="s">
        <v>419</v>
      </c>
      <c r="H1" s="16" t="s">
        <v>403</v>
      </c>
    </row>
    <row r="2" spans="1:8" x14ac:dyDescent="0.25">
      <c r="A2" t="str">
        <f>+_xlfn.XLOOKUP(C2,Catálogo_Materiales!B:B,Catálogo_Materiales!A:A)</f>
        <v>MAT-008</v>
      </c>
      <c r="B2" t="str" cm="1">
        <f t="array" ref="B2:B272">+_xlfn._xlws.FILTER(APUresumen!M2:M407,APUresumen!J2:J407="MATERIALES")</f>
        <v>ITEM-001</v>
      </c>
      <c r="C2" t="str" cm="1">
        <f t="array" ref="C2:C272">+_xlfn._xlws.FILTER(APUresumen!C2:C407,APUresumen!J2:J407="MATERIALES")</f>
        <v>AMBIENTES PARA INSTALACION DE FAENA</v>
      </c>
      <c r="D2" s="22">
        <f>+_xlfn.XLOOKUP(B2&amp;A2,APUresumen!O:O,APUresumen!R:R)</f>
        <v>2.5000000000000001E-2</v>
      </c>
      <c r="E2" t="str">
        <f>+_xlfn.XLOOKUP(C2,'Resumen MATMO'!C:C,'Resumen MATMO'!D:D)</f>
        <v>GLB</v>
      </c>
      <c r="F2">
        <f>+_xlfn.XLOOKUP(B2&amp;A2,APUresumen!O:O,APUresumen!E:E)</f>
        <v>1</v>
      </c>
      <c r="G2">
        <f>+_xlfn.XLOOKUP(A2,Catálogo_Materiales!A:A,Catálogo_Materiales!E:E)</f>
        <v>1200</v>
      </c>
      <c r="H2" s="14">
        <f>+G2*D2</f>
        <v>30</v>
      </c>
    </row>
    <row r="3" spans="1:8" x14ac:dyDescent="0.25">
      <c r="A3" t="str">
        <f>+_xlfn.XLOOKUP(C3,Catálogo_Materiales!B:B,Catálogo_Materiales!A:A)</f>
        <v>MAT-102</v>
      </c>
      <c r="B3" t="str">
        <v>ITEM-002</v>
      </c>
      <c r="C3" t="str">
        <v>THINNER</v>
      </c>
      <c r="D3" s="22">
        <f>+_xlfn.XLOOKUP(B3&amp;A3,APUresumen!O:O,APUresumen!R:R)</f>
        <v>1E-3</v>
      </c>
      <c r="E3" t="str">
        <f>+_xlfn.XLOOKUP(C3,'Resumen MATMO'!C:C,'Resumen MATMO'!D:D)</f>
        <v>LT</v>
      </c>
      <c r="F3">
        <f>+_xlfn.XLOOKUP(B3&amp;A3,APUresumen!O:O,APUresumen!E:E)</f>
        <v>0.04</v>
      </c>
      <c r="G3">
        <f>+_xlfn.XLOOKUP(A3,Catálogo_Materiales!A:A,Catálogo_Materiales!E:E)</f>
        <v>8</v>
      </c>
      <c r="H3" s="14">
        <f t="shared" ref="H3:H66" si="0">+G3*D3</f>
        <v>8.0000000000000002E-3</v>
      </c>
    </row>
    <row r="4" spans="1:8" x14ac:dyDescent="0.25">
      <c r="A4" t="str">
        <f>+_xlfn.XLOOKUP(C4,Catálogo_Materiales!B:B,Catálogo_Materiales!A:A)</f>
        <v>MAT-084</v>
      </c>
      <c r="B4" t="str">
        <v>ITEM-002</v>
      </c>
      <c r="C4" t="str">
        <v>POLIETILENO 200 MICRONES..</v>
      </c>
      <c r="D4" s="22">
        <f>+_xlfn.XLOOKUP(B4&amp;A4,APUresumen!O:O,APUresumen!R:R)</f>
        <v>5.000000000000001E-3</v>
      </c>
      <c r="E4" t="str">
        <f>+_xlfn.XLOOKUP(C4,'Resumen MATMO'!C:C,'Resumen MATMO'!D:D)</f>
        <v>m²</v>
      </c>
      <c r="F4">
        <f>+_xlfn.XLOOKUP(B4&amp;A4,APUresumen!O:O,APUresumen!E:E)</f>
        <v>0.2</v>
      </c>
      <c r="G4">
        <f>+_xlfn.XLOOKUP(A4,Catálogo_Materiales!A:A,Catálogo_Materiales!E:E)</f>
        <v>4</v>
      </c>
      <c r="H4" s="14">
        <f t="shared" si="0"/>
        <v>2.0000000000000004E-2</v>
      </c>
    </row>
    <row r="5" spans="1:8" x14ac:dyDescent="0.25">
      <c r="A5" t="str">
        <f>+_xlfn.XLOOKUP(C5,Catálogo_Materiales!B:B,Catálogo_Materiales!A:A)</f>
        <v>MAT-078</v>
      </c>
      <c r="B5" t="str">
        <v>ITEM-002</v>
      </c>
      <c r="C5" t="str">
        <v>Pintura al oleo</v>
      </c>
      <c r="D5" s="22">
        <f>+_xlfn.XLOOKUP(B5&amp;A5,APUresumen!O:O,APUresumen!R:R)</f>
        <v>1.4999999999999999E-2</v>
      </c>
      <c r="E5" t="str">
        <f>+_xlfn.XLOOKUP(C5,'Resumen MATMO'!C:C,'Resumen MATMO'!D:D)</f>
        <v>LT</v>
      </c>
      <c r="F5">
        <f>+_xlfn.XLOOKUP(B5&amp;A5,APUresumen!O:O,APUresumen!E:E)</f>
        <v>0.6</v>
      </c>
      <c r="G5">
        <f>+_xlfn.XLOOKUP(A5,Catálogo_Materiales!A:A,Catálogo_Materiales!E:E)</f>
        <v>35</v>
      </c>
      <c r="H5" s="14">
        <f t="shared" si="0"/>
        <v>0.52500000000000002</v>
      </c>
    </row>
    <row r="6" spans="1:8" x14ac:dyDescent="0.25">
      <c r="A6" t="str">
        <f>+_xlfn.XLOOKUP(C6,Catálogo_Materiales!B:B,Catálogo_Materiales!A:A)</f>
        <v>MAT-068</v>
      </c>
      <c r="B6" t="str">
        <v>ITEM-002</v>
      </c>
      <c r="C6" t="str">
        <v>MADERA DE CONSTRUCCION (3 USOS)</v>
      </c>
      <c r="D6" s="22">
        <f>+_xlfn.XLOOKUP(B6&amp;A6,APUresumen!O:O,APUresumen!R:R)</f>
        <v>1.0000000000000002E-2</v>
      </c>
      <c r="E6" t="str">
        <f>+_xlfn.XLOOKUP(C6,'Resumen MATMO'!C:C,'Resumen MATMO'!D:D)</f>
        <v>pie²</v>
      </c>
      <c r="F6">
        <f>+_xlfn.XLOOKUP(B6&amp;A6,APUresumen!O:O,APUresumen!E:E)</f>
        <v>0.4</v>
      </c>
      <c r="G6">
        <f>+_xlfn.XLOOKUP(A6,Catálogo_Materiales!A:A,Catálogo_Materiales!E:E)</f>
        <v>6</v>
      </c>
      <c r="H6" s="14">
        <f t="shared" si="0"/>
        <v>6.0000000000000012E-2</v>
      </c>
    </row>
    <row r="7" spans="1:8" x14ac:dyDescent="0.25">
      <c r="A7" t="str">
        <f>+_xlfn.XLOOKUP(C7,Catálogo_Materiales!B:B,Catálogo_Materiales!A:A)</f>
        <v>MAT-059</v>
      </c>
      <c r="B7" t="str">
        <v>ITEM-002</v>
      </c>
      <c r="C7" t="str">
        <v>LADRILLO 6H (24X15X10)</v>
      </c>
      <c r="D7" s="22">
        <f>+_xlfn.XLOOKUP(B7&amp;A7,APUresumen!O:O,APUresumen!R:R)</f>
        <v>1.675</v>
      </c>
      <c r="E7" t="str">
        <f>+_xlfn.XLOOKUP(C7,'Resumen MATMO'!C:C,'Resumen MATMO'!D:D)</f>
        <v>pza</v>
      </c>
      <c r="F7">
        <f>+_xlfn.XLOOKUP(B7&amp;A7,APUresumen!O:O,APUresumen!E:E)</f>
        <v>67</v>
      </c>
      <c r="G7">
        <f>+_xlfn.XLOOKUP(A7,Catálogo_Materiales!A:A,Catálogo_Materiales!E:E)</f>
        <v>1.2</v>
      </c>
      <c r="H7" s="14">
        <f t="shared" si="0"/>
        <v>2.0099999999999998</v>
      </c>
    </row>
    <row r="8" spans="1:8" x14ac:dyDescent="0.25">
      <c r="A8" t="str">
        <f>+_xlfn.XLOOKUP(C8,Catálogo_Materiales!B:B,Catálogo_Materiales!A:A)</f>
        <v>MAT-035</v>
      </c>
      <c r="B8" t="str">
        <v>ITEM-002</v>
      </c>
      <c r="C8" t="str">
        <v>CLAVOS</v>
      </c>
      <c r="D8" s="22">
        <f>+_xlfn.XLOOKUP(B8&amp;A8,APUresumen!O:O,APUresumen!R:R)</f>
        <v>7.5000000000000002E-4</v>
      </c>
      <c r="E8" t="str">
        <f>+_xlfn.XLOOKUP(C8,'Resumen MATMO'!C:C,'Resumen MATMO'!D:D)</f>
        <v>kg</v>
      </c>
      <c r="F8">
        <f>+_xlfn.XLOOKUP(B8&amp;A8,APUresumen!O:O,APUresumen!E:E)</f>
        <v>0.03</v>
      </c>
      <c r="G8">
        <f>+_xlfn.XLOOKUP(A8,Catálogo_Materiales!A:A,Catálogo_Materiales!E:E)</f>
        <v>11</v>
      </c>
      <c r="H8" s="14">
        <f t="shared" si="0"/>
        <v>8.2500000000000004E-3</v>
      </c>
    </row>
    <row r="9" spans="1:8" x14ac:dyDescent="0.25">
      <c r="A9" t="str">
        <f>+_xlfn.XLOOKUP(C9,Catálogo_Materiales!B:B,Catálogo_Materiales!A:A)</f>
        <v>MAT-027</v>
      </c>
      <c r="B9" t="str">
        <v>ITEM-002</v>
      </c>
      <c r="C9" t="str">
        <v>CEMENTO PORTLAND</v>
      </c>
      <c r="D9" s="22">
        <f>+_xlfn.XLOOKUP(B9&amp;A9,APUresumen!O:O,APUresumen!R:R)</f>
        <v>2.5</v>
      </c>
      <c r="E9" t="str">
        <f>+_xlfn.XLOOKUP(C9,'Resumen MATMO'!C:C,'Resumen MATMO'!D:D)</f>
        <v>kg</v>
      </c>
      <c r="F9">
        <f>+_xlfn.XLOOKUP(B9&amp;A9,APUresumen!O:O,APUresumen!E:E)</f>
        <v>100</v>
      </c>
      <c r="G9">
        <f>+_xlfn.XLOOKUP(A9,Catálogo_Materiales!A:A,Catálogo_Materiales!E:E)</f>
        <v>1.1000000000000001</v>
      </c>
      <c r="H9" s="14">
        <f t="shared" si="0"/>
        <v>2.75</v>
      </c>
    </row>
    <row r="10" spans="1:8" x14ac:dyDescent="0.25">
      <c r="A10" t="str">
        <f>+_xlfn.XLOOKUP(C10,Catálogo_Materiales!B:B,Catálogo_Materiales!A:A)</f>
        <v>MAT-013</v>
      </c>
      <c r="B10" t="str">
        <v>ITEM-002</v>
      </c>
      <c r="C10" t="str">
        <v>BOTAGUAS DE CERAMICA DOS CAIDAS</v>
      </c>
      <c r="D10" s="22">
        <f>+_xlfn.XLOOKUP(B10&amp;A10,APUresumen!O:O,APUresumen!R:R)</f>
        <v>0.2</v>
      </c>
      <c r="E10" t="str">
        <f>+_xlfn.XLOOKUP(C10,'Resumen MATMO'!C:C,'Resumen MATMO'!D:D)</f>
        <v>pza</v>
      </c>
      <c r="F10">
        <f>+_xlfn.XLOOKUP(B10&amp;A10,APUresumen!O:O,APUresumen!E:E)</f>
        <v>8</v>
      </c>
      <c r="G10">
        <f>+_xlfn.XLOOKUP(A10,Catálogo_Materiales!A:A,Catálogo_Materiales!E:E)</f>
        <v>5</v>
      </c>
      <c r="H10" s="14">
        <f t="shared" si="0"/>
        <v>1</v>
      </c>
    </row>
    <row r="11" spans="1:8" x14ac:dyDescent="0.25">
      <c r="A11" t="str">
        <f>+_xlfn.XLOOKUP(C11,Catálogo_Materiales!B:B,Catálogo_Materiales!A:A)</f>
        <v>MAT-007</v>
      </c>
      <c r="B11" t="str">
        <v>ITEM-002</v>
      </c>
      <c r="C11" t="str">
        <v>ALQUITRAN</v>
      </c>
      <c r="D11" s="22">
        <f>+_xlfn.XLOOKUP(B11&amp;A11,APUresumen!O:O,APUresumen!R:R)</f>
        <v>5.000000000000001E-3</v>
      </c>
      <c r="E11" t="str">
        <f>+_xlfn.XLOOKUP(C11,'Resumen MATMO'!C:C,'Resumen MATMO'!D:D)</f>
        <v>kg</v>
      </c>
      <c r="F11">
        <f>+_xlfn.XLOOKUP(B11&amp;A11,APUresumen!O:O,APUresumen!E:E)</f>
        <v>0.2</v>
      </c>
      <c r="G11">
        <f>+_xlfn.XLOOKUP(A11,Catálogo_Materiales!A:A,Catálogo_Materiales!E:E)</f>
        <v>7</v>
      </c>
      <c r="H11" s="14">
        <f t="shared" si="0"/>
        <v>3.5000000000000003E-2</v>
      </c>
    </row>
    <row r="12" spans="1:8" x14ac:dyDescent="0.25">
      <c r="A12" t="str">
        <f>+_xlfn.XLOOKUP(C12,Catálogo_Materiales!B:B,Catálogo_Materiales!A:A)</f>
        <v>MAT-002</v>
      </c>
      <c r="B12" t="str">
        <v>ITEM-002</v>
      </c>
      <c r="C12" t="str">
        <v>ALAMBRE DE AMARRE</v>
      </c>
      <c r="D12" s="22">
        <f>+_xlfn.XLOOKUP(B12&amp;A12,APUresumen!O:O,APUresumen!R:R)</f>
        <v>7.5000000000000002E-4</v>
      </c>
      <c r="E12" t="str">
        <f>+_xlfn.XLOOKUP(C12,'Resumen MATMO'!C:C,'Resumen MATMO'!D:D)</f>
        <v>kg</v>
      </c>
      <c r="F12">
        <f>+_xlfn.XLOOKUP(B12&amp;A12,APUresumen!O:O,APUresumen!E:E)</f>
        <v>0.03</v>
      </c>
      <c r="G12">
        <f>+_xlfn.XLOOKUP(A12,Catálogo_Materiales!A:A,Catálogo_Materiales!E:E)</f>
        <v>11</v>
      </c>
      <c r="H12" s="14">
        <f t="shared" si="0"/>
        <v>8.2500000000000004E-3</v>
      </c>
    </row>
    <row r="13" spans="1:8" x14ac:dyDescent="0.25">
      <c r="A13" t="str">
        <f>+_xlfn.XLOOKUP(C13,Catálogo_Materiales!B:B,Catálogo_Materiales!A:A)</f>
        <v>MAT-077</v>
      </c>
      <c r="B13" t="str">
        <v>ITEM-002</v>
      </c>
      <c r="C13" t="str">
        <v>PIEDRA MANZANA</v>
      </c>
      <c r="D13" s="22">
        <f>+_xlfn.XLOOKUP(B13&amp;A13,APUresumen!O:O,APUresumen!R:R)</f>
        <v>4.2500000000000003E-3</v>
      </c>
      <c r="E13" t="str">
        <f>+_xlfn.XLOOKUP(C13,'Resumen MATMO'!C:C,'Resumen MATMO'!D:D)</f>
        <v>m³</v>
      </c>
      <c r="F13">
        <f>+_xlfn.XLOOKUP(B13&amp;A13,APUresumen!O:O,APUresumen!E:E)</f>
        <v>0.17</v>
      </c>
      <c r="G13">
        <f>+_xlfn.XLOOKUP(A13,Catálogo_Materiales!A:A,Catálogo_Materiales!E:E)</f>
        <v>0</v>
      </c>
      <c r="H13" s="14">
        <f t="shared" si="0"/>
        <v>0</v>
      </c>
    </row>
    <row r="14" spans="1:8" x14ac:dyDescent="0.25">
      <c r="A14" t="str">
        <f>+_xlfn.XLOOKUP(C14,Catálogo_Materiales!B:B,Catálogo_Materiales!A:A)</f>
        <v>MAT-051</v>
      </c>
      <c r="B14" t="str">
        <v>ITEM-002</v>
      </c>
      <c r="C14" t="str">
        <v>GRAVA</v>
      </c>
      <c r="D14" s="22">
        <f>+_xlfn.XLOOKUP(B14&amp;A14,APUresumen!O:O,APUresumen!R:R)</f>
        <v>1.7500000000000003E-3</v>
      </c>
      <c r="E14" t="str">
        <f>+_xlfn.XLOOKUP(C14,'Resumen MATMO'!C:C,'Resumen MATMO'!D:D)</f>
        <v>m³</v>
      </c>
      <c r="F14">
        <f>+_xlfn.XLOOKUP(B14&amp;A14,APUresumen!O:O,APUresumen!E:E)</f>
        <v>7.0000000000000007E-2</v>
      </c>
      <c r="G14">
        <f>+_xlfn.XLOOKUP(A14,Catálogo_Materiales!A:A,Catálogo_Materiales!E:E)</f>
        <v>0</v>
      </c>
      <c r="H14" s="14">
        <f t="shared" si="0"/>
        <v>0</v>
      </c>
    </row>
    <row r="15" spans="1:8" x14ac:dyDescent="0.25">
      <c r="A15" t="str">
        <f>+_xlfn.XLOOKUP(C15,Catálogo_Materiales!B:B,Catálogo_Materiales!A:A)</f>
        <v>MAT-010</v>
      </c>
      <c r="B15" t="str">
        <v>ITEM-002</v>
      </c>
      <c r="C15" t="str">
        <v>ARENA FINA</v>
      </c>
      <c r="D15" s="22">
        <f>+_xlfn.XLOOKUP(B15&amp;A15,APUresumen!O:O,APUresumen!R:R)</f>
        <v>1.1250000000000001E-2</v>
      </c>
      <c r="E15" t="str">
        <f>+_xlfn.XLOOKUP(C15,'Resumen MATMO'!C:C,'Resumen MATMO'!D:D)</f>
        <v>m³</v>
      </c>
      <c r="F15">
        <f>+_xlfn.XLOOKUP(B15&amp;A15,APUresumen!O:O,APUresumen!E:E)</f>
        <v>0.45</v>
      </c>
      <c r="G15">
        <f>+_xlfn.XLOOKUP(A15,Catálogo_Materiales!A:A,Catálogo_Materiales!E:E)</f>
        <v>0</v>
      </c>
      <c r="H15" s="14">
        <f t="shared" si="0"/>
        <v>0</v>
      </c>
    </row>
    <row r="16" spans="1:8" x14ac:dyDescent="0.25">
      <c r="A16" t="str">
        <f>+_xlfn.XLOOKUP(C16,Catálogo_Materiales!B:B,Catálogo_Materiales!A:A)</f>
        <v>MAT-009</v>
      </c>
      <c r="B16" t="str">
        <v>ITEM-002</v>
      </c>
      <c r="C16" t="str">
        <v>ARENA</v>
      </c>
      <c r="D16" s="22">
        <f>+_xlfn.XLOOKUP(B16&amp;A16,APUresumen!O:O,APUresumen!R:R)</f>
        <v>1.7500000000000003E-3</v>
      </c>
      <c r="E16" t="str">
        <f>+_xlfn.XLOOKUP(C16,'Resumen MATMO'!C:C,'Resumen MATMO'!D:D)</f>
        <v>m³</v>
      </c>
      <c r="F16">
        <f>+_xlfn.XLOOKUP(B16&amp;A16,APUresumen!O:O,APUresumen!E:E)</f>
        <v>7.0000000000000007E-2</v>
      </c>
      <c r="G16">
        <f>+_xlfn.XLOOKUP(A16,Catálogo_Materiales!A:A,Catálogo_Materiales!E:E)</f>
        <v>0</v>
      </c>
      <c r="H16" s="14">
        <f t="shared" si="0"/>
        <v>0</v>
      </c>
    </row>
    <row r="17" spans="1:8" x14ac:dyDescent="0.25">
      <c r="A17" t="str">
        <f>+_xlfn.XLOOKUP(C17,Catálogo_Materiales!B:B,Catálogo_Materiales!A:A)</f>
        <v>MAT-114</v>
      </c>
      <c r="B17" t="str">
        <v>ITEM-003</v>
      </c>
      <c r="C17" t="str">
        <v>YESO</v>
      </c>
      <c r="D17" s="22">
        <f>+_xlfn.XLOOKUP(B17&amp;A17,APUresumen!O:O,APUresumen!R:R)</f>
        <v>0.1</v>
      </c>
      <c r="E17" t="str">
        <f>+_xlfn.XLOOKUP(C17,'Resumen MATMO'!C:C,'Resumen MATMO'!D:D)</f>
        <v>kg</v>
      </c>
      <c r="F17">
        <f>+_xlfn.XLOOKUP(B17&amp;A17,APUresumen!O:O,APUresumen!E:E)</f>
        <v>0.1</v>
      </c>
      <c r="G17">
        <f>+_xlfn.XLOOKUP(A17,Catálogo_Materiales!A:A,Catálogo_Materiales!E:E)</f>
        <v>0.7</v>
      </c>
      <c r="H17" s="14">
        <f t="shared" si="0"/>
        <v>6.9999999999999993E-2</v>
      </c>
    </row>
    <row r="18" spans="1:8" x14ac:dyDescent="0.25">
      <c r="A18" t="str">
        <f>+_xlfn.XLOOKUP(C18,Catálogo_Materiales!B:B,Catálogo_Materiales!A:A)</f>
        <v>MAT-068</v>
      </c>
      <c r="B18" t="str">
        <v>ITEM-003</v>
      </c>
      <c r="C18" t="str">
        <v>MADERA DE CONSTRUCCION (3 USOS)</v>
      </c>
      <c r="D18" s="22">
        <f>+_xlfn.XLOOKUP(B18&amp;A18,APUresumen!O:O,APUresumen!R:R)</f>
        <v>5</v>
      </c>
      <c r="E18" t="str">
        <f>+_xlfn.XLOOKUP(C18,'Resumen MATMO'!C:C,'Resumen MATMO'!D:D)</f>
        <v>pie²</v>
      </c>
      <c r="F18">
        <f>+_xlfn.XLOOKUP(B18&amp;A18,APUresumen!O:O,APUresumen!E:E)</f>
        <v>5</v>
      </c>
      <c r="G18">
        <f>+_xlfn.XLOOKUP(A18,Catálogo_Materiales!A:A,Catálogo_Materiales!E:E)</f>
        <v>6</v>
      </c>
      <c r="H18" s="14">
        <f t="shared" si="0"/>
        <v>30</v>
      </c>
    </row>
    <row r="19" spans="1:8" x14ac:dyDescent="0.25">
      <c r="A19" t="str">
        <f>+_xlfn.XLOOKUP(C19,Catálogo_Materiales!B:B,Catálogo_Materiales!A:A)</f>
        <v>MAT-044</v>
      </c>
      <c r="B19" t="str">
        <v>ITEM-003</v>
      </c>
      <c r="C19" t="str">
        <v>CORDEL</v>
      </c>
      <c r="D19" s="22">
        <f>+_xlfn.XLOOKUP(B19&amp;A19,APUresumen!O:O,APUresumen!R:R)</f>
        <v>13</v>
      </c>
      <c r="E19" t="str">
        <f>+_xlfn.XLOOKUP(C19,'Resumen MATMO'!C:C,'Resumen MATMO'!D:D)</f>
        <v>m</v>
      </c>
      <c r="F19">
        <f>+_xlfn.XLOOKUP(B19&amp;A19,APUresumen!O:O,APUresumen!E:E)</f>
        <v>13</v>
      </c>
      <c r="G19">
        <f>+_xlfn.XLOOKUP(A19,Catálogo_Materiales!A:A,Catálogo_Materiales!E:E)</f>
        <v>2.5</v>
      </c>
      <c r="H19" s="14">
        <f t="shared" si="0"/>
        <v>32.5</v>
      </c>
    </row>
    <row r="20" spans="1:8" x14ac:dyDescent="0.25">
      <c r="A20" t="str">
        <f>+_xlfn.XLOOKUP(C20,Catálogo_Materiales!B:B,Catálogo_Materiales!A:A)</f>
        <v>MAT-035</v>
      </c>
      <c r="B20" t="str">
        <v>ITEM-003</v>
      </c>
      <c r="C20" t="str">
        <v>CLAVOS</v>
      </c>
      <c r="D20" s="22">
        <f>+_xlfn.XLOOKUP(B20&amp;A20,APUresumen!O:O,APUresumen!R:R)</f>
        <v>0.25</v>
      </c>
      <c r="E20" t="str">
        <f>+_xlfn.XLOOKUP(C20,'Resumen MATMO'!C:C,'Resumen MATMO'!D:D)</f>
        <v>kg</v>
      </c>
      <c r="F20">
        <f>+_xlfn.XLOOKUP(B20&amp;A20,APUresumen!O:O,APUresumen!E:E)</f>
        <v>0.25</v>
      </c>
      <c r="G20">
        <f>+_xlfn.XLOOKUP(A20,Catálogo_Materiales!A:A,Catálogo_Materiales!E:E)</f>
        <v>11</v>
      </c>
      <c r="H20" s="14">
        <f t="shared" si="0"/>
        <v>2.75</v>
      </c>
    </row>
    <row r="21" spans="1:8" x14ac:dyDescent="0.25">
      <c r="A21" t="str">
        <f>+_xlfn.XLOOKUP(C21,Catálogo_Materiales!B:B,Catálogo_Materiales!A:A)</f>
        <v>MAT-027</v>
      </c>
      <c r="B21" t="str">
        <v>ITEM-005</v>
      </c>
      <c r="C21" t="str">
        <v>CEMENTO PORTLAND</v>
      </c>
      <c r="D21" s="22">
        <f>+_xlfn.XLOOKUP(B21&amp;A21,APUresumen!O:O,APUresumen!R:R)</f>
        <v>11</v>
      </c>
      <c r="E21" t="str">
        <f>+_xlfn.XLOOKUP(C21,'Resumen MATMO'!C:C,'Resumen MATMO'!D:D)</f>
        <v>kg</v>
      </c>
      <c r="F21">
        <f>+_xlfn.XLOOKUP(B21&amp;A21,APUresumen!O:O,APUresumen!E:E)</f>
        <v>110</v>
      </c>
      <c r="G21">
        <f>+_xlfn.XLOOKUP(A21,Catálogo_Materiales!A:A,Catálogo_Materiales!E:E)</f>
        <v>1.1000000000000001</v>
      </c>
      <c r="H21" s="14">
        <f t="shared" si="0"/>
        <v>12.100000000000001</v>
      </c>
    </row>
    <row r="22" spans="1:8" x14ac:dyDescent="0.25">
      <c r="A22" t="str">
        <f>+_xlfn.XLOOKUP(C22,Catálogo_Materiales!B:B,Catálogo_Materiales!A:A)</f>
        <v>MAT-051</v>
      </c>
      <c r="B22" t="str">
        <v>ITEM-005</v>
      </c>
      <c r="C22" t="str">
        <v>GRAVA</v>
      </c>
      <c r="D22" s="22">
        <f>+_xlfn.XLOOKUP(B22&amp;A22,APUresumen!O:O,APUresumen!R:R)</f>
        <v>8.0000000000000016E-2</v>
      </c>
      <c r="E22" t="str">
        <f>+_xlfn.XLOOKUP(C22,'Resumen MATMO'!C:C,'Resumen MATMO'!D:D)</f>
        <v>m³</v>
      </c>
      <c r="F22">
        <f>+_xlfn.XLOOKUP(B22&amp;A22,APUresumen!O:O,APUresumen!E:E)</f>
        <v>0.8</v>
      </c>
      <c r="G22">
        <f>+_xlfn.XLOOKUP(A22,Catálogo_Materiales!A:A,Catálogo_Materiales!E:E)</f>
        <v>0</v>
      </c>
      <c r="H22" s="14">
        <f t="shared" si="0"/>
        <v>0</v>
      </c>
    </row>
    <row r="23" spans="1:8" x14ac:dyDescent="0.25">
      <c r="A23" t="str">
        <f>+_xlfn.XLOOKUP(C23,Catálogo_Materiales!B:B,Catálogo_Materiales!A:A)</f>
        <v>MAT-009</v>
      </c>
      <c r="B23" t="str">
        <v>ITEM-005</v>
      </c>
      <c r="C23" t="str">
        <v>ARENA</v>
      </c>
      <c r="D23" s="22">
        <f>+_xlfn.XLOOKUP(B23&amp;A23,APUresumen!O:O,APUresumen!R:R)</f>
        <v>4.0000000000000008E-2</v>
      </c>
      <c r="E23" t="str">
        <f>+_xlfn.XLOOKUP(C23,'Resumen MATMO'!C:C,'Resumen MATMO'!D:D)</f>
        <v>m³</v>
      </c>
      <c r="F23">
        <f>+_xlfn.XLOOKUP(B23&amp;A23,APUresumen!O:O,APUresumen!E:E)</f>
        <v>0.4</v>
      </c>
      <c r="G23">
        <f>+_xlfn.XLOOKUP(A23,Catálogo_Materiales!A:A,Catálogo_Materiales!E:E)</f>
        <v>0</v>
      </c>
      <c r="H23" s="14">
        <f t="shared" si="0"/>
        <v>0</v>
      </c>
    </row>
    <row r="24" spans="1:8" x14ac:dyDescent="0.25">
      <c r="A24" t="str">
        <f>+_xlfn.XLOOKUP(C24,Catálogo_Materiales!B:B,Catálogo_Materiales!A:A)</f>
        <v>MAT-068</v>
      </c>
      <c r="B24" t="str">
        <v>ITEM-006</v>
      </c>
      <c r="C24" t="str">
        <v>MADERA DE CONSTRUCCION (3 USOS)</v>
      </c>
      <c r="D24" s="22">
        <f>+_xlfn.XLOOKUP(B24&amp;A24,APUresumen!O:O,APUresumen!R:R)</f>
        <v>7.5</v>
      </c>
      <c r="E24" t="str">
        <f>+_xlfn.XLOOKUP(C24,'Resumen MATMO'!C:C,'Resumen MATMO'!D:D)</f>
        <v>pie²</v>
      </c>
      <c r="F24">
        <f>+_xlfn.XLOOKUP(B24&amp;A24,APUresumen!O:O,APUresumen!E:E)</f>
        <v>12.5</v>
      </c>
      <c r="G24">
        <f>+_xlfn.XLOOKUP(A24,Catálogo_Materiales!A:A,Catálogo_Materiales!E:E)</f>
        <v>6</v>
      </c>
      <c r="H24" s="14">
        <f t="shared" si="0"/>
        <v>45</v>
      </c>
    </row>
    <row r="25" spans="1:8" x14ac:dyDescent="0.25">
      <c r="A25" t="str">
        <f>+_xlfn.XLOOKUP(C25,Catálogo_Materiales!B:B,Catálogo_Materiales!A:A)</f>
        <v>MAT-035</v>
      </c>
      <c r="B25" t="str">
        <v>ITEM-006</v>
      </c>
      <c r="C25" t="str">
        <v>CLAVOS</v>
      </c>
      <c r="D25" s="22">
        <f>+_xlfn.XLOOKUP(B25&amp;A25,APUresumen!O:O,APUresumen!R:R)</f>
        <v>0.12</v>
      </c>
      <c r="E25" t="str">
        <f>+_xlfn.XLOOKUP(C25,'Resumen MATMO'!C:C,'Resumen MATMO'!D:D)</f>
        <v>kg</v>
      </c>
      <c r="F25">
        <f>+_xlfn.XLOOKUP(B25&amp;A25,APUresumen!O:O,APUresumen!E:E)</f>
        <v>0.2</v>
      </c>
      <c r="G25">
        <f>+_xlfn.XLOOKUP(A25,Catálogo_Materiales!A:A,Catálogo_Materiales!E:E)</f>
        <v>11</v>
      </c>
      <c r="H25" s="14">
        <f t="shared" si="0"/>
        <v>1.3199999999999998</v>
      </c>
    </row>
    <row r="26" spans="1:8" x14ac:dyDescent="0.25">
      <c r="A26" t="str">
        <f>+_xlfn.XLOOKUP(C26,Catálogo_Materiales!B:B,Catálogo_Materiales!A:A)</f>
        <v>MAT-027</v>
      </c>
      <c r="B26" t="str">
        <v>ITEM-006</v>
      </c>
      <c r="C26" t="str">
        <v>CEMENTO PORTLAND</v>
      </c>
      <c r="D26" s="22">
        <f>+_xlfn.XLOOKUP(B26&amp;A26,APUresumen!O:O,APUresumen!R:R)</f>
        <v>210</v>
      </c>
      <c r="E26" t="str">
        <f>+_xlfn.XLOOKUP(C26,'Resumen MATMO'!C:C,'Resumen MATMO'!D:D)</f>
        <v>kg</v>
      </c>
      <c r="F26">
        <f>+_xlfn.XLOOKUP(B26&amp;A26,APUresumen!O:O,APUresumen!E:E)</f>
        <v>350</v>
      </c>
      <c r="G26">
        <f>+_xlfn.XLOOKUP(A26,Catálogo_Materiales!A:A,Catálogo_Materiales!E:E)</f>
        <v>1.1000000000000001</v>
      </c>
      <c r="H26" s="14">
        <f t="shared" si="0"/>
        <v>231.00000000000003</v>
      </c>
    </row>
    <row r="27" spans="1:8" x14ac:dyDescent="0.25">
      <c r="A27" t="str">
        <f>+_xlfn.XLOOKUP(C27,Catálogo_Materiales!B:B,Catálogo_Materiales!A:A)</f>
        <v>MAT-002</v>
      </c>
      <c r="B27" t="str">
        <v>ITEM-006</v>
      </c>
      <c r="C27" t="str">
        <v>ALAMBRE DE AMARRE</v>
      </c>
      <c r="D27" s="22">
        <f>+_xlfn.XLOOKUP(B27&amp;A27,APUresumen!O:O,APUresumen!R:R)</f>
        <v>0.6</v>
      </c>
      <c r="E27" t="str">
        <f>+_xlfn.XLOOKUP(C27,'Resumen MATMO'!C:C,'Resumen MATMO'!D:D)</f>
        <v>kg</v>
      </c>
      <c r="F27">
        <f>+_xlfn.XLOOKUP(B27&amp;A27,APUresumen!O:O,APUresumen!E:E)</f>
        <v>1</v>
      </c>
      <c r="G27">
        <f>+_xlfn.XLOOKUP(A27,Catálogo_Materiales!A:A,Catálogo_Materiales!E:E)</f>
        <v>11</v>
      </c>
      <c r="H27" s="14">
        <f t="shared" si="0"/>
        <v>6.6</v>
      </c>
    </row>
    <row r="28" spans="1:8" x14ac:dyDescent="0.25">
      <c r="A28" t="str">
        <f>+_xlfn.XLOOKUP(C28,Catálogo_Materiales!B:B,Catálogo_Materiales!A:A)</f>
        <v>MAT-047</v>
      </c>
      <c r="B28" t="str">
        <v>ITEM-006</v>
      </c>
      <c r="C28" t="str">
        <v>FIERRO CORRUGADO 1/2"</v>
      </c>
      <c r="D28" s="22">
        <f>+_xlfn.XLOOKUP(B28&amp;A28,APUresumen!O:O,APUresumen!R:R)</f>
        <v>25.95</v>
      </c>
      <c r="E28" t="str">
        <f>+_xlfn.XLOOKUP(C28,'Resumen MATMO'!C:C,'Resumen MATMO'!D:D)</f>
        <v>kg</v>
      </c>
      <c r="F28">
        <f>+_xlfn.XLOOKUP(B28&amp;A28,APUresumen!O:O,APUresumen!E:E)</f>
        <v>43.25</v>
      </c>
      <c r="G28">
        <f>+_xlfn.XLOOKUP(A28,Catálogo_Materiales!A:A,Catálogo_Materiales!E:E)</f>
        <v>9</v>
      </c>
      <c r="H28" s="14">
        <f t="shared" si="0"/>
        <v>233.54999999999998</v>
      </c>
    </row>
    <row r="29" spans="1:8" x14ac:dyDescent="0.25">
      <c r="A29" t="str">
        <f>+_xlfn.XLOOKUP(C29,Catálogo_Materiales!B:B,Catálogo_Materiales!A:A)</f>
        <v>MAT-051</v>
      </c>
      <c r="B29" t="str">
        <v>ITEM-006</v>
      </c>
      <c r="C29" t="str">
        <v>GRAVA</v>
      </c>
      <c r="D29" s="22">
        <f>+_xlfn.XLOOKUP(B29&amp;A29,APUresumen!O:O,APUresumen!R:R)</f>
        <v>0.54</v>
      </c>
      <c r="E29" t="str">
        <f>+_xlfn.XLOOKUP(C29,'Resumen MATMO'!C:C,'Resumen MATMO'!D:D)</f>
        <v>m³</v>
      </c>
      <c r="F29">
        <f>+_xlfn.XLOOKUP(B29&amp;A29,APUresumen!O:O,APUresumen!E:E)</f>
        <v>0.9</v>
      </c>
      <c r="G29">
        <f>+_xlfn.XLOOKUP(A29,Catálogo_Materiales!A:A,Catálogo_Materiales!E:E)</f>
        <v>0</v>
      </c>
      <c r="H29" s="14">
        <f t="shared" si="0"/>
        <v>0</v>
      </c>
    </row>
    <row r="30" spans="1:8" x14ac:dyDescent="0.25">
      <c r="A30" t="str">
        <f>+_xlfn.XLOOKUP(C30,Catálogo_Materiales!B:B,Catálogo_Materiales!A:A)</f>
        <v>MAT-009</v>
      </c>
      <c r="B30" t="str">
        <v>ITEM-006</v>
      </c>
      <c r="C30" t="str">
        <v>ARENA</v>
      </c>
      <c r="D30" s="22">
        <f>+_xlfn.XLOOKUP(B30&amp;A30,APUresumen!O:O,APUresumen!R:R)</f>
        <v>0.36</v>
      </c>
      <c r="E30" t="str">
        <f>+_xlfn.XLOOKUP(C30,'Resumen MATMO'!C:C,'Resumen MATMO'!D:D)</f>
        <v>m³</v>
      </c>
      <c r="F30">
        <f>+_xlfn.XLOOKUP(B30&amp;A30,APUresumen!O:O,APUresumen!E:E)</f>
        <v>0.6</v>
      </c>
      <c r="G30">
        <f>+_xlfn.XLOOKUP(A30,Catálogo_Materiales!A:A,Catálogo_Materiales!E:E)</f>
        <v>0</v>
      </c>
      <c r="H30" s="14">
        <f t="shared" si="0"/>
        <v>0</v>
      </c>
    </row>
    <row r="31" spans="1:8" x14ac:dyDescent="0.25">
      <c r="A31" t="str">
        <f>+_xlfn.XLOOKUP(C31,Catálogo_Materiales!B:B,Catálogo_Materiales!A:A)</f>
        <v>MAT-002</v>
      </c>
      <c r="B31" t="str">
        <v>ITEM-008</v>
      </c>
      <c r="C31" t="str">
        <v>ALAMBRE DE AMARRE</v>
      </c>
      <c r="D31" s="22">
        <f>+_xlfn.XLOOKUP(B31&amp;A31,APUresumen!O:O,APUresumen!R:R)</f>
        <v>1.06</v>
      </c>
      <c r="E31" t="str">
        <f>+_xlfn.XLOOKUP(C31,'Resumen MATMO'!C:C,'Resumen MATMO'!D:D)</f>
        <v>kg</v>
      </c>
      <c r="F31">
        <f>+_xlfn.XLOOKUP(B31&amp;A31,APUresumen!O:O,APUresumen!E:E)</f>
        <v>2</v>
      </c>
      <c r="G31">
        <f>+_xlfn.XLOOKUP(A31,Catálogo_Materiales!A:A,Catálogo_Materiales!E:E)</f>
        <v>11</v>
      </c>
      <c r="H31" s="14">
        <f t="shared" si="0"/>
        <v>11.66</v>
      </c>
    </row>
    <row r="32" spans="1:8" x14ac:dyDescent="0.25">
      <c r="A32" t="str">
        <f>+_xlfn.XLOOKUP(C32,Catálogo_Materiales!B:B,Catálogo_Materiales!A:A)</f>
        <v>MAT-068</v>
      </c>
      <c r="B32" t="str">
        <v>ITEM-008</v>
      </c>
      <c r="C32" t="str">
        <v>MADERA DE CONSTRUCCION (3 USOS)</v>
      </c>
      <c r="D32" s="22">
        <f>+_xlfn.XLOOKUP(B32&amp;A32,APUresumen!O:O,APUresumen!R:R)</f>
        <v>18.285</v>
      </c>
      <c r="E32" t="str">
        <f>+_xlfn.XLOOKUP(C32,'Resumen MATMO'!C:C,'Resumen MATMO'!D:D)</f>
        <v>pie²</v>
      </c>
      <c r="F32">
        <f>+_xlfn.XLOOKUP(B32&amp;A32,APUresumen!O:O,APUresumen!E:E)</f>
        <v>34.5</v>
      </c>
      <c r="G32">
        <f>+_xlfn.XLOOKUP(A32,Catálogo_Materiales!A:A,Catálogo_Materiales!E:E)</f>
        <v>6</v>
      </c>
      <c r="H32" s="14">
        <f t="shared" si="0"/>
        <v>109.71000000000001</v>
      </c>
    </row>
    <row r="33" spans="1:8" x14ac:dyDescent="0.25">
      <c r="A33" t="str">
        <f>+_xlfn.XLOOKUP(C33,Catálogo_Materiales!B:B,Catálogo_Materiales!A:A)</f>
        <v>MAT-048</v>
      </c>
      <c r="B33" t="str">
        <v>ITEM-008</v>
      </c>
      <c r="C33" t="str">
        <v>FIERRO CORRUGADO 1/4"</v>
      </c>
      <c r="D33" s="22">
        <f>+_xlfn.XLOOKUP(B33&amp;A33,APUresumen!O:O,APUresumen!R:R)</f>
        <v>11.532800000000002</v>
      </c>
      <c r="E33" t="str">
        <f>+_xlfn.XLOOKUP(C33,'Resumen MATMO'!C:C,'Resumen MATMO'!D:D)</f>
        <v>kg</v>
      </c>
      <c r="F33">
        <f>+_xlfn.XLOOKUP(B33&amp;A33,APUresumen!O:O,APUresumen!E:E)</f>
        <v>21.76</v>
      </c>
      <c r="G33">
        <f>+_xlfn.XLOOKUP(A33,Catálogo_Materiales!A:A,Catálogo_Materiales!E:E)</f>
        <v>9</v>
      </c>
      <c r="H33" s="14">
        <f t="shared" si="0"/>
        <v>103.79520000000002</v>
      </c>
    </row>
    <row r="34" spans="1:8" x14ac:dyDescent="0.25">
      <c r="A34" t="str">
        <f>+_xlfn.XLOOKUP(C34,Catálogo_Materiales!B:B,Catálogo_Materiales!A:A)</f>
        <v>MAT-047</v>
      </c>
      <c r="B34" t="str">
        <v>ITEM-008</v>
      </c>
      <c r="C34" t="str">
        <v>FIERRO CORRUGADO 1/2"</v>
      </c>
      <c r="D34" s="22">
        <f>+_xlfn.XLOOKUP(B34&amp;A34,APUresumen!O:O,APUresumen!R:R)</f>
        <v>33.713300000000004</v>
      </c>
      <c r="E34" t="str">
        <f>+_xlfn.XLOOKUP(C34,'Resumen MATMO'!C:C,'Resumen MATMO'!D:D)</f>
        <v>kg</v>
      </c>
      <c r="F34">
        <f>+_xlfn.XLOOKUP(B34&amp;A34,APUresumen!O:O,APUresumen!E:E)</f>
        <v>63.61</v>
      </c>
      <c r="G34">
        <f>+_xlfn.XLOOKUP(A34,Catálogo_Materiales!A:A,Catálogo_Materiales!E:E)</f>
        <v>9</v>
      </c>
      <c r="H34" s="14">
        <f t="shared" si="0"/>
        <v>303.41970000000003</v>
      </c>
    </row>
    <row r="35" spans="1:8" x14ac:dyDescent="0.25">
      <c r="A35" t="str">
        <f>+_xlfn.XLOOKUP(C35,Catálogo_Materiales!B:B,Catálogo_Materiales!A:A)</f>
        <v>MAT-035</v>
      </c>
      <c r="B35" t="str">
        <v>ITEM-008</v>
      </c>
      <c r="C35" t="str">
        <v>CLAVOS</v>
      </c>
      <c r="D35" s="22">
        <f>+_xlfn.XLOOKUP(B35&amp;A35,APUresumen!O:O,APUresumen!R:R)</f>
        <v>0.95400000000000007</v>
      </c>
      <c r="E35" t="str">
        <f>+_xlfn.XLOOKUP(C35,'Resumen MATMO'!C:C,'Resumen MATMO'!D:D)</f>
        <v>kg</v>
      </c>
      <c r="F35">
        <f>+_xlfn.XLOOKUP(B35&amp;A35,APUresumen!O:O,APUresumen!E:E)</f>
        <v>1.8</v>
      </c>
      <c r="G35">
        <f>+_xlfn.XLOOKUP(A35,Catálogo_Materiales!A:A,Catálogo_Materiales!E:E)</f>
        <v>11</v>
      </c>
      <c r="H35" s="14">
        <f t="shared" si="0"/>
        <v>10.494000000000002</v>
      </c>
    </row>
    <row r="36" spans="1:8" x14ac:dyDescent="0.25">
      <c r="A36" t="str">
        <f>+_xlfn.XLOOKUP(C36,Catálogo_Materiales!B:B,Catálogo_Materiales!A:A)</f>
        <v>MAT-027</v>
      </c>
      <c r="B36" t="str">
        <v>ITEM-008</v>
      </c>
      <c r="C36" t="str">
        <v>CEMENTO PORTLAND</v>
      </c>
      <c r="D36" s="22">
        <f>+_xlfn.XLOOKUP(B36&amp;A36,APUresumen!O:O,APUresumen!R:R)</f>
        <v>185.5</v>
      </c>
      <c r="E36" t="str">
        <f>+_xlfn.XLOOKUP(C36,'Resumen MATMO'!C:C,'Resumen MATMO'!D:D)</f>
        <v>kg</v>
      </c>
      <c r="F36">
        <f>+_xlfn.XLOOKUP(B36&amp;A36,APUresumen!O:O,APUresumen!E:E)</f>
        <v>350</v>
      </c>
      <c r="G36">
        <f>+_xlfn.XLOOKUP(A36,Catálogo_Materiales!A:A,Catálogo_Materiales!E:E)</f>
        <v>1.1000000000000001</v>
      </c>
      <c r="H36" s="14">
        <f t="shared" si="0"/>
        <v>204.05</v>
      </c>
    </row>
    <row r="37" spans="1:8" x14ac:dyDescent="0.25">
      <c r="A37" t="str">
        <f>+_xlfn.XLOOKUP(C37,Catálogo_Materiales!B:B,Catálogo_Materiales!A:A)</f>
        <v>MAT-051</v>
      </c>
      <c r="B37" t="str">
        <v>ITEM-008</v>
      </c>
      <c r="C37" t="str">
        <v>GRAVA</v>
      </c>
      <c r="D37" s="22">
        <f>+_xlfn.XLOOKUP(B37&amp;A37,APUresumen!O:O,APUresumen!R:R)</f>
        <v>0.47170000000000001</v>
      </c>
      <c r="E37" t="str">
        <f>+_xlfn.XLOOKUP(C37,'Resumen MATMO'!C:C,'Resumen MATMO'!D:D)</f>
        <v>m³</v>
      </c>
      <c r="F37">
        <f>+_xlfn.XLOOKUP(B37&amp;A37,APUresumen!O:O,APUresumen!E:E)</f>
        <v>0.89</v>
      </c>
      <c r="G37">
        <f>+_xlfn.XLOOKUP(A37,Catálogo_Materiales!A:A,Catálogo_Materiales!E:E)</f>
        <v>0</v>
      </c>
      <c r="H37" s="14">
        <f t="shared" si="0"/>
        <v>0</v>
      </c>
    </row>
    <row r="38" spans="1:8" x14ac:dyDescent="0.25">
      <c r="A38" t="str">
        <f>+_xlfn.XLOOKUP(C38,Catálogo_Materiales!B:B,Catálogo_Materiales!A:A)</f>
        <v>MAT-009</v>
      </c>
      <c r="B38" t="str">
        <v>ITEM-008</v>
      </c>
      <c r="C38" t="str">
        <v>ARENA</v>
      </c>
      <c r="D38" s="22">
        <f>+_xlfn.XLOOKUP(B38&amp;A38,APUresumen!O:O,APUresumen!R:R)</f>
        <v>0.31269999999999998</v>
      </c>
      <c r="E38" t="str">
        <f>+_xlfn.XLOOKUP(C38,'Resumen MATMO'!C:C,'Resumen MATMO'!D:D)</f>
        <v>m³</v>
      </c>
      <c r="F38">
        <f>+_xlfn.XLOOKUP(B38&amp;A38,APUresumen!O:O,APUresumen!E:E)</f>
        <v>0.59</v>
      </c>
      <c r="G38">
        <f>+_xlfn.XLOOKUP(A38,Catálogo_Materiales!A:A,Catálogo_Materiales!E:E)</f>
        <v>0</v>
      </c>
      <c r="H38" s="14">
        <f t="shared" si="0"/>
        <v>0</v>
      </c>
    </row>
    <row r="39" spans="1:8" x14ac:dyDescent="0.25">
      <c r="A39" t="str">
        <f>+_xlfn.XLOOKUP(C39,Catálogo_Materiales!B:B,Catálogo_Materiales!A:A)</f>
        <v>MAT-027</v>
      </c>
      <c r="B39" t="str">
        <v>ITEM-009</v>
      </c>
      <c r="C39" t="str">
        <v>CEMENTO PORTLAND</v>
      </c>
      <c r="D39" s="22">
        <f>+_xlfn.XLOOKUP(B39&amp;A39,APUresumen!O:O,APUresumen!R:R)</f>
        <v>1338.75</v>
      </c>
      <c r="E39" t="str">
        <f>+_xlfn.XLOOKUP(C39,'Resumen MATMO'!C:C,'Resumen MATMO'!D:D)</f>
        <v>kg</v>
      </c>
      <c r="F39">
        <f>+_xlfn.XLOOKUP(B39&amp;A39,APUresumen!O:O,APUresumen!E:E)</f>
        <v>175</v>
      </c>
      <c r="G39">
        <f>+_xlfn.XLOOKUP(A39,Catálogo_Materiales!A:A,Catálogo_Materiales!E:E)</f>
        <v>1.1000000000000001</v>
      </c>
      <c r="H39" s="14">
        <f t="shared" si="0"/>
        <v>1472.6250000000002</v>
      </c>
    </row>
    <row r="40" spans="1:8" x14ac:dyDescent="0.25">
      <c r="A40" t="str">
        <f>+_xlfn.XLOOKUP(C40,Catálogo_Materiales!B:B,Catálogo_Materiales!A:A)</f>
        <v>MAT-076</v>
      </c>
      <c r="B40" t="str">
        <v>ITEM-009</v>
      </c>
      <c r="C40" t="str">
        <v>PIEDRA</v>
      </c>
      <c r="D40" s="22">
        <f>+_xlfn.XLOOKUP(B40&amp;A40,APUresumen!O:O,APUresumen!R:R)</f>
        <v>4.59</v>
      </c>
      <c r="E40" t="str">
        <f>+_xlfn.XLOOKUP(C40,'Resumen MATMO'!C:C,'Resumen MATMO'!D:D)</f>
        <v>m³</v>
      </c>
      <c r="F40">
        <f>+_xlfn.XLOOKUP(B40&amp;A40,APUresumen!O:O,APUresumen!E:E)</f>
        <v>0.6</v>
      </c>
      <c r="G40">
        <f>+_xlfn.XLOOKUP(A40,Catálogo_Materiales!A:A,Catálogo_Materiales!E:E)</f>
        <v>0</v>
      </c>
      <c r="H40" s="14">
        <f t="shared" si="0"/>
        <v>0</v>
      </c>
    </row>
    <row r="41" spans="1:8" x14ac:dyDescent="0.25">
      <c r="A41" t="str">
        <f>+_xlfn.XLOOKUP(C41,Catálogo_Materiales!B:B,Catálogo_Materiales!A:A)</f>
        <v>MAT-051</v>
      </c>
      <c r="B41" t="str">
        <v>ITEM-009</v>
      </c>
      <c r="C41" t="str">
        <v>GRAVA</v>
      </c>
      <c r="D41" s="22">
        <f>+_xlfn.XLOOKUP(B41&amp;A41,APUresumen!O:O,APUresumen!R:R)</f>
        <v>4.59</v>
      </c>
      <c r="E41" t="str">
        <f>+_xlfn.XLOOKUP(C41,'Resumen MATMO'!C:C,'Resumen MATMO'!D:D)</f>
        <v>m³</v>
      </c>
      <c r="F41">
        <f>+_xlfn.XLOOKUP(B41&amp;A41,APUresumen!O:O,APUresumen!E:E)</f>
        <v>0.6</v>
      </c>
      <c r="G41">
        <f>+_xlfn.XLOOKUP(A41,Catálogo_Materiales!A:A,Catálogo_Materiales!E:E)</f>
        <v>0</v>
      </c>
      <c r="H41" s="14">
        <f t="shared" si="0"/>
        <v>0</v>
      </c>
    </row>
    <row r="42" spans="1:8" x14ac:dyDescent="0.25">
      <c r="A42" t="str">
        <f>+_xlfn.XLOOKUP(C42,Catálogo_Materiales!B:B,Catálogo_Materiales!A:A)</f>
        <v>MAT-009</v>
      </c>
      <c r="B42" t="str">
        <v>ITEM-009</v>
      </c>
      <c r="C42" t="str">
        <v>ARENA</v>
      </c>
      <c r="D42" s="22">
        <f>+_xlfn.XLOOKUP(B42&amp;A42,APUresumen!O:O,APUresumen!R:R)</f>
        <v>2.2949999999999999</v>
      </c>
      <c r="E42" t="str">
        <f>+_xlfn.XLOOKUP(C42,'Resumen MATMO'!C:C,'Resumen MATMO'!D:D)</f>
        <v>m³</v>
      </c>
      <c r="F42">
        <f>+_xlfn.XLOOKUP(B42&amp;A42,APUresumen!O:O,APUresumen!E:E)</f>
        <v>0.3</v>
      </c>
      <c r="G42">
        <f>+_xlfn.XLOOKUP(A42,Catálogo_Materiales!A:A,Catálogo_Materiales!E:E)</f>
        <v>0</v>
      </c>
      <c r="H42" s="14">
        <f t="shared" si="0"/>
        <v>0</v>
      </c>
    </row>
    <row r="43" spans="1:8" x14ac:dyDescent="0.25">
      <c r="A43" t="str">
        <f>+_xlfn.XLOOKUP(C43,Catálogo_Materiales!B:B,Catálogo_Materiales!A:A)</f>
        <v>MAT-068</v>
      </c>
      <c r="B43" t="str">
        <v>ITEM-010</v>
      </c>
      <c r="C43" t="str">
        <v>MADERA DE CONSTRUCCION (3 USOS)</v>
      </c>
      <c r="D43" s="22">
        <f>+_xlfn.XLOOKUP(B43&amp;A43,APUresumen!O:O,APUresumen!R:R)</f>
        <v>10.32</v>
      </c>
      <c r="E43" t="str">
        <f>+_xlfn.XLOOKUP(C43,'Resumen MATMO'!C:C,'Resumen MATMO'!D:D)</f>
        <v>pie²</v>
      </c>
      <c r="F43">
        <f>+_xlfn.XLOOKUP(B43&amp;A43,APUresumen!O:O,APUresumen!E:E)</f>
        <v>8</v>
      </c>
      <c r="G43">
        <f>+_xlfn.XLOOKUP(A43,Catálogo_Materiales!A:A,Catálogo_Materiales!E:E)</f>
        <v>6</v>
      </c>
      <c r="H43" s="14">
        <f t="shared" si="0"/>
        <v>61.92</v>
      </c>
    </row>
    <row r="44" spans="1:8" x14ac:dyDescent="0.25">
      <c r="A44" t="str">
        <f>+_xlfn.XLOOKUP(C44,Catálogo_Materiales!B:B,Catálogo_Materiales!A:A)</f>
        <v>MAT-035</v>
      </c>
      <c r="B44" t="str">
        <v>ITEM-010</v>
      </c>
      <c r="C44" t="str">
        <v>CLAVOS</v>
      </c>
      <c r="D44" s="22">
        <f>+_xlfn.XLOOKUP(B44&amp;A44,APUresumen!O:O,APUresumen!R:R)</f>
        <v>0.64500000000000002</v>
      </c>
      <c r="E44" t="str">
        <f>+_xlfn.XLOOKUP(C44,'Resumen MATMO'!C:C,'Resumen MATMO'!D:D)</f>
        <v>kg</v>
      </c>
      <c r="F44">
        <f>+_xlfn.XLOOKUP(B44&amp;A44,APUresumen!O:O,APUresumen!E:E)</f>
        <v>0.5</v>
      </c>
      <c r="G44">
        <f>+_xlfn.XLOOKUP(A44,Catálogo_Materiales!A:A,Catálogo_Materiales!E:E)</f>
        <v>11</v>
      </c>
      <c r="H44" s="14">
        <f t="shared" si="0"/>
        <v>7.0950000000000006</v>
      </c>
    </row>
    <row r="45" spans="1:8" x14ac:dyDescent="0.25">
      <c r="A45" t="str">
        <f>+_xlfn.XLOOKUP(C45,Catálogo_Materiales!B:B,Catálogo_Materiales!A:A)</f>
        <v>MAT-002</v>
      </c>
      <c r="B45" t="str">
        <v>ITEM-010</v>
      </c>
      <c r="C45" t="str">
        <v>ALAMBRE DE AMARRE</v>
      </c>
      <c r="D45" s="22">
        <f>+_xlfn.XLOOKUP(B45&amp;A45,APUresumen!O:O,APUresumen!R:R)</f>
        <v>0.64500000000000002</v>
      </c>
      <c r="E45" t="str">
        <f>+_xlfn.XLOOKUP(C45,'Resumen MATMO'!C:C,'Resumen MATMO'!D:D)</f>
        <v>kg</v>
      </c>
      <c r="F45">
        <f>+_xlfn.XLOOKUP(B45&amp;A45,APUresumen!O:O,APUresumen!E:E)</f>
        <v>0.5</v>
      </c>
      <c r="G45">
        <f>+_xlfn.XLOOKUP(A45,Catálogo_Materiales!A:A,Catálogo_Materiales!E:E)</f>
        <v>11</v>
      </c>
      <c r="H45" s="14">
        <f t="shared" si="0"/>
        <v>7.0950000000000006</v>
      </c>
    </row>
    <row r="46" spans="1:8" x14ac:dyDescent="0.25">
      <c r="A46" t="str">
        <f>+_xlfn.XLOOKUP(C46,Catálogo_Materiales!B:B,Catálogo_Materiales!A:A)</f>
        <v>MAT-027</v>
      </c>
      <c r="B46" t="str">
        <v>ITEM-010</v>
      </c>
      <c r="C46" t="str">
        <v>CEMENTO PORTLAND</v>
      </c>
      <c r="D46" s="22">
        <f>+_xlfn.XLOOKUP(B46&amp;A46,APUresumen!O:O,APUresumen!R:R)</f>
        <v>193.5</v>
      </c>
      <c r="E46" t="str">
        <f>+_xlfn.XLOOKUP(C46,'Resumen MATMO'!C:C,'Resumen MATMO'!D:D)</f>
        <v>kg</v>
      </c>
      <c r="F46">
        <f>+_xlfn.XLOOKUP(B46&amp;A46,APUresumen!O:O,APUresumen!E:E)</f>
        <v>150</v>
      </c>
      <c r="G46">
        <f>+_xlfn.XLOOKUP(A46,Catálogo_Materiales!A:A,Catálogo_Materiales!E:E)</f>
        <v>1.1000000000000001</v>
      </c>
      <c r="H46" s="14">
        <f t="shared" si="0"/>
        <v>212.85000000000002</v>
      </c>
    </row>
    <row r="47" spans="1:8" x14ac:dyDescent="0.25">
      <c r="A47" t="str">
        <f>+_xlfn.XLOOKUP(C47,Catálogo_Materiales!B:B,Catálogo_Materiales!A:A)</f>
        <v>MAT-076</v>
      </c>
      <c r="B47" t="str">
        <v>ITEM-010</v>
      </c>
      <c r="C47" t="str">
        <v>PIEDRA</v>
      </c>
      <c r="D47" s="22">
        <f>+_xlfn.XLOOKUP(B47&amp;A47,APUresumen!O:O,APUresumen!R:R)</f>
        <v>1.032</v>
      </c>
      <c r="E47" t="str">
        <f>+_xlfn.XLOOKUP(C47,'Resumen MATMO'!C:C,'Resumen MATMO'!D:D)</f>
        <v>m³</v>
      </c>
      <c r="F47">
        <f>+_xlfn.XLOOKUP(B47&amp;A47,APUresumen!O:O,APUresumen!E:E)</f>
        <v>0.8</v>
      </c>
      <c r="G47">
        <f>+_xlfn.XLOOKUP(A47,Catálogo_Materiales!A:A,Catálogo_Materiales!E:E)</f>
        <v>0</v>
      </c>
      <c r="H47" s="14">
        <f t="shared" si="0"/>
        <v>0</v>
      </c>
    </row>
    <row r="48" spans="1:8" x14ac:dyDescent="0.25">
      <c r="A48" t="str">
        <f>+_xlfn.XLOOKUP(C48,Catálogo_Materiales!B:B,Catálogo_Materiales!A:A)</f>
        <v>MAT-009</v>
      </c>
      <c r="B48" t="str">
        <v>ITEM-010</v>
      </c>
      <c r="C48" t="str">
        <v>ARENA</v>
      </c>
      <c r="D48" s="22">
        <f>+_xlfn.XLOOKUP(B48&amp;A48,APUresumen!O:O,APUresumen!R:R)</f>
        <v>0.38700000000000001</v>
      </c>
      <c r="E48" t="str">
        <f>+_xlfn.XLOOKUP(C48,'Resumen MATMO'!C:C,'Resumen MATMO'!D:D)</f>
        <v>m³</v>
      </c>
      <c r="F48">
        <f>+_xlfn.XLOOKUP(B48&amp;A48,APUresumen!O:O,APUresumen!E:E)</f>
        <v>0.3</v>
      </c>
      <c r="G48">
        <f>+_xlfn.XLOOKUP(A48,Catálogo_Materiales!A:A,Catálogo_Materiales!E:E)</f>
        <v>0</v>
      </c>
      <c r="H48" s="14">
        <f t="shared" si="0"/>
        <v>0</v>
      </c>
    </row>
    <row r="49" spans="1:8" x14ac:dyDescent="0.25">
      <c r="A49" t="str">
        <f>+_xlfn.XLOOKUP(C49,Catálogo_Materiales!B:B,Catálogo_Materiales!A:A)</f>
        <v>MAT-051</v>
      </c>
      <c r="B49" t="str">
        <v>ITEM-010</v>
      </c>
      <c r="C49" t="str">
        <v>GRAVA</v>
      </c>
      <c r="D49" s="22">
        <f>+_xlfn.XLOOKUP(B49&amp;A49,APUresumen!O:O,APUresumen!R:R)</f>
        <v>0.65790000000000004</v>
      </c>
      <c r="E49" t="str">
        <f>+_xlfn.XLOOKUP(C49,'Resumen MATMO'!C:C,'Resumen MATMO'!D:D)</f>
        <v>m³</v>
      </c>
      <c r="F49">
        <f>+_xlfn.XLOOKUP(B49&amp;A49,APUresumen!O:O,APUresumen!E:E)</f>
        <v>0.51</v>
      </c>
      <c r="G49">
        <f>+_xlfn.XLOOKUP(A49,Catálogo_Materiales!A:A,Catálogo_Materiales!E:E)</f>
        <v>0</v>
      </c>
      <c r="H49" s="14">
        <f t="shared" si="0"/>
        <v>0</v>
      </c>
    </row>
    <row r="50" spans="1:8" x14ac:dyDescent="0.25">
      <c r="A50" t="str">
        <f>+_xlfn.XLOOKUP(C50,Catálogo_Materiales!B:B,Catálogo_Materiales!A:A)</f>
        <v>MAT-024</v>
      </c>
      <c r="B50" t="str">
        <v>ITEM-011</v>
      </c>
      <c r="C50" t="str">
        <v>CARTON ASFALTICO</v>
      </c>
      <c r="D50" s="22">
        <f>+_xlfn.XLOOKUP(B50&amp;A50,APUresumen!O:O,APUresumen!R:R)</f>
        <v>4.525500000000001</v>
      </c>
      <c r="E50" t="str">
        <f>+_xlfn.XLOOKUP(C50,'Resumen MATMO'!C:C,'Resumen MATMO'!D:D)</f>
        <v>m²</v>
      </c>
      <c r="F50">
        <f>+_xlfn.XLOOKUP(B50&amp;A50,APUresumen!O:O,APUresumen!E:E)</f>
        <v>1.05</v>
      </c>
      <c r="G50">
        <f>+_xlfn.XLOOKUP(A50,Catálogo_Materiales!A:A,Catálogo_Materiales!E:E)</f>
        <v>8</v>
      </c>
      <c r="H50" s="14">
        <f t="shared" si="0"/>
        <v>36.204000000000008</v>
      </c>
    </row>
    <row r="51" spans="1:8" x14ac:dyDescent="0.25">
      <c r="A51" t="str">
        <f>+_xlfn.XLOOKUP(C51,Catálogo_Materiales!B:B,Catálogo_Materiales!A:A)</f>
        <v>MAT-007</v>
      </c>
      <c r="B51" t="str">
        <v>ITEM-011</v>
      </c>
      <c r="C51" t="str">
        <v>ALQUITRAN</v>
      </c>
      <c r="D51" s="22">
        <f>+_xlfn.XLOOKUP(B51&amp;A51,APUresumen!O:O,APUresumen!R:R)</f>
        <v>3.2325000000000004</v>
      </c>
      <c r="E51" t="str">
        <f>+_xlfn.XLOOKUP(C51,'Resumen MATMO'!C:C,'Resumen MATMO'!D:D)</f>
        <v>kg</v>
      </c>
      <c r="F51">
        <f>+_xlfn.XLOOKUP(B51&amp;A51,APUresumen!O:O,APUresumen!E:E)</f>
        <v>0.75</v>
      </c>
      <c r="G51">
        <f>+_xlfn.XLOOKUP(A51,Catálogo_Materiales!A:A,Catálogo_Materiales!E:E)</f>
        <v>7</v>
      </c>
      <c r="H51" s="14">
        <f t="shared" si="0"/>
        <v>22.627500000000001</v>
      </c>
    </row>
    <row r="52" spans="1:8" x14ac:dyDescent="0.25">
      <c r="A52" t="str">
        <f>+_xlfn.XLOOKUP(C52,Catálogo_Materiales!B:B,Catálogo_Materiales!A:A)</f>
        <v>MAT-059</v>
      </c>
      <c r="B52" t="str">
        <v>ITEM-012</v>
      </c>
      <c r="C52" t="str">
        <v>LADRILLO 6H (24X15X10)</v>
      </c>
      <c r="D52" s="22">
        <f>+_xlfn.XLOOKUP(B52&amp;A52,APUresumen!O:O,APUresumen!R:R)</f>
        <v>2925.1199999999994</v>
      </c>
      <c r="E52" t="str">
        <f>+_xlfn.XLOOKUP(C52,'Resumen MATMO'!C:C,'Resumen MATMO'!D:D)</f>
        <v>pza</v>
      </c>
      <c r="F52">
        <f>+_xlfn.XLOOKUP(B52&amp;A52,APUresumen!O:O,APUresumen!E:E)</f>
        <v>24</v>
      </c>
      <c r="G52">
        <f>+_xlfn.XLOOKUP(A52,Catálogo_Materiales!A:A,Catálogo_Materiales!E:E)</f>
        <v>1.2</v>
      </c>
      <c r="H52" s="14">
        <f t="shared" si="0"/>
        <v>3510.1439999999993</v>
      </c>
    </row>
    <row r="53" spans="1:8" x14ac:dyDescent="0.25">
      <c r="A53" t="str">
        <f>+_xlfn.XLOOKUP(C53,Catálogo_Materiales!B:B,Catálogo_Materiales!A:A)</f>
        <v>MAT-027</v>
      </c>
      <c r="B53" t="str">
        <v>ITEM-012</v>
      </c>
      <c r="C53" t="str">
        <v>CEMENTO PORTLAND</v>
      </c>
      <c r="D53" s="22">
        <f>+_xlfn.XLOOKUP(B53&amp;A53,APUresumen!O:O,APUresumen!R:R)</f>
        <v>1012.8227999999999</v>
      </c>
      <c r="E53" t="str">
        <f>+_xlfn.XLOOKUP(C53,'Resumen MATMO'!C:C,'Resumen MATMO'!D:D)</f>
        <v>kg</v>
      </c>
      <c r="F53">
        <f>+_xlfn.XLOOKUP(B53&amp;A53,APUresumen!O:O,APUresumen!E:E)</f>
        <v>8.31</v>
      </c>
      <c r="G53">
        <f>+_xlfn.XLOOKUP(A53,Catálogo_Materiales!A:A,Catálogo_Materiales!E:E)</f>
        <v>1.1000000000000001</v>
      </c>
      <c r="H53" s="14">
        <f t="shared" si="0"/>
        <v>1114.10508</v>
      </c>
    </row>
    <row r="54" spans="1:8" x14ac:dyDescent="0.25">
      <c r="A54" t="str">
        <f>+_xlfn.XLOOKUP(C54,Catálogo_Materiales!B:B,Catálogo_Materiales!A:A)</f>
        <v>MAT-010</v>
      </c>
      <c r="B54" t="str">
        <v>ITEM-012</v>
      </c>
      <c r="C54" t="str">
        <v>ARENA FINA</v>
      </c>
      <c r="D54" s="22">
        <f>+_xlfn.XLOOKUP(B54&amp;A54,APUresumen!O:O,APUresumen!R:R)</f>
        <v>3.6563999999999992</v>
      </c>
      <c r="E54" t="str">
        <f>+_xlfn.XLOOKUP(C54,'Resumen MATMO'!C:C,'Resumen MATMO'!D:D)</f>
        <v>m³</v>
      </c>
      <c r="F54">
        <f>+_xlfn.XLOOKUP(B54&amp;A54,APUresumen!O:O,APUresumen!E:E)</f>
        <v>0.03</v>
      </c>
      <c r="G54">
        <f>+_xlfn.XLOOKUP(A54,Catálogo_Materiales!A:A,Catálogo_Materiales!E:E)</f>
        <v>0</v>
      </c>
      <c r="H54" s="14">
        <f t="shared" si="0"/>
        <v>0</v>
      </c>
    </row>
    <row r="55" spans="1:8" x14ac:dyDescent="0.25">
      <c r="A55" t="str">
        <f>+_xlfn.XLOOKUP(C55,Catálogo_Materiales!B:B,Catálogo_Materiales!A:A)</f>
        <v>MAT-068</v>
      </c>
      <c r="B55" t="str">
        <v>ITEM-013</v>
      </c>
      <c r="C55" t="str">
        <v>MADERA DE CONSTRUCCION (3 USOS)</v>
      </c>
      <c r="D55" s="22">
        <f>+_xlfn.XLOOKUP(B55&amp;A55,APUresumen!O:O,APUresumen!R:R)</f>
        <v>56.70000000000001</v>
      </c>
      <c r="E55" t="str">
        <f>+_xlfn.XLOOKUP(C55,'Resumen MATMO'!C:C,'Resumen MATMO'!D:D)</f>
        <v>pie²</v>
      </c>
      <c r="F55">
        <f>+_xlfn.XLOOKUP(B55&amp;A55,APUresumen!O:O,APUresumen!E:E)</f>
        <v>35</v>
      </c>
      <c r="G55">
        <f>+_xlfn.XLOOKUP(A55,Catálogo_Materiales!A:A,Catálogo_Materiales!E:E)</f>
        <v>6</v>
      </c>
      <c r="H55" s="14">
        <f t="shared" si="0"/>
        <v>340.20000000000005</v>
      </c>
    </row>
    <row r="56" spans="1:8" x14ac:dyDescent="0.25">
      <c r="A56" t="str">
        <f>+_xlfn.XLOOKUP(C56,Catálogo_Materiales!B:B,Catálogo_Materiales!A:A)</f>
        <v>MAT-035</v>
      </c>
      <c r="B56" t="str">
        <v>ITEM-013</v>
      </c>
      <c r="C56" t="str">
        <v>CLAVOS</v>
      </c>
      <c r="D56" s="22">
        <f>+_xlfn.XLOOKUP(B56&amp;A56,APUresumen!O:O,APUresumen!R:R)</f>
        <v>1.6200000000000003</v>
      </c>
      <c r="E56" t="str">
        <f>+_xlfn.XLOOKUP(C56,'Resumen MATMO'!C:C,'Resumen MATMO'!D:D)</f>
        <v>kg</v>
      </c>
      <c r="F56">
        <f>+_xlfn.XLOOKUP(B56&amp;A56,APUresumen!O:O,APUresumen!E:E)</f>
        <v>1</v>
      </c>
      <c r="G56">
        <f>+_xlfn.XLOOKUP(A56,Catálogo_Materiales!A:A,Catálogo_Materiales!E:E)</f>
        <v>11</v>
      </c>
      <c r="H56" s="14">
        <f t="shared" si="0"/>
        <v>17.820000000000004</v>
      </c>
    </row>
    <row r="57" spans="1:8" x14ac:dyDescent="0.25">
      <c r="A57" t="str">
        <f>+_xlfn.XLOOKUP(C57,Catálogo_Materiales!B:B,Catálogo_Materiales!A:A)</f>
        <v>MAT-027</v>
      </c>
      <c r="B57" t="str">
        <v>ITEM-013</v>
      </c>
      <c r="C57" t="str">
        <v>CEMENTO PORTLAND</v>
      </c>
      <c r="D57" s="22">
        <f>+_xlfn.XLOOKUP(B57&amp;A57,APUresumen!O:O,APUresumen!R:R)</f>
        <v>567.00000000000011</v>
      </c>
      <c r="E57" t="str">
        <f>+_xlfn.XLOOKUP(C57,'Resumen MATMO'!C:C,'Resumen MATMO'!D:D)</f>
        <v>kg</v>
      </c>
      <c r="F57">
        <f>+_xlfn.XLOOKUP(B57&amp;A57,APUresumen!O:O,APUresumen!E:E)</f>
        <v>350</v>
      </c>
      <c r="G57">
        <f>+_xlfn.XLOOKUP(A57,Catálogo_Materiales!A:A,Catálogo_Materiales!E:E)</f>
        <v>1.1000000000000001</v>
      </c>
      <c r="H57" s="14">
        <f t="shared" si="0"/>
        <v>623.70000000000016</v>
      </c>
    </row>
    <row r="58" spans="1:8" x14ac:dyDescent="0.25">
      <c r="A58" t="str">
        <f>+_xlfn.XLOOKUP(C58,Catálogo_Materiales!B:B,Catálogo_Materiales!A:A)</f>
        <v>MAT-002</v>
      </c>
      <c r="B58" t="str">
        <v>ITEM-013</v>
      </c>
      <c r="C58" t="str">
        <v>ALAMBRE DE AMARRE</v>
      </c>
      <c r="D58" s="22">
        <f>+_xlfn.XLOOKUP(B58&amp;A58,APUresumen!O:O,APUresumen!R:R)</f>
        <v>3.2400000000000007</v>
      </c>
      <c r="E58" t="str">
        <f>+_xlfn.XLOOKUP(C58,'Resumen MATMO'!C:C,'Resumen MATMO'!D:D)</f>
        <v>kg</v>
      </c>
      <c r="F58">
        <f>+_xlfn.XLOOKUP(B58&amp;A58,APUresumen!O:O,APUresumen!E:E)</f>
        <v>2</v>
      </c>
      <c r="G58">
        <f>+_xlfn.XLOOKUP(A58,Catálogo_Materiales!A:A,Catálogo_Materiales!E:E)</f>
        <v>11</v>
      </c>
      <c r="H58" s="14">
        <f t="shared" si="0"/>
        <v>35.640000000000008</v>
      </c>
    </row>
    <row r="59" spans="1:8" x14ac:dyDescent="0.25">
      <c r="A59" t="str">
        <f>+_xlfn.XLOOKUP(C59,Catálogo_Materiales!B:B,Catálogo_Materiales!A:A)</f>
        <v>MAT-049</v>
      </c>
      <c r="B59" t="str">
        <v>ITEM-013</v>
      </c>
      <c r="C59" t="str">
        <v>FIERRO CORRUGADO 3/8"</v>
      </c>
      <c r="D59" s="22">
        <f>+_xlfn.XLOOKUP(B59&amp;A59,APUresumen!O:O,APUresumen!R:R)</f>
        <v>65.318400000000011</v>
      </c>
      <c r="E59" t="str">
        <f>+_xlfn.XLOOKUP(C59,'Resumen MATMO'!C:C,'Resumen MATMO'!D:D)</f>
        <v>kg</v>
      </c>
      <c r="F59">
        <f>+_xlfn.XLOOKUP(B59&amp;A59,APUresumen!O:O,APUresumen!E:E)</f>
        <v>40.32</v>
      </c>
      <c r="G59">
        <f>+_xlfn.XLOOKUP(A59,Catálogo_Materiales!A:A,Catálogo_Materiales!E:E)</f>
        <v>8.5</v>
      </c>
      <c r="H59" s="14">
        <f t="shared" si="0"/>
        <v>555.20640000000014</v>
      </c>
    </row>
    <row r="60" spans="1:8" x14ac:dyDescent="0.25">
      <c r="A60" t="str">
        <f>+_xlfn.XLOOKUP(C60,Catálogo_Materiales!B:B,Catálogo_Materiales!A:A)</f>
        <v>MAT-048</v>
      </c>
      <c r="B60" t="str">
        <v>ITEM-013</v>
      </c>
      <c r="C60" t="str">
        <v>FIERRO CORRUGADO 1/4"</v>
      </c>
      <c r="D60" s="22">
        <f>+_xlfn.XLOOKUP(B60&amp;A60,APUresumen!O:O,APUresumen!R:R)</f>
        <v>44.874000000000009</v>
      </c>
      <c r="E60" t="str">
        <f>+_xlfn.XLOOKUP(C60,'Resumen MATMO'!C:C,'Resumen MATMO'!D:D)</f>
        <v>kg</v>
      </c>
      <c r="F60">
        <f>+_xlfn.XLOOKUP(B60&amp;A60,APUresumen!O:O,APUresumen!E:E)</f>
        <v>27.7</v>
      </c>
      <c r="G60">
        <f>+_xlfn.XLOOKUP(A60,Catálogo_Materiales!A:A,Catálogo_Materiales!E:E)</f>
        <v>9</v>
      </c>
      <c r="H60" s="14">
        <f t="shared" si="0"/>
        <v>403.8660000000001</v>
      </c>
    </row>
    <row r="61" spans="1:8" x14ac:dyDescent="0.25">
      <c r="A61" t="str">
        <f>+_xlfn.XLOOKUP(C61,Catálogo_Materiales!B:B,Catálogo_Materiales!A:A)</f>
        <v>MAT-051</v>
      </c>
      <c r="B61" t="str">
        <v>ITEM-013</v>
      </c>
      <c r="C61" t="str">
        <v>GRAVA</v>
      </c>
      <c r="D61" s="22">
        <f>+_xlfn.XLOOKUP(B61&amp;A61,APUresumen!O:O,APUresumen!R:R)</f>
        <v>1.4580000000000004</v>
      </c>
      <c r="E61" t="str">
        <f>+_xlfn.XLOOKUP(C61,'Resumen MATMO'!C:C,'Resumen MATMO'!D:D)</f>
        <v>m³</v>
      </c>
      <c r="F61">
        <f>+_xlfn.XLOOKUP(B61&amp;A61,APUresumen!O:O,APUresumen!E:E)</f>
        <v>0.9</v>
      </c>
      <c r="G61">
        <f>+_xlfn.XLOOKUP(A61,Catálogo_Materiales!A:A,Catálogo_Materiales!E:E)</f>
        <v>0</v>
      </c>
      <c r="H61" s="14">
        <f t="shared" si="0"/>
        <v>0</v>
      </c>
    </row>
    <row r="62" spans="1:8" x14ac:dyDescent="0.25">
      <c r="A62" t="str">
        <f>+_xlfn.XLOOKUP(C62,Catálogo_Materiales!B:B,Catálogo_Materiales!A:A)</f>
        <v>MAT-009</v>
      </c>
      <c r="B62" t="str">
        <v>ITEM-013</v>
      </c>
      <c r="C62" t="str">
        <v>ARENA</v>
      </c>
      <c r="D62" s="22">
        <f>+_xlfn.XLOOKUP(B62&amp;A62,APUresumen!O:O,APUresumen!R:R)</f>
        <v>0.9720000000000002</v>
      </c>
      <c r="E62" t="str">
        <f>+_xlfn.XLOOKUP(C62,'Resumen MATMO'!C:C,'Resumen MATMO'!D:D)</f>
        <v>m³</v>
      </c>
      <c r="F62">
        <f>+_xlfn.XLOOKUP(B62&amp;A62,APUresumen!O:O,APUresumen!E:E)</f>
        <v>0.6</v>
      </c>
      <c r="G62">
        <f>+_xlfn.XLOOKUP(A62,Catálogo_Materiales!A:A,Catálogo_Materiales!E:E)</f>
        <v>0</v>
      </c>
      <c r="H62" s="14">
        <f t="shared" si="0"/>
        <v>0</v>
      </c>
    </row>
    <row r="63" spans="1:8" x14ac:dyDescent="0.25">
      <c r="A63" t="str">
        <f>+_xlfn.XLOOKUP(C63,Catálogo_Materiales!B:B,Catálogo_Materiales!A:A)</f>
        <v>MAT-036</v>
      </c>
      <c r="B63" t="str">
        <v>ITEM-014</v>
      </c>
      <c r="C63" t="str">
        <v>CLAVOS PARA CALAMINA CON GOMA</v>
      </c>
      <c r="D63" s="22">
        <f>+_xlfn.XLOOKUP(B63&amp;A63,APUresumen!O:O,APUresumen!R:R)</f>
        <v>6.6670000000000007</v>
      </c>
      <c r="E63" t="str">
        <f>+_xlfn.XLOOKUP(C63,'Resumen MATMO'!C:C,'Resumen MATMO'!D:D)</f>
        <v>kg</v>
      </c>
      <c r="F63">
        <f>+_xlfn.XLOOKUP(B63&amp;A63,APUresumen!O:O,APUresumen!E:E)</f>
        <v>0.1</v>
      </c>
      <c r="G63">
        <f>+_xlfn.XLOOKUP(A63,Catálogo_Materiales!A:A,Catálogo_Materiales!E:E)</f>
        <v>15</v>
      </c>
      <c r="H63" s="14">
        <f t="shared" si="0"/>
        <v>100.00500000000001</v>
      </c>
    </row>
    <row r="64" spans="1:8" x14ac:dyDescent="0.25">
      <c r="A64" t="str">
        <f>+_xlfn.XLOOKUP(C64,Catálogo_Materiales!B:B,Catálogo_Materiales!A:A)</f>
        <v>MAT-035</v>
      </c>
      <c r="B64" t="str">
        <v>ITEM-014</v>
      </c>
      <c r="C64" t="str">
        <v>CLAVOS</v>
      </c>
      <c r="D64" s="22">
        <f>+_xlfn.XLOOKUP(B64&amp;A64,APUresumen!O:O,APUresumen!R:R)</f>
        <v>6.6670000000000007</v>
      </c>
      <c r="E64" t="str">
        <f>+_xlfn.XLOOKUP(C64,'Resumen MATMO'!C:C,'Resumen MATMO'!D:D)</f>
        <v>kg</v>
      </c>
      <c r="F64">
        <f>+_xlfn.XLOOKUP(B64&amp;A64,APUresumen!O:O,APUresumen!E:E)</f>
        <v>0.1</v>
      </c>
      <c r="G64">
        <f>+_xlfn.XLOOKUP(A64,Catálogo_Materiales!A:A,Catálogo_Materiales!E:E)</f>
        <v>11</v>
      </c>
      <c r="H64" s="14">
        <f t="shared" si="0"/>
        <v>73.337000000000003</v>
      </c>
    </row>
    <row r="65" spans="1:8" x14ac:dyDescent="0.25">
      <c r="A65" t="str">
        <f>+_xlfn.XLOOKUP(C65,Catálogo_Materiales!B:B,Catálogo_Materiales!A:A)</f>
        <v>MAT-069</v>
      </c>
      <c r="B65" t="str">
        <v>ITEM-014</v>
      </c>
      <c r="C65" t="str">
        <v>MADERA DURA (2"X6")</v>
      </c>
      <c r="D65" s="22">
        <f>+_xlfn.XLOOKUP(B65&amp;A65,APUresumen!O:O,APUresumen!R:R)</f>
        <v>240.67869999999999</v>
      </c>
      <c r="E65" t="str">
        <f>+_xlfn.XLOOKUP(C65,'Resumen MATMO'!C:C,'Resumen MATMO'!D:D)</f>
        <v>pie²</v>
      </c>
      <c r="F65">
        <f>+_xlfn.XLOOKUP(B65&amp;A65,APUresumen!O:O,APUresumen!E:E)</f>
        <v>3.61</v>
      </c>
      <c r="G65">
        <f>+_xlfn.XLOOKUP(A65,Catálogo_Materiales!A:A,Catálogo_Materiales!E:E)</f>
        <v>6</v>
      </c>
      <c r="H65" s="14">
        <f t="shared" si="0"/>
        <v>1444.0722000000001</v>
      </c>
    </row>
    <row r="66" spans="1:8" x14ac:dyDescent="0.25">
      <c r="A66" t="str">
        <f>+_xlfn.XLOOKUP(C66,Catálogo_Materiales!B:B,Catálogo_Materiales!A:A)</f>
        <v>MAT-065</v>
      </c>
      <c r="B66" t="str">
        <v>ITEM-014</v>
      </c>
      <c r="C66" t="str">
        <v>LISTON DE MADERA SEMIDURA (2"X2")</v>
      </c>
      <c r="D66" s="22">
        <f>+_xlfn.XLOOKUP(B66&amp;A66,APUresumen!O:O,APUresumen!R:R)</f>
        <v>80.670699999999997</v>
      </c>
      <c r="E66" t="str">
        <f>+_xlfn.XLOOKUP(C66,'Resumen MATMO'!C:C,'Resumen MATMO'!D:D)</f>
        <v>pie²</v>
      </c>
      <c r="F66">
        <f>+_xlfn.XLOOKUP(B66&amp;A66,APUresumen!O:O,APUresumen!E:E)</f>
        <v>1.21</v>
      </c>
      <c r="G66">
        <f>+_xlfn.XLOOKUP(A66,Catálogo_Materiales!A:A,Catálogo_Materiales!E:E)</f>
        <v>2</v>
      </c>
      <c r="H66" s="14">
        <f t="shared" si="0"/>
        <v>161.34139999999999</v>
      </c>
    </row>
    <row r="67" spans="1:8" x14ac:dyDescent="0.25">
      <c r="A67" t="str">
        <f>+_xlfn.XLOOKUP(C67,Catálogo_Materiales!B:B,Catálogo_Materiales!A:A)</f>
        <v>MAT-021</v>
      </c>
      <c r="B67" t="str">
        <v>ITEM-014</v>
      </c>
      <c r="C67" t="str">
        <v>CALAMINA GALVANIZADA ONDULADA Nro 28 PREPINTADA</v>
      </c>
      <c r="D67" s="22">
        <f>+_xlfn.XLOOKUP(B67&amp;A67,APUresumen!O:O,APUresumen!R:R)</f>
        <v>74.670400000000015</v>
      </c>
      <c r="E67" t="str">
        <f>+_xlfn.XLOOKUP(C67,'Resumen MATMO'!C:C,'Resumen MATMO'!D:D)</f>
        <v>m²</v>
      </c>
      <c r="F67">
        <f>+_xlfn.XLOOKUP(B67&amp;A67,APUresumen!O:O,APUresumen!E:E)</f>
        <v>1.1200000000000001</v>
      </c>
      <c r="G67">
        <f>+_xlfn.XLOOKUP(A67,Catálogo_Materiales!A:A,Catálogo_Materiales!E:E)</f>
        <v>45</v>
      </c>
      <c r="H67" s="14">
        <f t="shared" ref="H67:H130" si="1">+G67*D67</f>
        <v>3360.1680000000006</v>
      </c>
    </row>
    <row r="68" spans="1:8" x14ac:dyDescent="0.25">
      <c r="A68" t="str">
        <f>+_xlfn.XLOOKUP(C68,Catálogo_Materiales!B:B,Catálogo_Materiales!A:A)</f>
        <v>MAT-068</v>
      </c>
      <c r="B68" t="str">
        <v>ITEM-015</v>
      </c>
      <c r="C68" t="str">
        <v>MADERA DE CONSTRUCCION (3 USOS)</v>
      </c>
      <c r="D68" s="22">
        <f>+_xlfn.XLOOKUP(B68&amp;A68,APUresumen!O:O,APUresumen!R:R)</f>
        <v>24.299999999999997</v>
      </c>
      <c r="E68" t="str">
        <f>+_xlfn.XLOOKUP(C68,'Resumen MATMO'!C:C,'Resumen MATMO'!D:D)</f>
        <v>pie²</v>
      </c>
      <c r="F68">
        <f>+_xlfn.XLOOKUP(B68&amp;A68,APUresumen!O:O,APUresumen!E:E)</f>
        <v>27</v>
      </c>
      <c r="G68">
        <f>+_xlfn.XLOOKUP(A68,Catálogo_Materiales!A:A,Catálogo_Materiales!E:E)</f>
        <v>6</v>
      </c>
      <c r="H68" s="14">
        <f t="shared" si="1"/>
        <v>145.79999999999998</v>
      </c>
    </row>
    <row r="69" spans="1:8" x14ac:dyDescent="0.25">
      <c r="A69" t="str">
        <f>+_xlfn.XLOOKUP(C69,Catálogo_Materiales!B:B,Catálogo_Materiales!A:A)</f>
        <v>MAT-035</v>
      </c>
      <c r="B69" t="str">
        <v>ITEM-015</v>
      </c>
      <c r="C69" t="str">
        <v>CLAVOS</v>
      </c>
      <c r="D69" s="22">
        <f>+_xlfn.XLOOKUP(B69&amp;A69,APUresumen!O:O,APUresumen!R:R)</f>
        <v>1.7999999999999998</v>
      </c>
      <c r="E69" t="str">
        <f>+_xlfn.XLOOKUP(C69,'Resumen MATMO'!C:C,'Resumen MATMO'!D:D)</f>
        <v>kg</v>
      </c>
      <c r="F69">
        <f>+_xlfn.XLOOKUP(B69&amp;A69,APUresumen!O:O,APUresumen!E:E)</f>
        <v>2</v>
      </c>
      <c r="G69">
        <f>+_xlfn.XLOOKUP(A69,Catálogo_Materiales!A:A,Catálogo_Materiales!E:E)</f>
        <v>11</v>
      </c>
      <c r="H69" s="14">
        <f t="shared" si="1"/>
        <v>19.799999999999997</v>
      </c>
    </row>
    <row r="70" spans="1:8" x14ac:dyDescent="0.25">
      <c r="A70" t="str">
        <f>+_xlfn.XLOOKUP(C70,Catálogo_Materiales!B:B,Catálogo_Materiales!A:A)</f>
        <v>MAT-002</v>
      </c>
      <c r="B70" t="str">
        <v>ITEM-015</v>
      </c>
      <c r="C70" t="str">
        <v>ALAMBRE DE AMARRE</v>
      </c>
      <c r="D70" s="22">
        <f>+_xlfn.XLOOKUP(B70&amp;A70,APUresumen!O:O,APUresumen!R:R)</f>
        <v>1.7999999999999998</v>
      </c>
      <c r="E70" t="str">
        <f>+_xlfn.XLOOKUP(C70,'Resumen MATMO'!C:C,'Resumen MATMO'!D:D)</f>
        <v>kg</v>
      </c>
      <c r="F70">
        <f>+_xlfn.XLOOKUP(B70&amp;A70,APUresumen!O:O,APUresumen!E:E)</f>
        <v>2</v>
      </c>
      <c r="G70">
        <f>+_xlfn.XLOOKUP(A70,Catálogo_Materiales!A:A,Catálogo_Materiales!E:E)</f>
        <v>11</v>
      </c>
      <c r="H70" s="14">
        <f t="shared" si="1"/>
        <v>19.799999999999997</v>
      </c>
    </row>
    <row r="71" spans="1:8" x14ac:dyDescent="0.25">
      <c r="A71" t="str">
        <f>+_xlfn.XLOOKUP(C71,Catálogo_Materiales!B:B,Catálogo_Materiales!A:A)</f>
        <v>MAT-027</v>
      </c>
      <c r="B71" t="str">
        <v>ITEM-015</v>
      </c>
      <c r="C71" t="str">
        <v>CEMENTO PORTLAND</v>
      </c>
      <c r="D71" s="22">
        <f>+_xlfn.XLOOKUP(B71&amp;A71,APUresumen!O:O,APUresumen!R:R)</f>
        <v>314.99999999999994</v>
      </c>
      <c r="E71" t="str">
        <f>+_xlfn.XLOOKUP(C71,'Resumen MATMO'!C:C,'Resumen MATMO'!D:D)</f>
        <v>kg</v>
      </c>
      <c r="F71">
        <f>+_xlfn.XLOOKUP(B71&amp;A71,APUresumen!O:O,APUresumen!E:E)</f>
        <v>350</v>
      </c>
      <c r="G71">
        <f>+_xlfn.XLOOKUP(A71,Catálogo_Materiales!A:A,Catálogo_Materiales!E:E)</f>
        <v>1.1000000000000001</v>
      </c>
      <c r="H71" s="14">
        <f t="shared" si="1"/>
        <v>346.49999999999994</v>
      </c>
    </row>
    <row r="72" spans="1:8" x14ac:dyDescent="0.25">
      <c r="A72" t="str">
        <f>+_xlfn.XLOOKUP(C72,Catálogo_Materiales!B:B,Catálogo_Materiales!A:A)</f>
        <v>MAT-049</v>
      </c>
      <c r="B72" t="str">
        <v>ITEM-015</v>
      </c>
      <c r="C72" t="str">
        <v>FIERRO CORRUGADO 3/8"</v>
      </c>
      <c r="D72" s="22">
        <f>+_xlfn.XLOOKUP(B72&amp;A72,APUresumen!O:O,APUresumen!R:R)</f>
        <v>69.938999999999993</v>
      </c>
      <c r="E72" t="str">
        <f>+_xlfn.XLOOKUP(C72,'Resumen MATMO'!C:C,'Resumen MATMO'!D:D)</f>
        <v>kg</v>
      </c>
      <c r="F72">
        <f>+_xlfn.XLOOKUP(B72&amp;A72,APUresumen!O:O,APUresumen!E:E)</f>
        <v>77.709999999999994</v>
      </c>
      <c r="G72">
        <f>+_xlfn.XLOOKUP(A72,Catálogo_Materiales!A:A,Catálogo_Materiales!E:E)</f>
        <v>8.5</v>
      </c>
      <c r="H72" s="14">
        <f t="shared" si="1"/>
        <v>594.48149999999998</v>
      </c>
    </row>
    <row r="73" spans="1:8" x14ac:dyDescent="0.25">
      <c r="A73" t="str">
        <f>+_xlfn.XLOOKUP(C73,Catálogo_Materiales!B:B,Catálogo_Materiales!A:A)</f>
        <v>MAT-051</v>
      </c>
      <c r="B73" t="str">
        <v>ITEM-015</v>
      </c>
      <c r="C73" t="str">
        <v>GRAVA</v>
      </c>
      <c r="D73" s="22">
        <f>+_xlfn.XLOOKUP(B73&amp;A73,APUresumen!O:O,APUresumen!R:R)</f>
        <v>0.80999999999999994</v>
      </c>
      <c r="E73" t="str">
        <f>+_xlfn.XLOOKUP(C73,'Resumen MATMO'!C:C,'Resumen MATMO'!D:D)</f>
        <v>m³</v>
      </c>
      <c r="F73">
        <f>+_xlfn.XLOOKUP(B73&amp;A73,APUresumen!O:O,APUresumen!E:E)</f>
        <v>0.9</v>
      </c>
      <c r="G73">
        <f>+_xlfn.XLOOKUP(A73,Catálogo_Materiales!A:A,Catálogo_Materiales!E:E)</f>
        <v>0</v>
      </c>
      <c r="H73" s="14">
        <f t="shared" si="1"/>
        <v>0</v>
      </c>
    </row>
    <row r="74" spans="1:8" x14ac:dyDescent="0.25">
      <c r="A74" t="str">
        <f>+_xlfn.XLOOKUP(C74,Catálogo_Materiales!B:B,Catálogo_Materiales!A:A)</f>
        <v>MAT-009</v>
      </c>
      <c r="B74" t="str">
        <v>ITEM-015</v>
      </c>
      <c r="C74" t="str">
        <v>ARENA</v>
      </c>
      <c r="D74" s="22">
        <f>+_xlfn.XLOOKUP(B74&amp;A74,APUresumen!O:O,APUresumen!R:R)</f>
        <v>0.53099999999999992</v>
      </c>
      <c r="E74" t="str">
        <f>+_xlfn.XLOOKUP(C74,'Resumen MATMO'!C:C,'Resumen MATMO'!D:D)</f>
        <v>m³</v>
      </c>
      <c r="F74">
        <f>+_xlfn.XLOOKUP(B74&amp;A74,APUresumen!O:O,APUresumen!E:E)</f>
        <v>0.59</v>
      </c>
      <c r="G74">
        <f>+_xlfn.XLOOKUP(A74,Catálogo_Materiales!A:A,Catálogo_Materiales!E:E)</f>
        <v>0</v>
      </c>
      <c r="H74" s="14">
        <f t="shared" si="1"/>
        <v>0</v>
      </c>
    </row>
    <row r="75" spans="1:8" x14ac:dyDescent="0.25">
      <c r="A75" t="str">
        <f>+_xlfn.XLOOKUP(C75,Catálogo_Materiales!B:B,Catálogo_Materiales!A:A)</f>
        <v>MAT-056</v>
      </c>
      <c r="B75" t="str">
        <v>ITEM-016</v>
      </c>
      <c r="C75" t="str">
        <v>IMPERMEABILIZANTE CRIL, SOL Y LLUVIA</v>
      </c>
      <c r="D75" s="22">
        <f>+_xlfn.XLOOKUP(B75&amp;A75,APUresumen!O:O,APUresumen!R:R)</f>
        <v>4.5600000000000005</v>
      </c>
      <c r="E75" t="str">
        <f>+_xlfn.XLOOKUP(C75,'Resumen MATMO'!C:C,'Resumen MATMO'!D:D)</f>
        <v>l</v>
      </c>
      <c r="F75">
        <f>+_xlfn.XLOOKUP(B75&amp;A75,APUresumen!O:O,APUresumen!E:E)</f>
        <v>0.8</v>
      </c>
      <c r="G75">
        <f>+_xlfn.XLOOKUP(A75,Catálogo_Materiales!A:A,Catálogo_Materiales!E:E)</f>
        <v>20</v>
      </c>
      <c r="H75" s="14">
        <f t="shared" si="1"/>
        <v>91.200000000000017</v>
      </c>
    </row>
    <row r="76" spans="1:8" x14ac:dyDescent="0.25">
      <c r="A76" t="str">
        <f>+_xlfn.XLOOKUP(C76,Catálogo_Materiales!B:B,Catálogo_Materiales!A:A)</f>
        <v>MAT-027</v>
      </c>
      <c r="B76" t="str">
        <v>ITEM-017</v>
      </c>
      <c r="C76" t="str">
        <v>CEMENTO PORTLAND</v>
      </c>
      <c r="D76" s="22">
        <f>+_xlfn.XLOOKUP(B76&amp;A76,APUresumen!O:O,APUresumen!R:R)</f>
        <v>10.350000000000001</v>
      </c>
      <c r="E76" t="str">
        <f>+_xlfn.XLOOKUP(C76,'Resumen MATMO'!C:C,'Resumen MATMO'!D:D)</f>
        <v>kg</v>
      </c>
      <c r="F76">
        <f>+_xlfn.XLOOKUP(B76&amp;A76,APUresumen!O:O,APUresumen!E:E)</f>
        <v>1.5</v>
      </c>
      <c r="G76">
        <f>+_xlfn.XLOOKUP(A76,Catálogo_Materiales!A:A,Catálogo_Materiales!E:E)</f>
        <v>1.1000000000000001</v>
      </c>
      <c r="H76" s="14">
        <f t="shared" si="1"/>
        <v>11.385000000000003</v>
      </c>
    </row>
    <row r="77" spans="1:8" x14ac:dyDescent="0.25">
      <c r="A77" t="str">
        <f>+_xlfn.XLOOKUP(C77,Catálogo_Materiales!B:B,Catálogo_Materiales!A:A)</f>
        <v>MAT-014</v>
      </c>
      <c r="B77" t="str">
        <v>ITEM-017</v>
      </c>
      <c r="C77" t="str">
        <v>BOTAGUAS DE CERAMICA UNA CAIDA</v>
      </c>
      <c r="D77" s="22">
        <f>+_xlfn.XLOOKUP(B77&amp;A77,APUresumen!O:O,APUresumen!R:R)</f>
        <v>27.6</v>
      </c>
      <c r="E77" t="str">
        <f>+_xlfn.XLOOKUP(C77,'Resumen MATMO'!C:C,'Resumen MATMO'!D:D)</f>
        <v>pza</v>
      </c>
      <c r="F77">
        <f>+_xlfn.XLOOKUP(B77&amp;A77,APUresumen!O:O,APUresumen!E:E)</f>
        <v>4</v>
      </c>
      <c r="G77">
        <f>+_xlfn.XLOOKUP(A77,Catálogo_Materiales!A:A,Catálogo_Materiales!E:E)</f>
        <v>4</v>
      </c>
      <c r="H77" s="14">
        <f t="shared" si="1"/>
        <v>110.4</v>
      </c>
    </row>
    <row r="78" spans="1:8" x14ac:dyDescent="0.25">
      <c r="A78" t="str">
        <f>+_xlfn.XLOOKUP(C78,Catálogo_Materiales!B:B,Catálogo_Materiales!A:A)</f>
        <v>MAT-010</v>
      </c>
      <c r="B78" t="str">
        <v>ITEM-017</v>
      </c>
      <c r="C78" t="str">
        <v>ARENA FINA</v>
      </c>
      <c r="D78" s="22">
        <f>+_xlfn.XLOOKUP(B78&amp;A78,APUresumen!O:O,APUresumen!R:R)</f>
        <v>0</v>
      </c>
      <c r="E78" t="str">
        <f>+_xlfn.XLOOKUP(C78,'Resumen MATMO'!C:C,'Resumen MATMO'!D:D)</f>
        <v>m³</v>
      </c>
      <c r="F78">
        <f>+_xlfn.XLOOKUP(B78&amp;A78,APUresumen!O:O,APUresumen!E:E)</f>
        <v>0</v>
      </c>
      <c r="G78">
        <f>+_xlfn.XLOOKUP(A78,Catálogo_Materiales!A:A,Catálogo_Materiales!E:E)</f>
        <v>0</v>
      </c>
      <c r="H78" s="14">
        <f t="shared" si="1"/>
        <v>0</v>
      </c>
    </row>
    <row r="79" spans="1:8" x14ac:dyDescent="0.25">
      <c r="A79" t="str">
        <f>+_xlfn.XLOOKUP(C79,Catálogo_Materiales!B:B,Catálogo_Materiales!A:A)</f>
        <v>MAT-035</v>
      </c>
      <c r="B79" t="str">
        <v>ITEM-018</v>
      </c>
      <c r="C79" t="str">
        <v>CLAVOS</v>
      </c>
      <c r="D79" s="22">
        <f>+_xlfn.XLOOKUP(B79&amp;A79,APUresumen!O:O,APUresumen!R:R)</f>
        <v>1.2320000000000002</v>
      </c>
      <c r="E79" t="str">
        <f>+_xlfn.XLOOKUP(C79,'Resumen MATMO'!C:C,'Resumen MATMO'!D:D)</f>
        <v>kg</v>
      </c>
      <c r="F79">
        <f>+_xlfn.XLOOKUP(B79&amp;A79,APUresumen!O:O,APUresumen!E:E)</f>
        <v>0.2</v>
      </c>
      <c r="G79">
        <f>+_xlfn.XLOOKUP(A79,Catálogo_Materiales!A:A,Catálogo_Materiales!E:E)</f>
        <v>11</v>
      </c>
      <c r="H79" s="14">
        <f t="shared" si="1"/>
        <v>13.552000000000003</v>
      </c>
    </row>
    <row r="80" spans="1:8" x14ac:dyDescent="0.25">
      <c r="A80" t="str">
        <f>+_xlfn.XLOOKUP(C80,Catálogo_Materiales!B:B,Catálogo_Materiales!A:A)</f>
        <v>MAT-114</v>
      </c>
      <c r="B80" t="str">
        <v>ITEM-018</v>
      </c>
      <c r="C80" t="str">
        <v>YESO</v>
      </c>
      <c r="D80" s="22">
        <f>+_xlfn.XLOOKUP(B80&amp;A80,APUresumen!O:O,APUresumen!R:R)</f>
        <v>99.176000000000016</v>
      </c>
      <c r="E80" t="str">
        <f>+_xlfn.XLOOKUP(C80,'Resumen MATMO'!C:C,'Resumen MATMO'!D:D)</f>
        <v>kg</v>
      </c>
      <c r="F80">
        <f>+_xlfn.XLOOKUP(B80&amp;A80,APUresumen!O:O,APUresumen!E:E)</f>
        <v>16.100000000000001</v>
      </c>
      <c r="G80">
        <f>+_xlfn.XLOOKUP(A80,Catálogo_Materiales!A:A,Catálogo_Materiales!E:E)</f>
        <v>0.7</v>
      </c>
      <c r="H80" s="14">
        <f t="shared" si="1"/>
        <v>69.423200000000008</v>
      </c>
    </row>
    <row r="81" spans="1:8" x14ac:dyDescent="0.25">
      <c r="A81" t="str">
        <f>+_xlfn.XLOOKUP(C81,Catálogo_Materiales!B:B,Catálogo_Materiales!A:A)</f>
        <v>MAT-065</v>
      </c>
      <c r="B81" t="str">
        <v>ITEM-018</v>
      </c>
      <c r="C81" t="str">
        <v>LISTON DE MADERA SEMIDURA (2"X2")</v>
      </c>
      <c r="D81" s="22">
        <f>+_xlfn.XLOOKUP(B81&amp;A81,APUresumen!O:O,APUresumen!R:R)</f>
        <v>43.735999999999997</v>
      </c>
      <c r="E81" t="str">
        <f>+_xlfn.XLOOKUP(C81,'Resumen MATMO'!C:C,'Resumen MATMO'!D:D)</f>
        <v>pie²</v>
      </c>
      <c r="F81">
        <f>+_xlfn.XLOOKUP(B81&amp;A81,APUresumen!O:O,APUresumen!E:E)</f>
        <v>7.1</v>
      </c>
      <c r="G81">
        <f>+_xlfn.XLOOKUP(A81,Catálogo_Materiales!A:A,Catálogo_Materiales!E:E)</f>
        <v>2</v>
      </c>
      <c r="H81" s="14">
        <f t="shared" si="1"/>
        <v>87.471999999999994</v>
      </c>
    </row>
    <row r="82" spans="1:8" x14ac:dyDescent="0.25">
      <c r="A82" t="str">
        <f>+_xlfn.XLOOKUP(C82,Catálogo_Materiales!B:B,Catálogo_Materiales!A:A)</f>
        <v>MAT-006</v>
      </c>
      <c r="B82" t="str">
        <v>ITEM-018</v>
      </c>
      <c r="C82" t="str">
        <v>ALAMBRE TEJIDO (ROLLO 40mx0.80m)</v>
      </c>
      <c r="D82" s="22">
        <f>+_xlfn.XLOOKUP(B82&amp;A82,APUresumen!O:O,APUresumen!R:R)</f>
        <v>7.8848000000000003</v>
      </c>
      <c r="E82" t="str">
        <f>+_xlfn.XLOOKUP(C82,'Resumen MATMO'!C:C,'Resumen MATMO'!D:D)</f>
        <v>m²</v>
      </c>
      <c r="F82">
        <f>+_xlfn.XLOOKUP(B82&amp;A82,APUresumen!O:O,APUresumen!E:E)</f>
        <v>1.28</v>
      </c>
      <c r="G82">
        <f>+_xlfn.XLOOKUP(A82,Catálogo_Materiales!A:A,Catálogo_Materiales!E:E)</f>
        <v>3</v>
      </c>
      <c r="H82" s="14">
        <f t="shared" si="1"/>
        <v>23.654400000000003</v>
      </c>
    </row>
    <row r="83" spans="1:8" x14ac:dyDescent="0.25">
      <c r="A83" t="str">
        <f>+_xlfn.XLOOKUP(C83,Catálogo_Materiales!B:B,Catálogo_Materiales!A:A)</f>
        <v>MAT-073</v>
      </c>
      <c r="B83" t="str">
        <v>ITEM-018</v>
      </c>
      <c r="C83" t="str">
        <v>PAJA</v>
      </c>
      <c r="D83" s="22">
        <f>+_xlfn.XLOOKUP(B83&amp;A83,APUresumen!O:O,APUresumen!R:R)</f>
        <v>0.6160000000000001</v>
      </c>
      <c r="E83" t="str">
        <f>+_xlfn.XLOOKUP(C83,'Resumen MATMO'!C:C,'Resumen MATMO'!D:D)</f>
        <v>kg</v>
      </c>
      <c r="F83">
        <f>+_xlfn.XLOOKUP(B83&amp;A83,APUresumen!O:O,APUresumen!E:E)</f>
        <v>0.1</v>
      </c>
      <c r="G83">
        <f>+_xlfn.XLOOKUP(A83,Catálogo_Materiales!A:A,Catálogo_Materiales!E:E)</f>
        <v>0</v>
      </c>
      <c r="H83" s="14">
        <f t="shared" si="1"/>
        <v>0</v>
      </c>
    </row>
    <row r="84" spans="1:8" x14ac:dyDescent="0.25">
      <c r="A84" t="str">
        <f>+_xlfn.XLOOKUP(C84,Catálogo_Materiales!B:B,Catálogo_Materiales!A:A)</f>
        <v>MAT-114</v>
      </c>
      <c r="B84" t="str">
        <v>ITEM-019</v>
      </c>
      <c r="C84" t="str">
        <v>YESO</v>
      </c>
      <c r="D84" s="22">
        <f>+_xlfn.XLOOKUP(B84&amp;A84,APUresumen!O:O,APUresumen!R:R)</f>
        <v>90.804000000000016</v>
      </c>
      <c r="E84" t="str">
        <f>+_xlfn.XLOOKUP(C84,'Resumen MATMO'!C:C,'Resumen MATMO'!D:D)</f>
        <v>kg</v>
      </c>
      <c r="F84">
        <f>+_xlfn.XLOOKUP(B84&amp;A84,APUresumen!O:O,APUresumen!E:E)</f>
        <v>16.100000000000001</v>
      </c>
      <c r="G84">
        <f>+_xlfn.XLOOKUP(A84,Catálogo_Materiales!A:A,Catálogo_Materiales!E:E)</f>
        <v>0.7</v>
      </c>
      <c r="H84" s="14">
        <f t="shared" si="1"/>
        <v>63.56280000000001</v>
      </c>
    </row>
    <row r="85" spans="1:8" x14ac:dyDescent="0.25">
      <c r="A85" t="str">
        <f>+_xlfn.XLOOKUP(C85,Catálogo_Materiales!B:B,Catálogo_Materiales!A:A)</f>
        <v>MAT-114</v>
      </c>
      <c r="B85" t="str">
        <v>ITEM-020</v>
      </c>
      <c r="C85" t="str">
        <v>YESO</v>
      </c>
      <c r="D85" s="22">
        <f>+_xlfn.XLOOKUP(B85&amp;A85,APUresumen!O:O,APUresumen!R:R)</f>
        <v>1765.3649999999998</v>
      </c>
      <c r="E85" t="str">
        <f>+_xlfn.XLOOKUP(C85,'Resumen MATMO'!C:C,'Resumen MATMO'!D:D)</f>
        <v>kg</v>
      </c>
      <c r="F85">
        <f>+_xlfn.XLOOKUP(B85&amp;A85,APUresumen!O:O,APUresumen!E:E)</f>
        <v>16.100000000000001</v>
      </c>
      <c r="G85">
        <f>+_xlfn.XLOOKUP(A85,Catálogo_Materiales!A:A,Catálogo_Materiales!E:E)</f>
        <v>0.7</v>
      </c>
      <c r="H85" s="14">
        <f t="shared" si="1"/>
        <v>1235.7554999999998</v>
      </c>
    </row>
    <row r="86" spans="1:8" x14ac:dyDescent="0.25">
      <c r="A86" t="str">
        <f>+_xlfn.XLOOKUP(C86,Catálogo_Materiales!B:B,Catálogo_Materiales!A:A)</f>
        <v>MAT-027</v>
      </c>
      <c r="B86" t="str">
        <v>ITEM-021</v>
      </c>
      <c r="C86" t="str">
        <v>CEMENTO PORTLAND</v>
      </c>
      <c r="D86" s="22">
        <f>+_xlfn.XLOOKUP(B86&amp;A86,APUresumen!O:O,APUresumen!R:R)</f>
        <v>306.36</v>
      </c>
      <c r="E86" t="str">
        <f>+_xlfn.XLOOKUP(C86,'Resumen MATMO'!C:C,'Resumen MATMO'!D:D)</f>
        <v>kg</v>
      </c>
      <c r="F86">
        <f>+_xlfn.XLOOKUP(B86&amp;A86,APUresumen!O:O,APUresumen!E:E)</f>
        <v>9</v>
      </c>
      <c r="G86">
        <f>+_xlfn.XLOOKUP(A86,Catálogo_Materiales!A:A,Catálogo_Materiales!E:E)</f>
        <v>1.1000000000000001</v>
      </c>
      <c r="H86" s="14">
        <f t="shared" si="1"/>
        <v>336.99600000000004</v>
      </c>
    </row>
    <row r="87" spans="1:8" x14ac:dyDescent="0.25">
      <c r="A87" t="str">
        <f>+_xlfn.XLOOKUP(C87,Catálogo_Materiales!B:B,Catálogo_Materiales!A:A)</f>
        <v>MAT-010</v>
      </c>
      <c r="B87" t="str">
        <v>ITEM-021</v>
      </c>
      <c r="C87" t="str">
        <v>ARENA FINA</v>
      </c>
      <c r="D87" s="22">
        <f>+_xlfn.XLOOKUP(B87&amp;A87,APUresumen!O:O,APUresumen!R:R)</f>
        <v>1.0211999999999999</v>
      </c>
      <c r="E87" t="str">
        <f>+_xlfn.XLOOKUP(C87,'Resumen MATMO'!C:C,'Resumen MATMO'!D:D)</f>
        <v>m³</v>
      </c>
      <c r="F87">
        <f>+_xlfn.XLOOKUP(B87&amp;A87,APUresumen!O:O,APUresumen!E:E)</f>
        <v>0.03</v>
      </c>
      <c r="G87">
        <f>+_xlfn.XLOOKUP(A87,Catálogo_Materiales!A:A,Catálogo_Materiales!E:E)</f>
        <v>0</v>
      </c>
      <c r="H87" s="14">
        <f t="shared" si="1"/>
        <v>0</v>
      </c>
    </row>
    <row r="88" spans="1:8" x14ac:dyDescent="0.25">
      <c r="A88" t="str">
        <f>+_xlfn.XLOOKUP(C88,Catálogo_Materiales!B:B,Catálogo_Materiales!A:A)</f>
        <v>MAT-027</v>
      </c>
      <c r="B88" t="str">
        <v>ITEM-022</v>
      </c>
      <c r="C88" t="str">
        <v>CEMENTO PORTLAND</v>
      </c>
      <c r="D88" s="22">
        <f>+_xlfn.XLOOKUP(B88&amp;A88,APUresumen!O:O,APUresumen!R:R)</f>
        <v>725.625</v>
      </c>
      <c r="E88" t="str">
        <f>+_xlfn.XLOOKUP(C88,'Resumen MATMO'!C:C,'Resumen MATMO'!D:D)</f>
        <v>kg</v>
      </c>
      <c r="F88">
        <f>+_xlfn.XLOOKUP(B88&amp;A88,APUresumen!O:O,APUresumen!E:E)</f>
        <v>13.5</v>
      </c>
      <c r="G88">
        <f>+_xlfn.XLOOKUP(A88,Catálogo_Materiales!A:A,Catálogo_Materiales!E:E)</f>
        <v>1.1000000000000001</v>
      </c>
      <c r="H88" s="14">
        <f t="shared" si="1"/>
        <v>798.18750000000011</v>
      </c>
    </row>
    <row r="89" spans="1:8" x14ac:dyDescent="0.25">
      <c r="A89" t="str">
        <f>+_xlfn.XLOOKUP(C89,Catálogo_Materiales!B:B,Catálogo_Materiales!A:A)</f>
        <v>MAT-076</v>
      </c>
      <c r="B89" t="str">
        <v>ITEM-022</v>
      </c>
      <c r="C89" t="str">
        <v>PIEDRA</v>
      </c>
      <c r="D89" s="22">
        <f>+_xlfn.XLOOKUP(B89&amp;A89,APUresumen!O:O,APUresumen!R:R)</f>
        <v>6.45</v>
      </c>
      <c r="E89" t="str">
        <f>+_xlfn.XLOOKUP(C89,'Resumen MATMO'!C:C,'Resumen MATMO'!D:D)</f>
        <v>m³</v>
      </c>
      <c r="F89">
        <f>+_xlfn.XLOOKUP(B89&amp;A89,APUresumen!O:O,APUresumen!E:E)</f>
        <v>0.12</v>
      </c>
      <c r="G89">
        <f>+_xlfn.XLOOKUP(A89,Catálogo_Materiales!A:A,Catálogo_Materiales!E:E)</f>
        <v>0</v>
      </c>
      <c r="H89" s="14">
        <f t="shared" si="1"/>
        <v>0</v>
      </c>
    </row>
    <row r="90" spans="1:8" x14ac:dyDescent="0.25">
      <c r="A90" t="str">
        <f>+_xlfn.XLOOKUP(C90,Catálogo_Materiales!B:B,Catálogo_Materiales!A:A)</f>
        <v>MAT-051</v>
      </c>
      <c r="B90" t="str">
        <v>ITEM-022</v>
      </c>
      <c r="C90" t="str">
        <v>GRAVA</v>
      </c>
      <c r="D90" s="22">
        <f>+_xlfn.XLOOKUP(B90&amp;A90,APUresumen!O:O,APUresumen!R:R)</f>
        <v>2.6875</v>
      </c>
      <c r="E90" t="str">
        <f>+_xlfn.XLOOKUP(C90,'Resumen MATMO'!C:C,'Resumen MATMO'!D:D)</f>
        <v>m³</v>
      </c>
      <c r="F90">
        <f>+_xlfn.XLOOKUP(B90&amp;A90,APUresumen!O:O,APUresumen!E:E)</f>
        <v>0.05</v>
      </c>
      <c r="G90">
        <f>+_xlfn.XLOOKUP(A90,Catálogo_Materiales!A:A,Catálogo_Materiales!E:E)</f>
        <v>0</v>
      </c>
      <c r="H90" s="14">
        <f t="shared" si="1"/>
        <v>0</v>
      </c>
    </row>
    <row r="91" spans="1:8" x14ac:dyDescent="0.25">
      <c r="A91" t="str">
        <f>+_xlfn.XLOOKUP(C91,Catálogo_Materiales!B:B,Catálogo_Materiales!A:A)</f>
        <v>MAT-009</v>
      </c>
      <c r="B91" t="str">
        <v>ITEM-022</v>
      </c>
      <c r="C91" t="str">
        <v>ARENA</v>
      </c>
      <c r="D91" s="22">
        <f>+_xlfn.XLOOKUP(B91&amp;A91,APUresumen!O:O,APUresumen!R:R)</f>
        <v>2.6875</v>
      </c>
      <c r="E91" t="str">
        <f>+_xlfn.XLOOKUP(C91,'Resumen MATMO'!C:C,'Resumen MATMO'!D:D)</f>
        <v>m³</v>
      </c>
      <c r="F91">
        <f>+_xlfn.XLOOKUP(B91&amp;A91,APUresumen!O:O,APUresumen!E:E)</f>
        <v>0.05</v>
      </c>
      <c r="G91">
        <f>+_xlfn.XLOOKUP(A91,Catálogo_Materiales!A:A,Catálogo_Materiales!E:E)</f>
        <v>0</v>
      </c>
      <c r="H91" s="14">
        <f t="shared" si="1"/>
        <v>0</v>
      </c>
    </row>
    <row r="92" spans="1:8" x14ac:dyDescent="0.25">
      <c r="A92" t="str">
        <f>+_xlfn.XLOOKUP(C92,Catálogo_Materiales!B:B,Catálogo_Materiales!A:A)</f>
        <v>MAT-027</v>
      </c>
      <c r="B92" t="str">
        <v>ITEM-023</v>
      </c>
      <c r="C92" t="str">
        <v>CEMENTO PORTLAND</v>
      </c>
      <c r="D92" s="22">
        <f>+_xlfn.XLOOKUP(B92&amp;A92,APUresumen!O:O,APUresumen!R:R)</f>
        <v>532.70749999999998</v>
      </c>
      <c r="E92" t="str">
        <f>+_xlfn.XLOOKUP(C92,'Resumen MATMO'!C:C,'Resumen MATMO'!D:D)</f>
        <v>kg</v>
      </c>
      <c r="F92">
        <f>+_xlfn.XLOOKUP(B92&amp;A92,APUresumen!O:O,APUresumen!E:E)</f>
        <v>18.5</v>
      </c>
      <c r="G92">
        <f>+_xlfn.XLOOKUP(A92,Catálogo_Materiales!A:A,Catálogo_Materiales!E:E)</f>
        <v>1.1000000000000001</v>
      </c>
      <c r="H92" s="14">
        <f t="shared" si="1"/>
        <v>585.97825</v>
      </c>
    </row>
    <row r="93" spans="1:8" x14ac:dyDescent="0.25">
      <c r="A93" t="str">
        <f>+_xlfn.XLOOKUP(C93,Catálogo_Materiales!B:B,Catálogo_Materiales!A:A)</f>
        <v>MAT-083</v>
      </c>
      <c r="B93" t="str">
        <v>ITEM-023</v>
      </c>
      <c r="C93" t="str">
        <v>POLIESTIRENO E-1CM</v>
      </c>
      <c r="D93" s="22">
        <f>+_xlfn.XLOOKUP(B93&amp;A93,APUresumen!O:O,APUresumen!R:R)</f>
        <v>2.8795000000000002</v>
      </c>
      <c r="E93" t="str">
        <f>+_xlfn.XLOOKUP(C93,'Resumen MATMO'!C:C,'Resumen MATMO'!D:D)</f>
        <v>m²</v>
      </c>
      <c r="F93">
        <f>+_xlfn.XLOOKUP(B93&amp;A93,APUresumen!O:O,APUresumen!E:E)</f>
        <v>0.1</v>
      </c>
      <c r="G93">
        <f>+_xlfn.XLOOKUP(A93,Catálogo_Materiales!A:A,Catálogo_Materiales!E:E)</f>
        <v>15</v>
      </c>
      <c r="H93" s="14">
        <f t="shared" si="1"/>
        <v>43.192500000000003</v>
      </c>
    </row>
    <row r="94" spans="1:8" x14ac:dyDescent="0.25">
      <c r="A94" t="str">
        <f>+_xlfn.XLOOKUP(C94,Catálogo_Materiales!B:B,Catálogo_Materiales!A:A)</f>
        <v>MAT-077</v>
      </c>
      <c r="B94" t="str">
        <v>ITEM-023</v>
      </c>
      <c r="C94" t="str">
        <v>PIEDRA MANZANA</v>
      </c>
      <c r="D94" s="22">
        <f>+_xlfn.XLOOKUP(B94&amp;A94,APUresumen!O:O,APUresumen!R:R)</f>
        <v>3.4554</v>
      </c>
      <c r="E94" t="str">
        <f>+_xlfn.XLOOKUP(C94,'Resumen MATMO'!C:C,'Resumen MATMO'!D:D)</f>
        <v>m³</v>
      </c>
      <c r="F94">
        <f>+_xlfn.XLOOKUP(B94&amp;A94,APUresumen!O:O,APUresumen!E:E)</f>
        <v>0.12</v>
      </c>
      <c r="G94">
        <f>+_xlfn.XLOOKUP(A94,Catálogo_Materiales!A:A,Catálogo_Materiales!E:E)</f>
        <v>0</v>
      </c>
      <c r="H94" s="14">
        <f t="shared" si="1"/>
        <v>0</v>
      </c>
    </row>
    <row r="95" spans="1:8" x14ac:dyDescent="0.25">
      <c r="A95" t="str">
        <f>+_xlfn.XLOOKUP(C95,Catálogo_Materiales!B:B,Catálogo_Materiales!A:A)</f>
        <v>MAT-010</v>
      </c>
      <c r="B95" t="str">
        <v>ITEM-023</v>
      </c>
      <c r="C95" t="str">
        <v>ARENA FINA</v>
      </c>
      <c r="D95" s="22">
        <f>+_xlfn.XLOOKUP(B95&amp;A95,APUresumen!O:O,APUresumen!R:R)</f>
        <v>0.57590000000000008</v>
      </c>
      <c r="E95" t="str">
        <f>+_xlfn.XLOOKUP(C95,'Resumen MATMO'!C:C,'Resumen MATMO'!D:D)</f>
        <v>m³</v>
      </c>
      <c r="F95">
        <f>+_xlfn.XLOOKUP(B95&amp;A95,APUresumen!O:O,APUresumen!E:E)</f>
        <v>0.02</v>
      </c>
      <c r="G95">
        <f>+_xlfn.XLOOKUP(A95,Catálogo_Materiales!A:A,Catálogo_Materiales!E:E)</f>
        <v>0</v>
      </c>
      <c r="H95" s="14">
        <f t="shared" si="1"/>
        <v>0</v>
      </c>
    </row>
    <row r="96" spans="1:8" x14ac:dyDescent="0.25">
      <c r="A96" t="str">
        <f>+_xlfn.XLOOKUP(C96,Catálogo_Materiales!B:B,Catálogo_Materiales!A:A)</f>
        <v>MAT-051</v>
      </c>
      <c r="B96" t="str">
        <v>ITEM-023</v>
      </c>
      <c r="C96" t="str">
        <v>GRAVA</v>
      </c>
      <c r="D96" s="22">
        <f>+_xlfn.XLOOKUP(B96&amp;A96,APUresumen!O:O,APUresumen!R:R)</f>
        <v>1.1518000000000002</v>
      </c>
      <c r="E96" t="str">
        <f>+_xlfn.XLOOKUP(C96,'Resumen MATMO'!C:C,'Resumen MATMO'!D:D)</f>
        <v>m³</v>
      </c>
      <c r="F96">
        <f>+_xlfn.XLOOKUP(B96&amp;A96,APUresumen!O:O,APUresumen!E:E)</f>
        <v>0.04</v>
      </c>
      <c r="G96">
        <f>+_xlfn.XLOOKUP(A96,Catálogo_Materiales!A:A,Catálogo_Materiales!E:E)</f>
        <v>0</v>
      </c>
      <c r="H96" s="14">
        <f t="shared" si="1"/>
        <v>0</v>
      </c>
    </row>
    <row r="97" spans="1:8" x14ac:dyDescent="0.25">
      <c r="A97" t="str">
        <f>+_xlfn.XLOOKUP(C97,Catálogo_Materiales!B:B,Catálogo_Materiales!A:A)</f>
        <v>MAT-009</v>
      </c>
      <c r="B97" t="str">
        <v>ITEM-023</v>
      </c>
      <c r="C97" t="str">
        <v>ARENA</v>
      </c>
      <c r="D97" s="22">
        <f>+_xlfn.XLOOKUP(B97&amp;A97,APUresumen!O:O,APUresumen!R:R)</f>
        <v>0.86385000000000001</v>
      </c>
      <c r="E97" t="str">
        <f>+_xlfn.XLOOKUP(C97,'Resumen MATMO'!C:C,'Resumen MATMO'!D:D)</f>
        <v>m³</v>
      </c>
      <c r="F97">
        <f>+_xlfn.XLOOKUP(B97&amp;A97,APUresumen!O:O,APUresumen!E:E)</f>
        <v>0.03</v>
      </c>
      <c r="G97">
        <f>+_xlfn.XLOOKUP(A97,Catálogo_Materiales!A:A,Catálogo_Materiales!E:E)</f>
        <v>0</v>
      </c>
      <c r="H97" s="14">
        <f t="shared" si="1"/>
        <v>0</v>
      </c>
    </row>
    <row r="98" spans="1:8" x14ac:dyDescent="0.25">
      <c r="A98" t="str">
        <f>+_xlfn.XLOOKUP(C98,Catálogo_Materiales!B:B,Catálogo_Materiales!A:A)</f>
        <v>MAT-027</v>
      </c>
      <c r="B98" t="str">
        <v>ITEM-024</v>
      </c>
      <c r="C98" t="str">
        <v>CEMENTO PORTLAND</v>
      </c>
      <c r="D98" s="22">
        <f>+_xlfn.XLOOKUP(B98&amp;A98,APUresumen!O:O,APUresumen!R:R)</f>
        <v>1018.2600000000001</v>
      </c>
      <c r="E98" t="str">
        <f>+_xlfn.XLOOKUP(C98,'Resumen MATMO'!C:C,'Resumen MATMO'!D:D)</f>
        <v>kg</v>
      </c>
      <c r="F98">
        <f>+_xlfn.XLOOKUP(B98&amp;A98,APUresumen!O:O,APUresumen!E:E)</f>
        <v>9</v>
      </c>
      <c r="G98">
        <f>+_xlfn.XLOOKUP(A98,Catálogo_Materiales!A:A,Catálogo_Materiales!E:E)</f>
        <v>1.1000000000000001</v>
      </c>
      <c r="H98" s="14">
        <f t="shared" si="1"/>
        <v>1120.0860000000002</v>
      </c>
    </row>
    <row r="99" spans="1:8" x14ac:dyDescent="0.25">
      <c r="A99" t="str">
        <f>+_xlfn.XLOOKUP(C99,Catálogo_Materiales!B:B,Catálogo_Materiales!A:A)</f>
        <v>MAT-010</v>
      </c>
      <c r="B99" t="str">
        <v>ITEM-024</v>
      </c>
      <c r="C99" t="str">
        <v>ARENA FINA</v>
      </c>
      <c r="D99" s="22">
        <f>+_xlfn.XLOOKUP(B99&amp;A99,APUresumen!O:O,APUresumen!R:R)</f>
        <v>3.3942000000000001</v>
      </c>
      <c r="E99" t="str">
        <f>+_xlfn.XLOOKUP(C99,'Resumen MATMO'!C:C,'Resumen MATMO'!D:D)</f>
        <v>m³</v>
      </c>
      <c r="F99">
        <f>+_xlfn.XLOOKUP(B99&amp;A99,APUresumen!O:O,APUresumen!E:E)</f>
        <v>0.03</v>
      </c>
      <c r="G99">
        <f>+_xlfn.XLOOKUP(A99,Catálogo_Materiales!A:A,Catálogo_Materiales!E:E)</f>
        <v>0</v>
      </c>
      <c r="H99" s="14">
        <f t="shared" si="1"/>
        <v>0</v>
      </c>
    </row>
    <row r="100" spans="1:8" x14ac:dyDescent="0.25">
      <c r="A100" t="str">
        <f>+_xlfn.XLOOKUP(C100,Catálogo_Materiales!B:B,Catálogo_Materiales!A:A)</f>
        <v>MAT-060</v>
      </c>
      <c r="B100" t="str">
        <v>ITEM-025</v>
      </c>
      <c r="C100" t="str">
        <v>LADRILLO GAMBOTE (23x10x5)</v>
      </c>
      <c r="D100" s="22">
        <f>+_xlfn.XLOOKUP(B100&amp;A100,APUresumen!O:O,APUresumen!R:R)</f>
        <v>144</v>
      </c>
      <c r="E100" t="str">
        <f>+_xlfn.XLOOKUP(C100,'Resumen MATMO'!C:C,'Resumen MATMO'!D:D)</f>
        <v>pza</v>
      </c>
      <c r="F100">
        <f>+_xlfn.XLOOKUP(B100&amp;A100,APUresumen!O:O,APUresumen!E:E)</f>
        <v>60</v>
      </c>
      <c r="G100">
        <f>+_xlfn.XLOOKUP(A100,Catálogo_Materiales!A:A,Catálogo_Materiales!E:E)</f>
        <v>0.8</v>
      </c>
      <c r="H100" s="14">
        <f t="shared" si="1"/>
        <v>115.2</v>
      </c>
    </row>
    <row r="101" spans="1:8" x14ac:dyDescent="0.25">
      <c r="A101" t="str">
        <f>+_xlfn.XLOOKUP(C101,Catálogo_Materiales!B:B,Catálogo_Materiales!A:A)</f>
        <v>MAT-027</v>
      </c>
      <c r="B101" t="str">
        <v>ITEM-025</v>
      </c>
      <c r="C101" t="str">
        <v>CEMENTO PORTLAND</v>
      </c>
      <c r="D101" s="22">
        <f>+_xlfn.XLOOKUP(B101&amp;A101,APUresumen!O:O,APUresumen!R:R)</f>
        <v>35.64</v>
      </c>
      <c r="E101" t="str">
        <f>+_xlfn.XLOOKUP(C101,'Resumen MATMO'!C:C,'Resumen MATMO'!D:D)</f>
        <v>kg</v>
      </c>
      <c r="F101">
        <f>+_xlfn.XLOOKUP(B101&amp;A101,APUresumen!O:O,APUresumen!E:E)</f>
        <v>14.85</v>
      </c>
      <c r="G101">
        <f>+_xlfn.XLOOKUP(A101,Catálogo_Materiales!A:A,Catálogo_Materiales!E:E)</f>
        <v>1.1000000000000001</v>
      </c>
      <c r="H101" s="14">
        <f t="shared" si="1"/>
        <v>39.204000000000001</v>
      </c>
    </row>
    <row r="102" spans="1:8" x14ac:dyDescent="0.25">
      <c r="A102" t="str">
        <f>+_xlfn.XLOOKUP(C102,Catálogo_Materiales!B:B,Catálogo_Materiales!A:A)</f>
        <v>MAT-010</v>
      </c>
      <c r="B102" t="str">
        <v>ITEM-025</v>
      </c>
      <c r="C102" t="str">
        <v>ARENA FINA</v>
      </c>
      <c r="D102" s="22">
        <f>+_xlfn.XLOOKUP(B102&amp;A102,APUresumen!O:O,APUresumen!R:R)</f>
        <v>0.12</v>
      </c>
      <c r="E102" t="str">
        <f>+_xlfn.XLOOKUP(C102,'Resumen MATMO'!C:C,'Resumen MATMO'!D:D)</f>
        <v>m³</v>
      </c>
      <c r="F102">
        <f>+_xlfn.XLOOKUP(B102&amp;A102,APUresumen!O:O,APUresumen!E:E)</f>
        <v>0.05</v>
      </c>
      <c r="G102">
        <f>+_xlfn.XLOOKUP(A102,Catálogo_Materiales!A:A,Catálogo_Materiales!E:E)</f>
        <v>0</v>
      </c>
      <c r="H102" s="14">
        <f t="shared" si="1"/>
        <v>0</v>
      </c>
    </row>
    <row r="103" spans="1:8" x14ac:dyDescent="0.25">
      <c r="A103" t="str">
        <f>+_xlfn.XLOOKUP(C103,Catálogo_Materiales!B:B,Catálogo_Materiales!A:A)</f>
        <v>MAT-068</v>
      </c>
      <c r="B103" t="str">
        <v>ITEM-026</v>
      </c>
      <c r="C103" t="str">
        <v>MADERA DE CONSTRUCCION (3 USOS)</v>
      </c>
      <c r="D103" s="22">
        <f>+_xlfn.XLOOKUP(B103&amp;A103,APUresumen!O:O,APUresumen!R:R)</f>
        <v>12.18</v>
      </c>
      <c r="E103" t="str">
        <f>+_xlfn.XLOOKUP(C103,'Resumen MATMO'!C:C,'Resumen MATMO'!D:D)</f>
        <v>pie²</v>
      </c>
      <c r="F103">
        <f>+_xlfn.XLOOKUP(B103&amp;A103,APUresumen!O:O,APUresumen!E:E)</f>
        <v>7</v>
      </c>
      <c r="G103">
        <f>+_xlfn.XLOOKUP(A103,Catálogo_Materiales!A:A,Catálogo_Materiales!E:E)</f>
        <v>6</v>
      </c>
      <c r="H103" s="14">
        <f t="shared" si="1"/>
        <v>73.08</v>
      </c>
    </row>
    <row r="104" spans="1:8" x14ac:dyDescent="0.25">
      <c r="A104" t="str">
        <f>+_xlfn.XLOOKUP(C104,Catálogo_Materiales!B:B,Catálogo_Materiales!A:A)</f>
        <v>MAT-035</v>
      </c>
      <c r="B104" t="str">
        <v>ITEM-026</v>
      </c>
      <c r="C104" t="str">
        <v>CLAVOS</v>
      </c>
      <c r="D104" s="22">
        <f>+_xlfn.XLOOKUP(B104&amp;A104,APUresumen!O:O,APUresumen!R:R)</f>
        <v>0.17400000000000002</v>
      </c>
      <c r="E104" t="str">
        <f>+_xlfn.XLOOKUP(C104,'Resumen MATMO'!C:C,'Resumen MATMO'!D:D)</f>
        <v>kg</v>
      </c>
      <c r="F104">
        <f>+_xlfn.XLOOKUP(B104&amp;A104,APUresumen!O:O,APUresumen!E:E)</f>
        <v>0.1</v>
      </c>
      <c r="G104">
        <f>+_xlfn.XLOOKUP(A104,Catálogo_Materiales!A:A,Catálogo_Materiales!E:E)</f>
        <v>11</v>
      </c>
      <c r="H104" s="14">
        <f t="shared" si="1"/>
        <v>1.9140000000000001</v>
      </c>
    </row>
    <row r="105" spans="1:8" x14ac:dyDescent="0.25">
      <c r="A105" t="str">
        <f>+_xlfn.XLOOKUP(C105,Catálogo_Materiales!B:B,Catálogo_Materiales!A:A)</f>
        <v>MAT-002</v>
      </c>
      <c r="B105" t="str">
        <v>ITEM-026</v>
      </c>
      <c r="C105" t="str">
        <v>ALAMBRE DE AMARRE</v>
      </c>
      <c r="D105" s="22">
        <f>+_xlfn.XLOOKUP(B105&amp;A105,APUresumen!O:O,APUresumen!R:R)</f>
        <v>0.17400000000000002</v>
      </c>
      <c r="E105" t="str">
        <f>+_xlfn.XLOOKUP(C105,'Resumen MATMO'!C:C,'Resumen MATMO'!D:D)</f>
        <v>kg</v>
      </c>
      <c r="F105">
        <f>+_xlfn.XLOOKUP(B105&amp;A105,APUresumen!O:O,APUresumen!E:E)</f>
        <v>0.1</v>
      </c>
      <c r="G105">
        <f>+_xlfn.XLOOKUP(A105,Catálogo_Materiales!A:A,Catálogo_Materiales!E:E)</f>
        <v>11</v>
      </c>
      <c r="H105" s="14">
        <f t="shared" si="1"/>
        <v>1.9140000000000001</v>
      </c>
    </row>
    <row r="106" spans="1:8" x14ac:dyDescent="0.25">
      <c r="A106" t="str">
        <f>+_xlfn.XLOOKUP(C106,Catálogo_Materiales!B:B,Catálogo_Materiales!A:A)</f>
        <v>MAT-050</v>
      </c>
      <c r="B106" t="str">
        <v>ITEM-026</v>
      </c>
      <c r="C106" t="str">
        <v>FIERRO CORRUGADO 5/16"</v>
      </c>
      <c r="D106" s="22">
        <f>+_xlfn.XLOOKUP(B106&amp;A106,APUresumen!O:O,APUresumen!R:R)</f>
        <v>12.5106</v>
      </c>
      <c r="E106" t="str">
        <f>+_xlfn.XLOOKUP(C106,'Resumen MATMO'!C:C,'Resumen MATMO'!D:D)</f>
        <v>kg</v>
      </c>
      <c r="F106">
        <f>+_xlfn.XLOOKUP(B106&amp;A106,APUresumen!O:O,APUresumen!E:E)</f>
        <v>7.19</v>
      </c>
      <c r="G106">
        <f>+_xlfn.XLOOKUP(A106,Catálogo_Materiales!A:A,Catálogo_Materiales!E:E)</f>
        <v>8</v>
      </c>
      <c r="H106" s="14">
        <f t="shared" si="1"/>
        <v>100.0848</v>
      </c>
    </row>
    <row r="107" spans="1:8" x14ac:dyDescent="0.25">
      <c r="A107" t="str">
        <f>+_xlfn.XLOOKUP(C107,Catálogo_Materiales!B:B,Catálogo_Materiales!A:A)</f>
        <v>MAT-027</v>
      </c>
      <c r="B107" t="str">
        <v>ITEM-026</v>
      </c>
      <c r="C107" t="str">
        <v>CEMENTO PORTLAND</v>
      </c>
      <c r="D107" s="22">
        <f>+_xlfn.XLOOKUP(B107&amp;A107,APUresumen!O:O,APUresumen!R:R)</f>
        <v>30.45</v>
      </c>
      <c r="E107" t="str">
        <f>+_xlfn.XLOOKUP(C107,'Resumen MATMO'!C:C,'Resumen MATMO'!D:D)</f>
        <v>kg</v>
      </c>
      <c r="F107">
        <f>+_xlfn.XLOOKUP(B107&amp;A107,APUresumen!O:O,APUresumen!E:E)</f>
        <v>17.5</v>
      </c>
      <c r="G107">
        <f>+_xlfn.XLOOKUP(A107,Catálogo_Materiales!A:A,Catálogo_Materiales!E:E)</f>
        <v>1.1000000000000001</v>
      </c>
      <c r="H107" s="14">
        <f t="shared" si="1"/>
        <v>33.495000000000005</v>
      </c>
    </row>
    <row r="108" spans="1:8" x14ac:dyDescent="0.25">
      <c r="A108" t="str">
        <f>+_xlfn.XLOOKUP(C108,Catálogo_Materiales!B:B,Catálogo_Materiales!A:A)</f>
        <v>MAT-051</v>
      </c>
      <c r="B108" t="str">
        <v>ITEM-026</v>
      </c>
      <c r="C108" t="str">
        <v>GRAVA</v>
      </c>
      <c r="D108" s="22">
        <f>+_xlfn.XLOOKUP(B108&amp;A108,APUresumen!O:O,APUresumen!R:R)</f>
        <v>8.7000000000000008E-2</v>
      </c>
      <c r="E108" t="str">
        <f>+_xlfn.XLOOKUP(C108,'Resumen MATMO'!C:C,'Resumen MATMO'!D:D)</f>
        <v>m³</v>
      </c>
      <c r="F108">
        <f>+_xlfn.XLOOKUP(B108&amp;A108,APUresumen!O:O,APUresumen!E:E)</f>
        <v>0.05</v>
      </c>
      <c r="G108">
        <f>+_xlfn.XLOOKUP(A108,Catálogo_Materiales!A:A,Catálogo_Materiales!E:E)</f>
        <v>0</v>
      </c>
      <c r="H108" s="14">
        <f t="shared" si="1"/>
        <v>0</v>
      </c>
    </row>
    <row r="109" spans="1:8" x14ac:dyDescent="0.25">
      <c r="A109" t="str">
        <f>+_xlfn.XLOOKUP(C109,Catálogo_Materiales!B:B,Catálogo_Materiales!A:A)</f>
        <v>MAT-009</v>
      </c>
      <c r="B109" t="str">
        <v>ITEM-026</v>
      </c>
      <c r="C109" t="str">
        <v>ARENA</v>
      </c>
      <c r="D109" s="22">
        <f>+_xlfn.XLOOKUP(B109&amp;A109,APUresumen!O:O,APUresumen!R:R)</f>
        <v>5.2199999999999996E-2</v>
      </c>
      <c r="E109" t="str">
        <f>+_xlfn.XLOOKUP(C109,'Resumen MATMO'!C:C,'Resumen MATMO'!D:D)</f>
        <v>m³</v>
      </c>
      <c r="F109">
        <f>+_xlfn.XLOOKUP(B109&amp;A109,APUresumen!O:O,APUresumen!E:E)</f>
        <v>0.03</v>
      </c>
      <c r="G109">
        <f>+_xlfn.XLOOKUP(A109,Catálogo_Materiales!A:A,Catálogo_Materiales!E:E)</f>
        <v>0</v>
      </c>
      <c r="H109" s="14">
        <f t="shared" si="1"/>
        <v>0</v>
      </c>
    </row>
    <row r="110" spans="1:8" x14ac:dyDescent="0.25">
      <c r="A110" t="str">
        <f>+_xlfn.XLOOKUP(C110,Catálogo_Materiales!B:B,Catálogo_Materiales!A:A)</f>
        <v>MAT-098</v>
      </c>
      <c r="B110" t="str">
        <v>ITEM-027</v>
      </c>
      <c r="C110" t="str">
        <v>TEFLON 3/4"</v>
      </c>
      <c r="D110" s="22">
        <f>+_xlfn.XLOOKUP(B110&amp;A110,APUresumen!O:O,APUresumen!R:R)</f>
        <v>1</v>
      </c>
      <c r="E110" t="str">
        <f>+_xlfn.XLOOKUP(C110,'Resumen MATMO'!C:C,'Resumen MATMO'!D:D)</f>
        <v>pza</v>
      </c>
      <c r="F110">
        <f>+_xlfn.XLOOKUP(B110&amp;A110,APUresumen!O:O,APUresumen!E:E)</f>
        <v>1</v>
      </c>
      <c r="G110">
        <f>+_xlfn.XLOOKUP(A110,Catálogo_Materiales!A:A,Catálogo_Materiales!E:E)</f>
        <v>2</v>
      </c>
      <c r="H110" s="14">
        <f t="shared" si="1"/>
        <v>2</v>
      </c>
    </row>
    <row r="111" spans="1:8" x14ac:dyDescent="0.25">
      <c r="A111" t="str">
        <f>+_xlfn.XLOOKUP(C111,Catálogo_Materiales!B:B,Catálogo_Materiales!A:A)</f>
        <v>MAT-063</v>
      </c>
      <c r="B111" t="str">
        <v>ITEM-027</v>
      </c>
      <c r="C111" t="str">
        <v>LAVAPLATOS 2 FOSAS Y 1 FREGADERO MAS SOPAPA Y SIFÓN</v>
      </c>
      <c r="D111" s="22">
        <f>+_xlfn.XLOOKUP(B111&amp;A111,APUresumen!O:O,APUresumen!R:R)</f>
        <v>1</v>
      </c>
      <c r="E111" t="str">
        <f>+_xlfn.XLOOKUP(C111,'Resumen MATMO'!C:C,'Resumen MATMO'!D:D)</f>
        <v>pza</v>
      </c>
      <c r="F111">
        <f>+_xlfn.XLOOKUP(B111&amp;A111,APUresumen!O:O,APUresumen!E:E)</f>
        <v>1</v>
      </c>
      <c r="G111">
        <f>+_xlfn.XLOOKUP(A111,Catálogo_Materiales!A:A,Catálogo_Materiales!E:E)</f>
        <v>350</v>
      </c>
      <c r="H111" s="14">
        <f t="shared" si="1"/>
        <v>350</v>
      </c>
    </row>
    <row r="112" spans="1:8" x14ac:dyDescent="0.25">
      <c r="A112" t="str">
        <f>+_xlfn.XLOOKUP(C112,Catálogo_Materiales!B:B,Catálogo_Materiales!A:A)</f>
        <v>MAT-053</v>
      </c>
      <c r="B112" t="str">
        <v>ITEM-027</v>
      </c>
      <c r="C112" t="str">
        <v>GRIFERIA PARA LAVAPLATOS</v>
      </c>
      <c r="D112" s="22">
        <f>+_xlfn.XLOOKUP(B112&amp;A112,APUresumen!O:O,APUresumen!R:R)</f>
        <v>1</v>
      </c>
      <c r="E112" t="str">
        <f>+_xlfn.XLOOKUP(C112,'Resumen MATMO'!C:C,'Resumen MATMO'!D:D)</f>
        <v>pza</v>
      </c>
      <c r="F112">
        <f>+_xlfn.XLOOKUP(B112&amp;A112,APUresumen!O:O,APUresumen!E:E)</f>
        <v>1</v>
      </c>
      <c r="G112">
        <f>+_xlfn.XLOOKUP(A112,Catálogo_Materiales!A:A,Catálogo_Materiales!E:E)</f>
        <v>80</v>
      </c>
      <c r="H112" s="14">
        <f t="shared" si="1"/>
        <v>80</v>
      </c>
    </row>
    <row r="113" spans="1:8" x14ac:dyDescent="0.25">
      <c r="A113" t="str">
        <f>+_xlfn.XLOOKUP(C113,Catálogo_Materiales!B:B,Catálogo_Materiales!A:A)</f>
        <v>MAT-111</v>
      </c>
      <c r="B113" t="str">
        <v>ITEM-028</v>
      </c>
      <c r="C113" t="str">
        <v>UNION UNIVERSAL 1/2"</v>
      </c>
      <c r="D113" s="22">
        <f>+_xlfn.XLOOKUP(B113&amp;A113,APUresumen!O:O,APUresumen!R:R)</f>
        <v>1</v>
      </c>
      <c r="E113" t="str">
        <f>+_xlfn.XLOOKUP(C113,'Resumen MATMO'!C:C,'Resumen MATMO'!D:D)</f>
        <v>PZA</v>
      </c>
      <c r="F113">
        <f>+_xlfn.XLOOKUP(B113&amp;A113,APUresumen!O:O,APUresumen!E:E)</f>
        <v>1</v>
      </c>
      <c r="G113">
        <f>+_xlfn.XLOOKUP(A113,Catálogo_Materiales!A:A,Catálogo_Materiales!E:E)</f>
        <v>6.5</v>
      </c>
      <c r="H113" s="14">
        <f t="shared" si="1"/>
        <v>6.5</v>
      </c>
    </row>
    <row r="114" spans="1:8" x14ac:dyDescent="0.25">
      <c r="A114" t="str">
        <f>+_xlfn.XLOOKUP(C114,Catálogo_Materiales!B:B,Catálogo_Materiales!A:A)</f>
        <v>MAT-106</v>
      </c>
      <c r="B114" t="str">
        <v>ITEM-028</v>
      </c>
      <c r="C114" t="str">
        <v>TUBO PVC 1/2"</v>
      </c>
      <c r="D114" s="22">
        <f>+_xlfn.XLOOKUP(B114&amp;A114,APUresumen!O:O,APUresumen!R:R)</f>
        <v>15</v>
      </c>
      <c r="E114" t="str">
        <f>+_xlfn.XLOOKUP(C114,'Resumen MATMO'!C:C,'Resumen MATMO'!D:D)</f>
        <v>M</v>
      </c>
      <c r="F114">
        <f>+_xlfn.XLOOKUP(B114&amp;A114,APUresumen!O:O,APUresumen!E:E)</f>
        <v>15</v>
      </c>
      <c r="G114">
        <f>+_xlfn.XLOOKUP(A114,Catálogo_Materiales!A:A,Catálogo_Materiales!E:E)</f>
        <v>7.5</v>
      </c>
      <c r="H114" s="14">
        <f t="shared" si="1"/>
        <v>112.5</v>
      </c>
    </row>
    <row r="115" spans="1:8" x14ac:dyDescent="0.25">
      <c r="A115" t="str">
        <f>+_xlfn.XLOOKUP(C115,Catálogo_Materiales!B:B,Catálogo_Materiales!A:A)</f>
        <v>MAT-098</v>
      </c>
      <c r="B115" t="str">
        <v>ITEM-028</v>
      </c>
      <c r="C115" t="str">
        <v>TEFLON 3/4"</v>
      </c>
      <c r="D115" s="22">
        <f>+_xlfn.XLOOKUP(B115&amp;A115,APUresumen!O:O,APUresumen!R:R)</f>
        <v>2</v>
      </c>
      <c r="E115" t="str">
        <f>+_xlfn.XLOOKUP(C115,'Resumen MATMO'!C:C,'Resumen MATMO'!D:D)</f>
        <v>pza</v>
      </c>
      <c r="F115">
        <f>+_xlfn.XLOOKUP(B115&amp;A115,APUresumen!O:O,APUresumen!E:E)</f>
        <v>2</v>
      </c>
      <c r="G115">
        <f>+_xlfn.XLOOKUP(A115,Catálogo_Materiales!A:A,Catálogo_Materiales!E:E)</f>
        <v>2</v>
      </c>
      <c r="H115" s="14">
        <f t="shared" si="1"/>
        <v>4</v>
      </c>
    </row>
    <row r="116" spans="1:8" x14ac:dyDescent="0.25">
      <c r="A116" t="str">
        <f>+_xlfn.XLOOKUP(C116,Catálogo_Materiales!B:B,Catálogo_Materiales!A:A)</f>
        <v>MAT-093</v>
      </c>
      <c r="B116" t="str">
        <v>ITEM-028</v>
      </c>
      <c r="C116" t="str">
        <v>TEE PVC  D=1/2"</v>
      </c>
      <c r="D116" s="22">
        <f>+_xlfn.XLOOKUP(B116&amp;A116,APUresumen!O:O,APUresumen!R:R)</f>
        <v>3</v>
      </c>
      <c r="E116" t="str">
        <f>+_xlfn.XLOOKUP(C116,'Resumen MATMO'!C:C,'Resumen MATMO'!D:D)</f>
        <v>pza</v>
      </c>
      <c r="F116">
        <f>+_xlfn.XLOOKUP(B116&amp;A116,APUresumen!O:O,APUresumen!E:E)</f>
        <v>3</v>
      </c>
      <c r="G116">
        <f>+_xlfn.XLOOKUP(A116,Catálogo_Materiales!A:A,Catálogo_Materiales!E:E)</f>
        <v>3.2</v>
      </c>
      <c r="H116" s="14">
        <f t="shared" si="1"/>
        <v>9.6000000000000014</v>
      </c>
    </row>
    <row r="117" spans="1:8" x14ac:dyDescent="0.25">
      <c r="A117" t="str">
        <f>+_xlfn.XLOOKUP(C117,Catálogo_Materiales!B:B,Catálogo_Materiales!A:A)</f>
        <v>MAT-072</v>
      </c>
      <c r="B117" t="str">
        <v>ITEM-028</v>
      </c>
      <c r="C117" t="str">
        <v>NIPLE PVC DE 1/2"</v>
      </c>
      <c r="D117" s="22">
        <f>+_xlfn.XLOOKUP(B117&amp;A117,APUresumen!O:O,APUresumen!R:R)</f>
        <v>2</v>
      </c>
      <c r="E117" t="str">
        <f>+_xlfn.XLOOKUP(C117,'Resumen MATMO'!C:C,'Resumen MATMO'!D:D)</f>
        <v>PZA</v>
      </c>
      <c r="F117">
        <f>+_xlfn.XLOOKUP(B117&amp;A117,APUresumen!O:O,APUresumen!E:E)</f>
        <v>2</v>
      </c>
      <c r="G117">
        <f>+_xlfn.XLOOKUP(A117,Catálogo_Materiales!A:A,Catálogo_Materiales!E:E)</f>
        <v>3</v>
      </c>
      <c r="H117" s="14">
        <f t="shared" si="1"/>
        <v>6</v>
      </c>
    </row>
    <row r="118" spans="1:8" x14ac:dyDescent="0.25">
      <c r="A118" t="str">
        <f>+_xlfn.XLOOKUP(C118,Catálogo_Materiales!B:B,Catálogo_Materiales!A:A)</f>
        <v>MAT-067</v>
      </c>
      <c r="B118" t="str">
        <v>ITEM-028</v>
      </c>
      <c r="C118" t="str">
        <v>LLAVE DE PASO 1/2" PARA DUCHA</v>
      </c>
      <c r="D118" s="22">
        <f>+_xlfn.XLOOKUP(B118&amp;A118,APUresumen!O:O,APUresumen!R:R)</f>
        <v>1</v>
      </c>
      <c r="E118" t="str">
        <f>+_xlfn.XLOOKUP(C118,'Resumen MATMO'!C:C,'Resumen MATMO'!D:D)</f>
        <v>pza</v>
      </c>
      <c r="F118">
        <f>+_xlfn.XLOOKUP(B118&amp;A118,APUresumen!O:O,APUresumen!E:E)</f>
        <v>1</v>
      </c>
      <c r="G118">
        <f>+_xlfn.XLOOKUP(A118,Catálogo_Materiales!A:A,Catálogo_Materiales!E:E)</f>
        <v>40</v>
      </c>
      <c r="H118" s="14">
        <f t="shared" si="1"/>
        <v>40</v>
      </c>
    </row>
    <row r="119" spans="1:8" x14ac:dyDescent="0.25">
      <c r="A119" t="str">
        <f>+_xlfn.XLOOKUP(C119,Catálogo_Materiales!B:B,Catálogo_Materiales!A:A)</f>
        <v>MAT-066</v>
      </c>
      <c r="B119" t="str">
        <v>ITEM-028</v>
      </c>
      <c r="C119" t="str">
        <v>LLAVE DE PASO 1/2"</v>
      </c>
      <c r="D119" s="22">
        <f>+_xlfn.XLOOKUP(B119&amp;A119,APUresumen!O:O,APUresumen!R:R)</f>
        <v>2</v>
      </c>
      <c r="E119" t="str">
        <f>+_xlfn.XLOOKUP(C119,'Resumen MATMO'!C:C,'Resumen MATMO'!D:D)</f>
        <v>pza</v>
      </c>
      <c r="F119">
        <f>+_xlfn.XLOOKUP(B119&amp;A119,APUresumen!O:O,APUresumen!E:E)</f>
        <v>2</v>
      </c>
      <c r="G119">
        <f>+_xlfn.XLOOKUP(A119,Catálogo_Materiales!A:A,Catálogo_Materiales!E:E)</f>
        <v>35</v>
      </c>
      <c r="H119" s="14">
        <f t="shared" si="1"/>
        <v>70</v>
      </c>
    </row>
    <row r="120" spans="1:8" x14ac:dyDescent="0.25">
      <c r="A120" t="str">
        <f>+_xlfn.XLOOKUP(C120,Catálogo_Materiales!B:B,Catálogo_Materiales!A:A)</f>
        <v>MAT-043</v>
      </c>
      <c r="B120" t="str">
        <v>ITEM-028</v>
      </c>
      <c r="C120" t="str">
        <v>COPLA PVC DE 1/2"</v>
      </c>
      <c r="D120" s="22">
        <f>+_xlfn.XLOOKUP(B120&amp;A120,APUresumen!O:O,APUresumen!R:R)</f>
        <v>2</v>
      </c>
      <c r="E120" t="str">
        <f>+_xlfn.XLOOKUP(C120,'Resumen MATMO'!C:C,'Resumen MATMO'!D:D)</f>
        <v>pza</v>
      </c>
      <c r="F120">
        <f>+_xlfn.XLOOKUP(B120&amp;A120,APUresumen!O:O,APUresumen!E:E)</f>
        <v>2</v>
      </c>
      <c r="G120">
        <f>+_xlfn.XLOOKUP(A120,Catálogo_Materiales!A:A,Catálogo_Materiales!E:E)</f>
        <v>3</v>
      </c>
      <c r="H120" s="14">
        <f t="shared" si="1"/>
        <v>6</v>
      </c>
    </row>
    <row r="121" spans="1:8" x14ac:dyDescent="0.25">
      <c r="A121" t="str">
        <f>+_xlfn.XLOOKUP(C121,Catálogo_Materiales!B:B,Catálogo_Materiales!A:A)</f>
        <v>MAT-038</v>
      </c>
      <c r="B121" t="str">
        <v>ITEM-028</v>
      </c>
      <c r="C121" t="str">
        <v>CODO PVC DE 1/2"</v>
      </c>
      <c r="D121" s="22">
        <f>+_xlfn.XLOOKUP(B121&amp;A121,APUresumen!O:O,APUresumen!R:R)</f>
        <v>8</v>
      </c>
      <c r="E121" t="str">
        <f>+_xlfn.XLOOKUP(C121,'Resumen MATMO'!C:C,'Resumen MATMO'!D:D)</f>
        <v>pza</v>
      </c>
      <c r="F121">
        <f>+_xlfn.XLOOKUP(B121&amp;A121,APUresumen!O:O,APUresumen!E:E)</f>
        <v>8</v>
      </c>
      <c r="G121">
        <f>+_xlfn.XLOOKUP(A121,Catálogo_Materiales!A:A,Catálogo_Materiales!E:E)</f>
        <v>3.5</v>
      </c>
      <c r="H121" s="14">
        <f t="shared" si="1"/>
        <v>28</v>
      </c>
    </row>
    <row r="122" spans="1:8" x14ac:dyDescent="0.25">
      <c r="A122" t="str">
        <f>+_xlfn.XLOOKUP(C122,Catálogo_Materiales!B:B,Catálogo_Materiales!A:A)</f>
        <v>MAT-037</v>
      </c>
      <c r="B122" t="str">
        <v>ITEM-028</v>
      </c>
      <c r="C122" t="str">
        <v>CODO FG GALV DE 1/2"</v>
      </c>
      <c r="D122" s="22">
        <f>+_xlfn.XLOOKUP(B122&amp;A122,APUresumen!O:O,APUresumen!R:R)</f>
        <v>1</v>
      </c>
      <c r="E122" t="str">
        <f>+_xlfn.XLOOKUP(C122,'Resumen MATMO'!C:C,'Resumen MATMO'!D:D)</f>
        <v>PZA</v>
      </c>
      <c r="F122">
        <f>+_xlfn.XLOOKUP(B122&amp;A122,APUresumen!O:O,APUresumen!E:E)</f>
        <v>1</v>
      </c>
      <c r="G122">
        <f>+_xlfn.XLOOKUP(A122,Catálogo_Materiales!A:A,Catálogo_Materiales!E:E)</f>
        <v>4.5</v>
      </c>
      <c r="H122" s="14">
        <f t="shared" si="1"/>
        <v>4.5</v>
      </c>
    </row>
    <row r="123" spans="1:8" x14ac:dyDescent="0.25">
      <c r="A123" t="str">
        <f>+_xlfn.XLOOKUP(C123,Catálogo_Materiales!B:B,Catálogo_Materiales!A:A)</f>
        <v>MAT-023</v>
      </c>
      <c r="B123" t="str">
        <v>ITEM-028</v>
      </c>
      <c r="C123" t="str">
        <v>CAÑERIA DE ALUMINIO 1/2" (BRAZO DE DUCHA)</v>
      </c>
      <c r="D123" s="22">
        <f>+_xlfn.XLOOKUP(B123&amp;A123,APUresumen!O:O,APUresumen!R:R)</f>
        <v>1</v>
      </c>
      <c r="E123" t="str">
        <f>+_xlfn.XLOOKUP(C123,'Resumen MATMO'!C:C,'Resumen MATMO'!D:D)</f>
        <v>pza</v>
      </c>
      <c r="F123">
        <f>+_xlfn.XLOOKUP(B123&amp;A123,APUresumen!O:O,APUresumen!E:E)</f>
        <v>1</v>
      </c>
      <c r="G123">
        <f>+_xlfn.XLOOKUP(A123,Catálogo_Materiales!A:A,Catálogo_Materiales!E:E)</f>
        <v>28</v>
      </c>
      <c r="H123" s="14">
        <f t="shared" si="1"/>
        <v>28</v>
      </c>
    </row>
    <row r="124" spans="1:8" x14ac:dyDescent="0.25">
      <c r="A124" t="str">
        <f>+_xlfn.XLOOKUP(C124,Catálogo_Materiales!B:B,Catálogo_Materiales!A:A)</f>
        <v>MAT-045</v>
      </c>
      <c r="B124" t="str">
        <v>ITEM-029</v>
      </c>
      <c r="C124" t="str">
        <v>DUCHA PLASTICA ELECTRICA</v>
      </c>
      <c r="D124" s="22">
        <f>+_xlfn.XLOOKUP(B124&amp;A124,APUresumen!O:O,APUresumen!R:R)</f>
        <v>1</v>
      </c>
      <c r="E124" t="str">
        <f>+_xlfn.XLOOKUP(C124,'Resumen MATMO'!C:C,'Resumen MATMO'!D:D)</f>
        <v>pza</v>
      </c>
      <c r="F124">
        <f>+_xlfn.XLOOKUP(B124&amp;A124,APUresumen!O:O,APUresumen!E:E)</f>
        <v>1</v>
      </c>
      <c r="G124">
        <f>+_xlfn.XLOOKUP(A124,Catálogo_Materiales!A:A,Catálogo_Materiales!E:E)</f>
        <v>90</v>
      </c>
      <c r="H124" s="14">
        <f t="shared" si="1"/>
        <v>90</v>
      </c>
    </row>
    <row r="125" spans="1:8" x14ac:dyDescent="0.25">
      <c r="A125" t="str">
        <f>+_xlfn.XLOOKUP(C125,Catálogo_Materiales!B:B,Catálogo_Materiales!A:A)</f>
        <v>MAT-107</v>
      </c>
      <c r="B125" t="str">
        <v>ITEM-030</v>
      </c>
      <c r="C125" t="str">
        <v>TUBO PVC 5/8"</v>
      </c>
      <c r="D125" s="22">
        <f>+_xlfn.XLOOKUP(B125&amp;A125,APUresumen!O:O,APUresumen!R:R)</f>
        <v>9</v>
      </c>
      <c r="E125" t="str">
        <f>+_xlfn.XLOOKUP(C125,'Resumen MATMO'!C:C,'Resumen MATMO'!D:D)</f>
        <v>M</v>
      </c>
      <c r="F125">
        <f>+_xlfn.XLOOKUP(B125&amp;A125,APUresumen!O:O,APUresumen!E:E)</f>
        <v>9</v>
      </c>
      <c r="G125">
        <f>+_xlfn.XLOOKUP(A125,Catálogo_Materiales!A:A,Catálogo_Materiales!E:E)</f>
        <v>2.5</v>
      </c>
      <c r="H125" s="14">
        <f t="shared" si="1"/>
        <v>22.5</v>
      </c>
    </row>
    <row r="126" spans="1:8" x14ac:dyDescent="0.25">
      <c r="A126" t="str">
        <f>+_xlfn.XLOOKUP(C126,Catálogo_Materiales!B:B,Catálogo_Materiales!A:A)</f>
        <v>MAT-101</v>
      </c>
      <c r="B126" t="str">
        <v>ITEM-030</v>
      </c>
      <c r="C126" t="str">
        <v>TERMICO DE 32 AMP</v>
      </c>
      <c r="D126" s="22">
        <f>+_xlfn.XLOOKUP(B126&amp;A126,APUresumen!O:O,APUresumen!R:R)</f>
        <v>1</v>
      </c>
      <c r="E126" t="str">
        <f>+_xlfn.XLOOKUP(C126,'Resumen MATMO'!C:C,'Resumen MATMO'!D:D)</f>
        <v>pza</v>
      </c>
      <c r="F126">
        <f>+_xlfn.XLOOKUP(B126&amp;A126,APUresumen!O:O,APUresumen!E:E)</f>
        <v>1</v>
      </c>
      <c r="G126">
        <f>+_xlfn.XLOOKUP(A126,Catálogo_Materiales!A:A,Catálogo_Materiales!E:E)</f>
        <v>20</v>
      </c>
      <c r="H126" s="14">
        <f t="shared" si="1"/>
        <v>20</v>
      </c>
    </row>
    <row r="127" spans="1:8" x14ac:dyDescent="0.25">
      <c r="A127" t="str">
        <f>+_xlfn.XLOOKUP(C127,Catálogo_Materiales!B:B,Catálogo_Materiales!A:A)</f>
        <v>MAT-039</v>
      </c>
      <c r="B127" t="str">
        <v>ITEM-030</v>
      </c>
      <c r="C127" t="str">
        <v>CODO PVC DE 5/8"</v>
      </c>
      <c r="D127" s="22">
        <f>+_xlfn.XLOOKUP(B127&amp;A127,APUresumen!O:O,APUresumen!R:R)</f>
        <v>3</v>
      </c>
      <c r="E127" t="str">
        <f>+_xlfn.XLOOKUP(C127,'Resumen MATMO'!C:C,'Resumen MATMO'!D:D)</f>
        <v>pza</v>
      </c>
      <c r="F127">
        <f>+_xlfn.XLOOKUP(B127&amp;A127,APUresumen!O:O,APUresumen!E:E)</f>
        <v>3</v>
      </c>
      <c r="G127">
        <f>+_xlfn.XLOOKUP(A127,Catálogo_Materiales!A:A,Catálogo_Materiales!E:E)</f>
        <v>1.7</v>
      </c>
      <c r="H127" s="14">
        <f t="shared" si="1"/>
        <v>5.0999999999999996</v>
      </c>
    </row>
    <row r="128" spans="1:8" x14ac:dyDescent="0.25">
      <c r="A128" t="str">
        <f>+_xlfn.XLOOKUP(C128,Catálogo_Materiales!B:B,Catálogo_Materiales!A:A)</f>
        <v>MAT-034</v>
      </c>
      <c r="B128" t="str">
        <v>ITEM-030</v>
      </c>
      <c r="C128" t="str">
        <v>CINTA AISLANTE</v>
      </c>
      <c r="D128" s="22">
        <f>+_xlfn.XLOOKUP(B128&amp;A128,APUresumen!O:O,APUresumen!R:R)</f>
        <v>0.25</v>
      </c>
      <c r="E128" t="str">
        <f>+_xlfn.XLOOKUP(C128,'Resumen MATMO'!C:C,'Resumen MATMO'!D:D)</f>
        <v>pza</v>
      </c>
      <c r="F128">
        <f>+_xlfn.XLOOKUP(B128&amp;A128,APUresumen!O:O,APUresumen!E:E)</f>
        <v>0.25</v>
      </c>
      <c r="G128">
        <f>+_xlfn.XLOOKUP(A128,Catálogo_Materiales!A:A,Catálogo_Materiales!E:E)</f>
        <v>10</v>
      </c>
      <c r="H128" s="14">
        <f t="shared" si="1"/>
        <v>2.5</v>
      </c>
    </row>
    <row r="129" spans="1:8" x14ac:dyDescent="0.25">
      <c r="A129" t="str">
        <f>+_xlfn.XLOOKUP(C129,Catálogo_Materiales!B:B,Catálogo_Materiales!A:A)</f>
        <v>MAT-016</v>
      </c>
      <c r="B129" t="str">
        <v>ITEM-030</v>
      </c>
      <c r="C129" t="str">
        <v>CAJA PARA 1 TERMICO</v>
      </c>
      <c r="D129" s="22">
        <f>+_xlfn.XLOOKUP(B129&amp;A129,APUresumen!O:O,APUresumen!R:R)</f>
        <v>1</v>
      </c>
      <c r="E129" t="str">
        <f>+_xlfn.XLOOKUP(C129,'Resumen MATMO'!C:C,'Resumen MATMO'!D:D)</f>
        <v>pza</v>
      </c>
      <c r="F129">
        <f>+_xlfn.XLOOKUP(B129&amp;A129,APUresumen!O:O,APUresumen!E:E)</f>
        <v>1</v>
      </c>
      <c r="G129">
        <f>+_xlfn.XLOOKUP(A129,Catálogo_Materiales!A:A,Catálogo_Materiales!E:E)</f>
        <v>15</v>
      </c>
      <c r="H129" s="14">
        <f t="shared" si="1"/>
        <v>15</v>
      </c>
    </row>
    <row r="130" spans="1:8" x14ac:dyDescent="0.25">
      <c r="A130" t="str">
        <f>+_xlfn.XLOOKUP(C130,Catálogo_Materiales!B:B,Catálogo_Materiales!A:A)</f>
        <v>MAT-003</v>
      </c>
      <c r="B130" t="str">
        <v>ITEM-030</v>
      </c>
      <c r="C130" t="str">
        <v>ALAMBRE DE COBRE Nº 10 AWG</v>
      </c>
      <c r="D130" s="22">
        <f>+_xlfn.XLOOKUP(B130&amp;A130,APUresumen!O:O,APUresumen!R:R)</f>
        <v>18</v>
      </c>
      <c r="E130" t="str">
        <f>+_xlfn.XLOOKUP(C130,'Resumen MATMO'!C:C,'Resumen MATMO'!D:D)</f>
        <v>M</v>
      </c>
      <c r="F130">
        <f>+_xlfn.XLOOKUP(B130&amp;A130,APUresumen!O:O,APUresumen!E:E)</f>
        <v>18</v>
      </c>
      <c r="G130">
        <f>+_xlfn.XLOOKUP(A130,Catálogo_Materiales!A:A,Catálogo_Materiales!E:E)</f>
        <v>3.2</v>
      </c>
      <c r="H130" s="14">
        <f t="shared" si="1"/>
        <v>57.6</v>
      </c>
    </row>
    <row r="131" spans="1:8" x14ac:dyDescent="0.25">
      <c r="A131" t="str">
        <f>+_xlfn.XLOOKUP(C131,Catálogo_Materiales!B:B,Catálogo_Materiales!A:A)</f>
        <v>MAT-107</v>
      </c>
      <c r="B131" t="str">
        <v>ITEM-031</v>
      </c>
      <c r="C131" t="str">
        <v>TUBO PVC 5/8"</v>
      </c>
      <c r="D131" s="22">
        <f>+_xlfn.XLOOKUP(B131&amp;A131,APUresumen!O:O,APUresumen!R:R)</f>
        <v>4</v>
      </c>
      <c r="E131" t="str">
        <f>+_xlfn.XLOOKUP(C131,'Resumen MATMO'!C:C,'Resumen MATMO'!D:D)</f>
        <v>M</v>
      </c>
      <c r="F131">
        <f>+_xlfn.XLOOKUP(B131&amp;A131,APUresumen!O:O,APUresumen!E:E)</f>
        <v>4</v>
      </c>
      <c r="G131">
        <f>+_xlfn.XLOOKUP(A131,Catálogo_Materiales!A:A,Catálogo_Materiales!E:E)</f>
        <v>2.5</v>
      </c>
      <c r="H131" s="14">
        <f t="shared" ref="H131:H194" si="2">+G131*D131</f>
        <v>10</v>
      </c>
    </row>
    <row r="132" spans="1:8" x14ac:dyDescent="0.25">
      <c r="A132" t="str">
        <f>+_xlfn.XLOOKUP(C132,Catálogo_Materiales!B:B,Catálogo_Materiales!A:A)</f>
        <v>MAT-101</v>
      </c>
      <c r="B132" t="str">
        <v>ITEM-031</v>
      </c>
      <c r="C132" t="str">
        <v>TERMICO DE 32 AMP</v>
      </c>
      <c r="D132" s="22">
        <f>+_xlfn.XLOOKUP(B132&amp;A132,APUresumen!O:O,APUresumen!R:R)</f>
        <v>1</v>
      </c>
      <c r="E132" t="str">
        <f>+_xlfn.XLOOKUP(C132,'Resumen MATMO'!C:C,'Resumen MATMO'!D:D)</f>
        <v>pza</v>
      </c>
      <c r="F132">
        <f>+_xlfn.XLOOKUP(B132&amp;A132,APUresumen!O:O,APUresumen!E:E)</f>
        <v>1</v>
      </c>
      <c r="G132">
        <f>+_xlfn.XLOOKUP(A132,Catálogo_Materiales!A:A,Catálogo_Materiales!E:E)</f>
        <v>20</v>
      </c>
      <c r="H132" s="14">
        <f t="shared" si="2"/>
        <v>20</v>
      </c>
    </row>
    <row r="133" spans="1:8" x14ac:dyDescent="0.25">
      <c r="A133" t="str">
        <f>+_xlfn.XLOOKUP(C133,Catálogo_Materiales!B:B,Catálogo_Materiales!A:A)</f>
        <v>MAT-100</v>
      </c>
      <c r="B133" t="str">
        <v>ITEM-031</v>
      </c>
      <c r="C133" t="str">
        <v>TERMICO DE 25 AMP</v>
      </c>
      <c r="D133" s="22">
        <f>+_xlfn.XLOOKUP(B133&amp;A133,APUresumen!O:O,APUresumen!R:R)</f>
        <v>1</v>
      </c>
      <c r="E133" t="str">
        <f>+_xlfn.XLOOKUP(C133,'Resumen MATMO'!C:C,'Resumen MATMO'!D:D)</f>
        <v>pza</v>
      </c>
      <c r="F133">
        <f>+_xlfn.XLOOKUP(B133&amp;A133,APUresumen!O:O,APUresumen!E:E)</f>
        <v>1</v>
      </c>
      <c r="G133">
        <f>+_xlfn.XLOOKUP(A133,Catálogo_Materiales!A:A,Catálogo_Materiales!E:E)</f>
        <v>20</v>
      </c>
      <c r="H133" s="14">
        <f t="shared" si="2"/>
        <v>20</v>
      </c>
    </row>
    <row r="134" spans="1:8" x14ac:dyDescent="0.25">
      <c r="A134" t="str">
        <f>+_xlfn.XLOOKUP(C134,Catálogo_Materiales!B:B,Catálogo_Materiales!A:A)</f>
        <v>MAT-099</v>
      </c>
      <c r="B134" t="str">
        <v>ITEM-031</v>
      </c>
      <c r="C134" t="str">
        <v>TERMICO DE 20 AMP</v>
      </c>
      <c r="D134" s="22">
        <f>+_xlfn.XLOOKUP(B134&amp;A134,APUresumen!O:O,APUresumen!R:R)</f>
        <v>1</v>
      </c>
      <c r="E134" t="str">
        <f>+_xlfn.XLOOKUP(C134,'Resumen MATMO'!C:C,'Resumen MATMO'!D:D)</f>
        <v>pza</v>
      </c>
      <c r="F134">
        <f>+_xlfn.XLOOKUP(B134&amp;A134,APUresumen!O:O,APUresumen!E:E)</f>
        <v>1</v>
      </c>
      <c r="G134">
        <f>+_xlfn.XLOOKUP(A134,Catálogo_Materiales!A:A,Catálogo_Materiales!E:E)</f>
        <v>20</v>
      </c>
      <c r="H134" s="14">
        <f t="shared" si="2"/>
        <v>20</v>
      </c>
    </row>
    <row r="135" spans="1:8" x14ac:dyDescent="0.25">
      <c r="A135" t="str">
        <f>+_xlfn.XLOOKUP(C135,Catálogo_Materiales!B:B,Catálogo_Materiales!A:A)</f>
        <v>MAT-034</v>
      </c>
      <c r="B135" t="str">
        <v>ITEM-031</v>
      </c>
      <c r="C135" t="str">
        <v>CINTA AISLANTE</v>
      </c>
      <c r="D135" s="22">
        <f>+_xlfn.XLOOKUP(B135&amp;A135,APUresumen!O:O,APUresumen!R:R)</f>
        <v>0.25</v>
      </c>
      <c r="E135" t="str">
        <f>+_xlfn.XLOOKUP(C135,'Resumen MATMO'!C:C,'Resumen MATMO'!D:D)</f>
        <v>pza</v>
      </c>
      <c r="F135">
        <f>+_xlfn.XLOOKUP(B135&amp;A135,APUresumen!O:O,APUresumen!E:E)</f>
        <v>0.25</v>
      </c>
      <c r="G135">
        <f>+_xlfn.XLOOKUP(A135,Catálogo_Materiales!A:A,Catálogo_Materiales!E:E)</f>
        <v>10</v>
      </c>
      <c r="H135" s="14">
        <f t="shared" si="2"/>
        <v>2.5</v>
      </c>
    </row>
    <row r="136" spans="1:8" x14ac:dyDescent="0.25">
      <c r="A136" t="str">
        <f>+_xlfn.XLOOKUP(C136,Catálogo_Materiales!B:B,Catálogo_Materiales!A:A)</f>
        <v>MAT-017</v>
      </c>
      <c r="B136" t="str">
        <v>ITEM-031</v>
      </c>
      <c r="C136" t="str">
        <v>CAJA PARA 3 TERMICOS</v>
      </c>
      <c r="D136" s="22">
        <f>+_xlfn.XLOOKUP(B136&amp;A136,APUresumen!O:O,APUresumen!R:R)</f>
        <v>1</v>
      </c>
      <c r="E136" t="str">
        <f>+_xlfn.XLOOKUP(C136,'Resumen MATMO'!C:C,'Resumen MATMO'!D:D)</f>
        <v>pza</v>
      </c>
      <c r="F136">
        <f>+_xlfn.XLOOKUP(B136&amp;A136,APUresumen!O:O,APUresumen!E:E)</f>
        <v>1</v>
      </c>
      <c r="G136">
        <f>+_xlfn.XLOOKUP(A136,Catálogo_Materiales!A:A,Catálogo_Materiales!E:E)</f>
        <v>30</v>
      </c>
      <c r="H136" s="14">
        <f t="shared" si="2"/>
        <v>30</v>
      </c>
    </row>
    <row r="137" spans="1:8" x14ac:dyDescent="0.25">
      <c r="A137" t="str">
        <f>+_xlfn.XLOOKUP(C137,Catálogo_Materiales!B:B,Catálogo_Materiales!A:A)</f>
        <v>MAT-005</v>
      </c>
      <c r="B137" t="str">
        <v>ITEM-031</v>
      </c>
      <c r="C137" t="str">
        <v>ALAMBRE DE COBRE Nº 14 AWG</v>
      </c>
      <c r="D137" s="22">
        <f>+_xlfn.XLOOKUP(B137&amp;A137,APUresumen!O:O,APUresumen!R:R)</f>
        <v>8</v>
      </c>
      <c r="E137" t="str">
        <f>+_xlfn.XLOOKUP(C137,'Resumen MATMO'!C:C,'Resumen MATMO'!D:D)</f>
        <v>M</v>
      </c>
      <c r="F137">
        <f>+_xlfn.XLOOKUP(B137&amp;A137,APUresumen!O:O,APUresumen!E:E)</f>
        <v>8</v>
      </c>
      <c r="G137">
        <f>+_xlfn.XLOOKUP(A137,Catálogo_Materiales!A:A,Catálogo_Materiales!E:E)</f>
        <v>1.7</v>
      </c>
      <c r="H137" s="14">
        <f t="shared" si="2"/>
        <v>13.6</v>
      </c>
    </row>
    <row r="138" spans="1:8" x14ac:dyDescent="0.25">
      <c r="A138" t="str">
        <f>+_xlfn.XLOOKUP(C138,Catálogo_Materiales!B:B,Catálogo_Materiales!A:A)</f>
        <v>MAT-004</v>
      </c>
      <c r="B138" t="str">
        <v>ITEM-031</v>
      </c>
      <c r="C138" t="str">
        <v>ALAMBRE DE COBRE Nº 12 AWG</v>
      </c>
      <c r="D138" s="22">
        <f>+_xlfn.XLOOKUP(B138&amp;A138,APUresumen!O:O,APUresumen!R:R)</f>
        <v>8</v>
      </c>
      <c r="E138" t="str">
        <f>+_xlfn.XLOOKUP(C138,'Resumen MATMO'!C:C,'Resumen MATMO'!D:D)</f>
        <v>M</v>
      </c>
      <c r="F138">
        <f>+_xlfn.XLOOKUP(B138&amp;A138,APUresumen!O:O,APUresumen!E:E)</f>
        <v>8</v>
      </c>
      <c r="G138">
        <f>+_xlfn.XLOOKUP(A138,Catálogo_Materiales!A:A,Catálogo_Materiales!E:E)</f>
        <v>2.2000000000000002</v>
      </c>
      <c r="H138" s="14">
        <f t="shared" si="2"/>
        <v>17.600000000000001</v>
      </c>
    </row>
    <row r="139" spans="1:8" x14ac:dyDescent="0.25">
      <c r="A139" t="str">
        <f>+_xlfn.XLOOKUP(C139,Catálogo_Materiales!B:B,Catálogo_Materiales!A:A)</f>
        <v>MAT-003</v>
      </c>
      <c r="B139" t="str">
        <v>ITEM-031</v>
      </c>
      <c r="C139" t="str">
        <v>ALAMBRE DE COBRE Nº 10 AWG</v>
      </c>
      <c r="D139" s="22">
        <f>+_xlfn.XLOOKUP(B139&amp;A139,APUresumen!O:O,APUresumen!R:R)</f>
        <v>8</v>
      </c>
      <c r="E139" t="str">
        <f>+_xlfn.XLOOKUP(C139,'Resumen MATMO'!C:C,'Resumen MATMO'!D:D)</f>
        <v>M</v>
      </c>
      <c r="F139">
        <f>+_xlfn.XLOOKUP(B139&amp;A139,APUresumen!O:O,APUresumen!E:E)</f>
        <v>8</v>
      </c>
      <c r="G139">
        <f>+_xlfn.XLOOKUP(A139,Catálogo_Materiales!A:A,Catálogo_Materiales!E:E)</f>
        <v>3.2</v>
      </c>
      <c r="H139" s="14">
        <f t="shared" si="2"/>
        <v>25.6</v>
      </c>
    </row>
    <row r="140" spans="1:8" x14ac:dyDescent="0.25">
      <c r="A140" t="str">
        <f>+_xlfn.XLOOKUP(C140,Catálogo_Materiales!B:B,Catálogo_Materiales!A:A)</f>
        <v>MAT-107</v>
      </c>
      <c r="B140" t="str">
        <v>ITEM-032</v>
      </c>
      <c r="C140" t="str">
        <v>TUBO PVC 5/8"</v>
      </c>
      <c r="D140" s="22">
        <f>+_xlfn.XLOOKUP(B140&amp;A140,APUresumen!O:O,APUresumen!R:R)</f>
        <v>36</v>
      </c>
      <c r="E140" t="str">
        <f>+_xlfn.XLOOKUP(C140,'Resumen MATMO'!C:C,'Resumen MATMO'!D:D)</f>
        <v>M</v>
      </c>
      <c r="F140">
        <f>+_xlfn.XLOOKUP(B140&amp;A140,APUresumen!O:O,APUresumen!E:E)</f>
        <v>4.5</v>
      </c>
      <c r="G140">
        <f>+_xlfn.XLOOKUP(A140,Catálogo_Materiales!A:A,Catálogo_Materiales!E:E)</f>
        <v>2.5</v>
      </c>
      <c r="H140" s="14">
        <f t="shared" si="2"/>
        <v>90</v>
      </c>
    </row>
    <row r="141" spans="1:8" x14ac:dyDescent="0.25">
      <c r="A141" t="str">
        <f>+_xlfn.XLOOKUP(C141,Catálogo_Materiales!B:B,Catálogo_Materiales!A:A)</f>
        <v>MAT-074</v>
      </c>
      <c r="B141" t="str">
        <v>ITEM-032</v>
      </c>
      <c r="C141" t="str">
        <v>PANEL LED 18W EMPOTRABLE</v>
      </c>
      <c r="D141" s="22">
        <f>+_xlfn.XLOOKUP(B141&amp;A141,APUresumen!O:O,APUresumen!R:R)</f>
        <v>8</v>
      </c>
      <c r="E141" t="str">
        <f>+_xlfn.XLOOKUP(C141,'Resumen MATMO'!C:C,'Resumen MATMO'!D:D)</f>
        <v>pza</v>
      </c>
      <c r="F141">
        <f>+_xlfn.XLOOKUP(B141&amp;A141,APUresumen!O:O,APUresumen!E:E)</f>
        <v>1</v>
      </c>
      <c r="G141">
        <f>+_xlfn.XLOOKUP(A141,Catálogo_Materiales!A:A,Catálogo_Materiales!E:E)</f>
        <v>30</v>
      </c>
      <c r="H141" s="14">
        <f t="shared" si="2"/>
        <v>240</v>
      </c>
    </row>
    <row r="142" spans="1:8" x14ac:dyDescent="0.25">
      <c r="A142" t="str">
        <f>+_xlfn.XLOOKUP(C142,Catálogo_Materiales!B:B,Catálogo_Materiales!A:A)</f>
        <v>MAT-058</v>
      </c>
      <c r="B142" t="str">
        <v>ITEM-032</v>
      </c>
      <c r="C142" t="str">
        <v>INTERRUPTOR</v>
      </c>
      <c r="D142" s="22">
        <f>+_xlfn.XLOOKUP(B142&amp;A142,APUresumen!O:O,APUresumen!R:R)</f>
        <v>8</v>
      </c>
      <c r="E142" t="str">
        <f>+_xlfn.XLOOKUP(C142,'Resumen MATMO'!C:C,'Resumen MATMO'!D:D)</f>
        <v>pza</v>
      </c>
      <c r="F142">
        <f>+_xlfn.XLOOKUP(B142&amp;A142,APUresumen!O:O,APUresumen!E:E)</f>
        <v>1</v>
      </c>
      <c r="G142">
        <f>+_xlfn.XLOOKUP(A142,Catálogo_Materiales!A:A,Catálogo_Materiales!E:E)</f>
        <v>8</v>
      </c>
      <c r="H142" s="14">
        <f t="shared" si="2"/>
        <v>64</v>
      </c>
    </row>
    <row r="143" spans="1:8" x14ac:dyDescent="0.25">
      <c r="A143" t="str">
        <f>+_xlfn.XLOOKUP(C143,Catálogo_Materiales!B:B,Catálogo_Materiales!A:A)</f>
        <v>MAT-039</v>
      </c>
      <c r="B143" t="str">
        <v>ITEM-032</v>
      </c>
      <c r="C143" t="str">
        <v>CODO PVC DE 5/8"</v>
      </c>
      <c r="D143" s="22">
        <f>+_xlfn.XLOOKUP(B143&amp;A143,APUresumen!O:O,APUresumen!R:R)</f>
        <v>24</v>
      </c>
      <c r="E143" t="str">
        <f>+_xlfn.XLOOKUP(C143,'Resumen MATMO'!C:C,'Resumen MATMO'!D:D)</f>
        <v>pza</v>
      </c>
      <c r="F143">
        <f>+_xlfn.XLOOKUP(B143&amp;A143,APUresumen!O:O,APUresumen!E:E)</f>
        <v>3</v>
      </c>
      <c r="G143">
        <f>+_xlfn.XLOOKUP(A143,Catálogo_Materiales!A:A,Catálogo_Materiales!E:E)</f>
        <v>1.7</v>
      </c>
      <c r="H143" s="14">
        <f t="shared" si="2"/>
        <v>40.799999999999997</v>
      </c>
    </row>
    <row r="144" spans="1:8" x14ac:dyDescent="0.25">
      <c r="A144" t="str">
        <f>+_xlfn.XLOOKUP(C144,Catálogo_Materiales!B:B,Catálogo_Materiales!A:A)</f>
        <v>MAT-034</v>
      </c>
      <c r="B144" t="str">
        <v>ITEM-032</v>
      </c>
      <c r="C144" t="str">
        <v>CINTA AISLANTE</v>
      </c>
      <c r="D144" s="22">
        <f>+_xlfn.XLOOKUP(B144&amp;A144,APUresumen!O:O,APUresumen!R:R)</f>
        <v>1.6</v>
      </c>
      <c r="E144" t="str">
        <f>+_xlfn.XLOOKUP(C144,'Resumen MATMO'!C:C,'Resumen MATMO'!D:D)</f>
        <v>pza</v>
      </c>
      <c r="F144">
        <f>+_xlfn.XLOOKUP(B144&amp;A144,APUresumen!O:O,APUresumen!E:E)</f>
        <v>0.2</v>
      </c>
      <c r="G144">
        <f>+_xlfn.XLOOKUP(A144,Catálogo_Materiales!A:A,Catálogo_Materiales!E:E)</f>
        <v>10</v>
      </c>
      <c r="H144" s="14">
        <f t="shared" si="2"/>
        <v>16</v>
      </c>
    </row>
    <row r="145" spans="1:8" x14ac:dyDescent="0.25">
      <c r="A145" t="str">
        <f>+_xlfn.XLOOKUP(C145,Catálogo_Materiales!B:B,Catálogo_Materiales!A:A)</f>
        <v>MAT-019</v>
      </c>
      <c r="B145" t="str">
        <v>ITEM-032</v>
      </c>
      <c r="C145" t="str">
        <v>CAJA PLASTICA RECTANGULAR</v>
      </c>
      <c r="D145" s="22">
        <f>+_xlfn.XLOOKUP(B145&amp;A145,APUresumen!O:O,APUresumen!R:R)</f>
        <v>8</v>
      </c>
      <c r="E145" t="str">
        <f>+_xlfn.XLOOKUP(C145,'Resumen MATMO'!C:C,'Resumen MATMO'!D:D)</f>
        <v>pza</v>
      </c>
      <c r="F145">
        <f>+_xlfn.XLOOKUP(B145&amp;A145,APUresumen!O:O,APUresumen!E:E)</f>
        <v>1</v>
      </c>
      <c r="G145">
        <f>+_xlfn.XLOOKUP(A145,Catálogo_Materiales!A:A,Catálogo_Materiales!E:E)</f>
        <v>1.5</v>
      </c>
      <c r="H145" s="14">
        <f t="shared" si="2"/>
        <v>12</v>
      </c>
    </row>
    <row r="146" spans="1:8" x14ac:dyDescent="0.25">
      <c r="A146" t="str">
        <f>+_xlfn.XLOOKUP(C146,Catálogo_Materiales!B:B,Catálogo_Materiales!A:A)</f>
        <v>MAT-018</v>
      </c>
      <c r="B146" t="str">
        <v>ITEM-032</v>
      </c>
      <c r="C146" t="str">
        <v>CAJA PLASTICA CIRCULAR</v>
      </c>
      <c r="D146" s="22">
        <f>+_xlfn.XLOOKUP(B146&amp;A146,APUresumen!O:O,APUresumen!R:R)</f>
        <v>8</v>
      </c>
      <c r="E146" t="str">
        <f>+_xlfn.XLOOKUP(C146,'Resumen MATMO'!C:C,'Resumen MATMO'!D:D)</f>
        <v>pza</v>
      </c>
      <c r="F146">
        <f>+_xlfn.XLOOKUP(B146&amp;A146,APUresumen!O:O,APUresumen!E:E)</f>
        <v>1</v>
      </c>
      <c r="G146">
        <f>+_xlfn.XLOOKUP(A146,Catálogo_Materiales!A:A,Catálogo_Materiales!E:E)</f>
        <v>2</v>
      </c>
      <c r="H146" s="14">
        <f t="shared" si="2"/>
        <v>16</v>
      </c>
    </row>
    <row r="147" spans="1:8" x14ac:dyDescent="0.25">
      <c r="A147" t="str">
        <f>+_xlfn.XLOOKUP(C147,Catálogo_Materiales!B:B,Catálogo_Materiales!A:A)</f>
        <v>MAT-005</v>
      </c>
      <c r="B147" t="str">
        <v>ITEM-032</v>
      </c>
      <c r="C147" t="str">
        <v>ALAMBRE DE COBRE Nº 14 AWG</v>
      </c>
      <c r="D147" s="22">
        <f>+_xlfn.XLOOKUP(B147&amp;A147,APUresumen!O:O,APUresumen!R:R)</f>
        <v>88</v>
      </c>
      <c r="E147" t="str">
        <f>+_xlfn.XLOOKUP(C147,'Resumen MATMO'!C:C,'Resumen MATMO'!D:D)</f>
        <v>M</v>
      </c>
      <c r="F147">
        <f>+_xlfn.XLOOKUP(B147&amp;A147,APUresumen!O:O,APUresumen!E:E)</f>
        <v>11</v>
      </c>
      <c r="G147">
        <f>+_xlfn.XLOOKUP(A147,Catálogo_Materiales!A:A,Catálogo_Materiales!E:E)</f>
        <v>1.7</v>
      </c>
      <c r="H147" s="14">
        <f t="shared" si="2"/>
        <v>149.6</v>
      </c>
    </row>
    <row r="148" spans="1:8" x14ac:dyDescent="0.25">
      <c r="A148" t="str">
        <f>+_xlfn.XLOOKUP(C148,Catálogo_Materiales!B:B,Catálogo_Materiales!A:A)</f>
        <v>MAT-107</v>
      </c>
      <c r="B148" t="str">
        <v>ITEM-033</v>
      </c>
      <c r="C148" t="str">
        <v>TUBO PVC 5/8"</v>
      </c>
      <c r="D148" s="22">
        <f>+_xlfn.XLOOKUP(B148&amp;A148,APUresumen!O:O,APUresumen!R:R)</f>
        <v>54</v>
      </c>
      <c r="E148" t="str">
        <f>+_xlfn.XLOOKUP(C148,'Resumen MATMO'!C:C,'Resumen MATMO'!D:D)</f>
        <v>M</v>
      </c>
      <c r="F148">
        <f>+_xlfn.XLOOKUP(B148&amp;A148,APUresumen!O:O,APUresumen!E:E)</f>
        <v>6</v>
      </c>
      <c r="G148">
        <f>+_xlfn.XLOOKUP(A148,Catálogo_Materiales!A:A,Catálogo_Materiales!E:E)</f>
        <v>2.5</v>
      </c>
      <c r="H148" s="14">
        <f t="shared" si="2"/>
        <v>135</v>
      </c>
    </row>
    <row r="149" spans="1:8" x14ac:dyDescent="0.25">
      <c r="A149" t="str">
        <f>+_xlfn.XLOOKUP(C149,Catálogo_Materiales!B:B,Catálogo_Materiales!A:A)</f>
        <v>MAT-103</v>
      </c>
      <c r="B149" t="str">
        <v>ITEM-033</v>
      </c>
      <c r="C149" t="str">
        <v>TOMACORRIENTE DOBLE</v>
      </c>
      <c r="D149" s="22">
        <f>+_xlfn.XLOOKUP(B149&amp;A149,APUresumen!O:O,APUresumen!R:R)</f>
        <v>9</v>
      </c>
      <c r="E149" t="str">
        <f>+_xlfn.XLOOKUP(C149,'Resumen MATMO'!C:C,'Resumen MATMO'!D:D)</f>
        <v>pza</v>
      </c>
      <c r="F149">
        <f>+_xlfn.XLOOKUP(B149&amp;A149,APUresumen!O:O,APUresumen!E:E)</f>
        <v>1</v>
      </c>
      <c r="G149">
        <f>+_xlfn.XLOOKUP(A149,Catálogo_Materiales!A:A,Catálogo_Materiales!E:E)</f>
        <v>11</v>
      </c>
      <c r="H149" s="14">
        <f t="shared" si="2"/>
        <v>99</v>
      </c>
    </row>
    <row r="150" spans="1:8" x14ac:dyDescent="0.25">
      <c r="A150" t="str">
        <f>+_xlfn.XLOOKUP(C150,Catálogo_Materiales!B:B,Catálogo_Materiales!A:A)</f>
        <v>MAT-039</v>
      </c>
      <c r="B150" t="str">
        <v>ITEM-033</v>
      </c>
      <c r="C150" t="str">
        <v>CODO PVC DE 5/8"</v>
      </c>
      <c r="D150" s="22">
        <f>+_xlfn.XLOOKUP(B150&amp;A150,APUresumen!O:O,APUresumen!R:R)</f>
        <v>18</v>
      </c>
      <c r="E150" t="str">
        <f>+_xlfn.XLOOKUP(C150,'Resumen MATMO'!C:C,'Resumen MATMO'!D:D)</f>
        <v>pza</v>
      </c>
      <c r="F150">
        <f>+_xlfn.XLOOKUP(B150&amp;A150,APUresumen!O:O,APUresumen!E:E)</f>
        <v>2</v>
      </c>
      <c r="G150">
        <f>+_xlfn.XLOOKUP(A150,Catálogo_Materiales!A:A,Catálogo_Materiales!E:E)</f>
        <v>1.7</v>
      </c>
      <c r="H150" s="14">
        <f t="shared" si="2"/>
        <v>30.599999999999998</v>
      </c>
    </row>
    <row r="151" spans="1:8" x14ac:dyDescent="0.25">
      <c r="A151" t="str">
        <f>+_xlfn.XLOOKUP(C151,Catálogo_Materiales!B:B,Catálogo_Materiales!A:A)</f>
        <v>MAT-034</v>
      </c>
      <c r="B151" t="str">
        <v>ITEM-033</v>
      </c>
      <c r="C151" t="str">
        <v>CINTA AISLANTE</v>
      </c>
      <c r="D151" s="22">
        <f>+_xlfn.XLOOKUP(B151&amp;A151,APUresumen!O:O,APUresumen!R:R)</f>
        <v>1.3499999999999999</v>
      </c>
      <c r="E151" t="str">
        <f>+_xlfn.XLOOKUP(C151,'Resumen MATMO'!C:C,'Resumen MATMO'!D:D)</f>
        <v>pza</v>
      </c>
      <c r="F151">
        <f>+_xlfn.XLOOKUP(B151&amp;A151,APUresumen!O:O,APUresumen!E:E)</f>
        <v>0.15</v>
      </c>
      <c r="G151">
        <f>+_xlfn.XLOOKUP(A151,Catálogo_Materiales!A:A,Catálogo_Materiales!E:E)</f>
        <v>10</v>
      </c>
      <c r="H151" s="14">
        <f t="shared" si="2"/>
        <v>13.499999999999998</v>
      </c>
    </row>
    <row r="152" spans="1:8" x14ac:dyDescent="0.25">
      <c r="A152" t="str">
        <f>+_xlfn.XLOOKUP(C152,Catálogo_Materiales!B:B,Catálogo_Materiales!A:A)</f>
        <v>MAT-019</v>
      </c>
      <c r="B152" t="str">
        <v>ITEM-033</v>
      </c>
      <c r="C152" t="str">
        <v>CAJA PLASTICA RECTANGULAR</v>
      </c>
      <c r="D152" s="22">
        <f>+_xlfn.XLOOKUP(B152&amp;A152,APUresumen!O:O,APUresumen!R:R)</f>
        <v>9</v>
      </c>
      <c r="E152" t="str">
        <f>+_xlfn.XLOOKUP(C152,'Resumen MATMO'!C:C,'Resumen MATMO'!D:D)</f>
        <v>pza</v>
      </c>
      <c r="F152">
        <f>+_xlfn.XLOOKUP(B152&amp;A152,APUresumen!O:O,APUresumen!E:E)</f>
        <v>1</v>
      </c>
      <c r="G152">
        <f>+_xlfn.XLOOKUP(A152,Catálogo_Materiales!A:A,Catálogo_Materiales!E:E)</f>
        <v>1.5</v>
      </c>
      <c r="H152" s="14">
        <f t="shared" si="2"/>
        <v>13.5</v>
      </c>
    </row>
    <row r="153" spans="1:8" x14ac:dyDescent="0.25">
      <c r="A153" t="str">
        <f>+_xlfn.XLOOKUP(C153,Catálogo_Materiales!B:B,Catálogo_Materiales!A:A)</f>
        <v>MAT-018</v>
      </c>
      <c r="B153" t="str">
        <v>ITEM-033</v>
      </c>
      <c r="C153" t="str">
        <v>CAJA PLASTICA CIRCULAR</v>
      </c>
      <c r="D153" s="22">
        <f>+_xlfn.XLOOKUP(B153&amp;A153,APUresumen!O:O,APUresumen!R:R)</f>
        <v>9</v>
      </c>
      <c r="E153" t="str">
        <f>+_xlfn.XLOOKUP(C153,'Resumen MATMO'!C:C,'Resumen MATMO'!D:D)</f>
        <v>pza</v>
      </c>
      <c r="F153">
        <f>+_xlfn.XLOOKUP(B153&amp;A153,APUresumen!O:O,APUresumen!E:E)</f>
        <v>1</v>
      </c>
      <c r="G153">
        <f>+_xlfn.XLOOKUP(A153,Catálogo_Materiales!A:A,Catálogo_Materiales!E:E)</f>
        <v>2</v>
      </c>
      <c r="H153" s="14">
        <f t="shared" si="2"/>
        <v>18</v>
      </c>
    </row>
    <row r="154" spans="1:8" x14ac:dyDescent="0.25">
      <c r="A154" t="str">
        <f>+_xlfn.XLOOKUP(C154,Catálogo_Materiales!B:B,Catálogo_Materiales!A:A)</f>
        <v>MAT-004</v>
      </c>
      <c r="B154" t="str">
        <v>ITEM-033</v>
      </c>
      <c r="C154" t="str">
        <v>ALAMBRE DE COBRE Nº 12 AWG</v>
      </c>
      <c r="D154" s="22">
        <f>+_xlfn.XLOOKUP(B154&amp;A154,APUresumen!O:O,APUresumen!R:R)</f>
        <v>108</v>
      </c>
      <c r="E154" t="str">
        <f>+_xlfn.XLOOKUP(C154,'Resumen MATMO'!C:C,'Resumen MATMO'!D:D)</f>
        <v>M</v>
      </c>
      <c r="F154">
        <f>+_xlfn.XLOOKUP(B154&amp;A154,APUresumen!O:O,APUresumen!E:E)</f>
        <v>12</v>
      </c>
      <c r="G154">
        <f>+_xlfn.XLOOKUP(A154,Catálogo_Materiales!A:A,Catálogo_Materiales!E:E)</f>
        <v>2.2000000000000002</v>
      </c>
      <c r="H154" s="14">
        <f t="shared" si="2"/>
        <v>237.60000000000002</v>
      </c>
    </row>
    <row r="155" spans="1:8" x14ac:dyDescent="0.25">
      <c r="A155" t="str">
        <f>+_xlfn.XLOOKUP(C155,Catálogo_Materiales!B:B,Catálogo_Materiales!A:A)</f>
        <v>MAT-097</v>
      </c>
      <c r="B155" t="str">
        <v>ITEM-034</v>
      </c>
      <c r="C155" t="str">
        <v>TEE PVC DESAGUE 4" A 2"</v>
      </c>
      <c r="D155" s="22">
        <f>+_xlfn.XLOOKUP(B155&amp;A155,APUresumen!O:O,APUresumen!R:R)</f>
        <v>1</v>
      </c>
      <c r="E155" t="str">
        <f>+_xlfn.XLOOKUP(C155,'Resumen MATMO'!C:C,'Resumen MATMO'!D:D)</f>
        <v>pza</v>
      </c>
      <c r="F155">
        <f>+_xlfn.XLOOKUP(B155&amp;A155,APUresumen!O:O,APUresumen!E:E)</f>
        <v>1</v>
      </c>
      <c r="G155">
        <f>+_xlfn.XLOOKUP(A155,Catálogo_Materiales!A:A,Catálogo_Materiales!E:E)</f>
        <v>12</v>
      </c>
      <c r="H155" s="14">
        <f t="shared" si="2"/>
        <v>12</v>
      </c>
    </row>
    <row r="156" spans="1:8" x14ac:dyDescent="0.25">
      <c r="A156" t="str">
        <f>+_xlfn.XLOOKUP(C156,Catálogo_Materiales!B:B,Catálogo_Materiales!A:A)</f>
        <v>MAT-095</v>
      </c>
      <c r="B156" t="str">
        <v>ITEM-034</v>
      </c>
      <c r="C156" t="str">
        <v>TEE PVC DESAGUE 2"</v>
      </c>
      <c r="D156" s="22">
        <f>+_xlfn.XLOOKUP(B156&amp;A156,APUresumen!O:O,APUresumen!R:R)</f>
        <v>1</v>
      </c>
      <c r="E156" t="str">
        <f>+_xlfn.XLOOKUP(C156,'Resumen MATMO'!C:C,'Resumen MATMO'!D:D)</f>
        <v>pza</v>
      </c>
      <c r="F156">
        <f>+_xlfn.XLOOKUP(B156&amp;A156,APUresumen!O:O,APUresumen!E:E)</f>
        <v>1</v>
      </c>
      <c r="G156">
        <f>+_xlfn.XLOOKUP(A156,Catálogo_Materiales!A:A,Catálogo_Materiales!E:E)</f>
        <v>7.5</v>
      </c>
      <c r="H156" s="14">
        <f t="shared" si="2"/>
        <v>7.5</v>
      </c>
    </row>
    <row r="157" spans="1:8" x14ac:dyDescent="0.25">
      <c r="A157" t="str">
        <f>+_xlfn.XLOOKUP(C157,Catálogo_Materiales!B:B,Catálogo_Materiales!A:A)</f>
        <v>MAT-088</v>
      </c>
      <c r="B157" t="str">
        <v>ITEM-034</v>
      </c>
      <c r="C157" t="str">
        <v>REJILLA DE PISO METALICA</v>
      </c>
      <c r="D157" s="22">
        <f>+_xlfn.XLOOKUP(B157&amp;A157,APUresumen!O:O,APUresumen!R:R)</f>
        <v>1</v>
      </c>
      <c r="E157" t="str">
        <f>+_xlfn.XLOOKUP(C157,'Resumen MATMO'!C:C,'Resumen MATMO'!D:D)</f>
        <v>pza</v>
      </c>
      <c r="F157">
        <f>+_xlfn.XLOOKUP(B157&amp;A157,APUresumen!O:O,APUresumen!E:E)</f>
        <v>1</v>
      </c>
      <c r="G157">
        <f>+_xlfn.XLOOKUP(A157,Catálogo_Materiales!A:A,Catálogo_Materiales!E:E)</f>
        <v>20</v>
      </c>
      <c r="H157" s="14">
        <f t="shared" si="2"/>
        <v>20</v>
      </c>
    </row>
    <row r="158" spans="1:8" x14ac:dyDescent="0.25">
      <c r="A158" t="str">
        <f>+_xlfn.XLOOKUP(C158,Catálogo_Materiales!B:B,Catálogo_Materiales!A:A)</f>
        <v>MAT-075</v>
      </c>
      <c r="B158" t="str">
        <v>ITEM-034</v>
      </c>
      <c r="C158" t="str">
        <v>PEGAMENTO PARA PVC</v>
      </c>
      <c r="D158" s="22">
        <f>+_xlfn.XLOOKUP(B158&amp;A158,APUresumen!O:O,APUresumen!R:R)</f>
        <v>0.35</v>
      </c>
      <c r="E158" t="str">
        <f>+_xlfn.XLOOKUP(C158,'Resumen MATMO'!C:C,'Resumen MATMO'!D:D)</f>
        <v>LT</v>
      </c>
      <c r="F158">
        <f>+_xlfn.XLOOKUP(B158&amp;A158,APUresumen!O:O,APUresumen!E:E)</f>
        <v>0.35</v>
      </c>
      <c r="G158">
        <f>+_xlfn.XLOOKUP(A158,Catálogo_Materiales!A:A,Catálogo_Materiales!E:E)</f>
        <v>35</v>
      </c>
      <c r="H158" s="14">
        <f t="shared" si="2"/>
        <v>12.25</v>
      </c>
    </row>
    <row r="159" spans="1:8" x14ac:dyDescent="0.25">
      <c r="A159" t="str">
        <f>+_xlfn.XLOOKUP(C159,Catálogo_Materiales!B:B,Catálogo_Materiales!A:A)</f>
        <v>MAT-042</v>
      </c>
      <c r="B159" t="str">
        <v>ITEM-034</v>
      </c>
      <c r="C159" t="str">
        <v>CODO PVC DESAGUE 4"</v>
      </c>
      <c r="D159" s="22">
        <f>+_xlfn.XLOOKUP(B159&amp;A159,APUresumen!O:O,APUresumen!R:R)</f>
        <v>1</v>
      </c>
      <c r="E159" t="str">
        <f>+_xlfn.XLOOKUP(C159,'Resumen MATMO'!C:C,'Resumen MATMO'!D:D)</f>
        <v>pza</v>
      </c>
      <c r="F159">
        <f>+_xlfn.XLOOKUP(B159&amp;A159,APUresumen!O:O,APUresumen!E:E)</f>
        <v>1</v>
      </c>
      <c r="G159">
        <f>+_xlfn.XLOOKUP(A159,Catálogo_Materiales!A:A,Catálogo_Materiales!E:E)</f>
        <v>13</v>
      </c>
      <c r="H159" s="14">
        <f t="shared" si="2"/>
        <v>13</v>
      </c>
    </row>
    <row r="160" spans="1:8" x14ac:dyDescent="0.25">
      <c r="A160" t="str">
        <f>+_xlfn.XLOOKUP(C160,Catálogo_Materiales!B:B,Catálogo_Materiales!A:A)</f>
        <v>MAT-040</v>
      </c>
      <c r="B160" t="str">
        <v>ITEM-034</v>
      </c>
      <c r="C160" t="str">
        <v>CODO PVC DESAGUE 2"</v>
      </c>
      <c r="D160" s="22">
        <f>+_xlfn.XLOOKUP(B160&amp;A160,APUresumen!O:O,APUresumen!R:R)</f>
        <v>3</v>
      </c>
      <c r="E160" t="str">
        <f>+_xlfn.XLOOKUP(C160,'Resumen MATMO'!C:C,'Resumen MATMO'!D:D)</f>
        <v>pza</v>
      </c>
      <c r="F160">
        <f>+_xlfn.XLOOKUP(B160&amp;A160,APUresumen!O:O,APUresumen!E:E)</f>
        <v>3</v>
      </c>
      <c r="G160">
        <f>+_xlfn.XLOOKUP(A160,Catálogo_Materiales!A:A,Catálogo_Materiales!E:E)</f>
        <v>4</v>
      </c>
      <c r="H160" s="14">
        <f t="shared" si="2"/>
        <v>12</v>
      </c>
    </row>
    <row r="161" spans="1:8" x14ac:dyDescent="0.25">
      <c r="A161" t="str">
        <f>+_xlfn.XLOOKUP(C161,Catálogo_Materiales!B:B,Catálogo_Materiales!A:A)</f>
        <v>MAT-020</v>
      </c>
      <c r="B161" t="str">
        <v>ITEM-034</v>
      </c>
      <c r="C161" t="str">
        <v>CAJA SIFONADA PVC C/REJILLA DE PISO</v>
      </c>
      <c r="D161" s="22">
        <f>+_xlfn.XLOOKUP(B161&amp;A161,APUresumen!O:O,APUresumen!R:R)</f>
        <v>1</v>
      </c>
      <c r="E161" t="str">
        <f>+_xlfn.XLOOKUP(C161,'Resumen MATMO'!C:C,'Resumen MATMO'!D:D)</f>
        <v>pza</v>
      </c>
      <c r="F161">
        <f>+_xlfn.XLOOKUP(B161&amp;A161,APUresumen!O:O,APUresumen!E:E)</f>
        <v>1</v>
      </c>
      <c r="G161">
        <f>+_xlfn.XLOOKUP(A161,Catálogo_Materiales!A:A,Catálogo_Materiales!E:E)</f>
        <v>35</v>
      </c>
      <c r="H161" s="14">
        <f t="shared" si="2"/>
        <v>35</v>
      </c>
    </row>
    <row r="162" spans="1:8" x14ac:dyDescent="0.25">
      <c r="A162" t="str">
        <f>+_xlfn.XLOOKUP(C162,Catálogo_Materiales!B:B,Catálogo_Materiales!A:A)</f>
        <v>MAT-015</v>
      </c>
      <c r="B162" t="str">
        <v>ITEM-034</v>
      </c>
      <c r="C162" t="str">
        <v>CAJA DE REGISTRO DE PVC</v>
      </c>
      <c r="D162" s="22">
        <f>+_xlfn.XLOOKUP(B162&amp;A162,APUresumen!O:O,APUresumen!R:R)</f>
        <v>1</v>
      </c>
      <c r="E162" t="str">
        <f>+_xlfn.XLOOKUP(C162,'Resumen MATMO'!C:C,'Resumen MATMO'!D:D)</f>
        <v>pza</v>
      </c>
      <c r="F162">
        <f>+_xlfn.XLOOKUP(B162&amp;A162,APUresumen!O:O,APUresumen!E:E)</f>
        <v>1</v>
      </c>
      <c r="G162">
        <f>+_xlfn.XLOOKUP(A162,Catálogo_Materiales!A:A,Catálogo_Materiales!E:E)</f>
        <v>40</v>
      </c>
      <c r="H162" s="14">
        <f t="shared" si="2"/>
        <v>40</v>
      </c>
    </row>
    <row r="163" spans="1:8" x14ac:dyDescent="0.25">
      <c r="A163" t="str">
        <f>+_xlfn.XLOOKUP(C163,Catálogo_Materiales!B:B,Catálogo_Materiales!A:A)</f>
        <v>MAT-113</v>
      </c>
      <c r="B163" t="str">
        <v>ITEM-034</v>
      </c>
      <c r="C163" t="str">
        <v>YEE PVC DESAGUE 4" A 2"</v>
      </c>
      <c r="D163" s="22">
        <f>+_xlfn.XLOOKUP(B163&amp;A163,APUresumen!O:O,APUresumen!R:R)</f>
        <v>2</v>
      </c>
      <c r="E163" t="str">
        <f>+_xlfn.XLOOKUP(C163,'Resumen MATMO'!C:C,'Resumen MATMO'!D:D)</f>
        <v>PZA</v>
      </c>
      <c r="F163">
        <f>+_xlfn.XLOOKUP(B163&amp;A163,APUresumen!O:O,APUresumen!E:E)</f>
        <v>2</v>
      </c>
      <c r="G163">
        <f>+_xlfn.XLOOKUP(A163,Catálogo_Materiales!A:A,Catálogo_Materiales!E:E)</f>
        <v>11</v>
      </c>
      <c r="H163" s="14">
        <f t="shared" si="2"/>
        <v>22</v>
      </c>
    </row>
    <row r="164" spans="1:8" x14ac:dyDescent="0.25">
      <c r="A164" t="str">
        <f>+_xlfn.XLOOKUP(C164,Catálogo_Materiales!B:B,Catálogo_Materiales!A:A)</f>
        <v>MAT-110</v>
      </c>
      <c r="B164" t="str">
        <v>ITEM-034</v>
      </c>
      <c r="C164" t="str">
        <v>TUBO PVC DESAGUE 4"</v>
      </c>
      <c r="D164" s="22">
        <f>+_xlfn.XLOOKUP(B164&amp;A164,APUresumen!O:O,APUresumen!R:R)</f>
        <v>8</v>
      </c>
      <c r="E164" t="str">
        <f>+_xlfn.XLOOKUP(C164,'Resumen MATMO'!C:C,'Resumen MATMO'!D:D)</f>
        <v>M</v>
      </c>
      <c r="F164">
        <f>+_xlfn.XLOOKUP(B164&amp;A164,APUresumen!O:O,APUresumen!E:E)</f>
        <v>8</v>
      </c>
      <c r="G164">
        <f>+_xlfn.XLOOKUP(A164,Catálogo_Materiales!A:A,Catálogo_Materiales!E:E)</f>
        <v>19</v>
      </c>
      <c r="H164" s="14">
        <f t="shared" si="2"/>
        <v>152</v>
      </c>
    </row>
    <row r="165" spans="1:8" x14ac:dyDescent="0.25">
      <c r="A165" t="str">
        <f>+_xlfn.XLOOKUP(C165,Catálogo_Materiales!B:B,Catálogo_Materiales!A:A)</f>
        <v>MAT-108</v>
      </c>
      <c r="B165" t="str">
        <v>ITEM-034</v>
      </c>
      <c r="C165" t="str">
        <v>TUBO PVC DESAGUE 2"</v>
      </c>
      <c r="D165" s="22">
        <f>+_xlfn.XLOOKUP(B165&amp;A165,APUresumen!O:O,APUresumen!R:R)</f>
        <v>8</v>
      </c>
      <c r="E165" t="str">
        <f>+_xlfn.XLOOKUP(C165,'Resumen MATMO'!C:C,'Resumen MATMO'!D:D)</f>
        <v>M</v>
      </c>
      <c r="F165">
        <f>+_xlfn.XLOOKUP(B165&amp;A165,APUresumen!O:O,APUresumen!E:E)</f>
        <v>8</v>
      </c>
      <c r="G165">
        <f>+_xlfn.XLOOKUP(A165,Catálogo_Materiales!A:A,Catálogo_Materiales!E:E)</f>
        <v>10.5</v>
      </c>
      <c r="H165" s="14">
        <f t="shared" si="2"/>
        <v>84</v>
      </c>
    </row>
    <row r="166" spans="1:8" x14ac:dyDescent="0.25">
      <c r="A166" t="str">
        <f>+_xlfn.XLOOKUP(C166,Catálogo_Materiales!B:B,Catálogo_Materiales!A:A)</f>
        <v>MAT-060</v>
      </c>
      <c r="B166" t="str">
        <v>ITEM-035</v>
      </c>
      <c r="C166" t="str">
        <v>LADRILLO GAMBOTE (23x10x5)</v>
      </c>
      <c r="D166" s="22">
        <f>+_xlfn.XLOOKUP(B166&amp;A166,APUresumen!O:O,APUresumen!R:R)</f>
        <v>190</v>
      </c>
      <c r="E166" t="str">
        <f>+_xlfn.XLOOKUP(C166,'Resumen MATMO'!C:C,'Resumen MATMO'!D:D)</f>
        <v>pza</v>
      </c>
      <c r="F166">
        <f>+_xlfn.XLOOKUP(B166&amp;A166,APUresumen!O:O,APUresumen!E:E)</f>
        <v>95</v>
      </c>
      <c r="G166">
        <f>+_xlfn.XLOOKUP(A166,Catálogo_Materiales!A:A,Catálogo_Materiales!E:E)</f>
        <v>0.8</v>
      </c>
      <c r="H166" s="14">
        <f t="shared" si="2"/>
        <v>152</v>
      </c>
    </row>
    <row r="167" spans="1:8" x14ac:dyDescent="0.25">
      <c r="A167" t="str">
        <f>+_xlfn.XLOOKUP(C167,Catálogo_Materiales!B:B,Catálogo_Materiales!A:A)</f>
        <v>MAT-002</v>
      </c>
      <c r="B167" t="str">
        <v>ITEM-035</v>
      </c>
      <c r="C167" t="str">
        <v>ALAMBRE DE AMARRE</v>
      </c>
      <c r="D167" s="22">
        <f>+_xlfn.XLOOKUP(B167&amp;A167,APUresumen!O:O,APUresumen!R:R)</f>
        <v>0.2</v>
      </c>
      <c r="E167" t="str">
        <f>+_xlfn.XLOOKUP(C167,'Resumen MATMO'!C:C,'Resumen MATMO'!D:D)</f>
        <v>kg</v>
      </c>
      <c r="F167">
        <f>+_xlfn.XLOOKUP(B167&amp;A167,APUresumen!O:O,APUresumen!E:E)</f>
        <v>0.1</v>
      </c>
      <c r="G167">
        <f>+_xlfn.XLOOKUP(A167,Catálogo_Materiales!A:A,Catálogo_Materiales!E:E)</f>
        <v>11</v>
      </c>
      <c r="H167" s="14">
        <f t="shared" si="2"/>
        <v>2.2000000000000002</v>
      </c>
    </row>
    <row r="168" spans="1:8" x14ac:dyDescent="0.25">
      <c r="A168" t="str">
        <f>+_xlfn.XLOOKUP(C168,Catálogo_Materiales!B:B,Catálogo_Materiales!A:A)</f>
        <v>MAT-050</v>
      </c>
      <c r="B168" t="str">
        <v>ITEM-035</v>
      </c>
      <c r="C168" t="str">
        <v>FIERRO CORRUGADO 5/16"</v>
      </c>
      <c r="D168" s="22">
        <f>+_xlfn.XLOOKUP(B168&amp;A168,APUresumen!O:O,APUresumen!R:R)</f>
        <v>3.66</v>
      </c>
      <c r="E168" t="str">
        <f>+_xlfn.XLOOKUP(C168,'Resumen MATMO'!C:C,'Resumen MATMO'!D:D)</f>
        <v>kg</v>
      </c>
      <c r="F168">
        <f>+_xlfn.XLOOKUP(B168&amp;A168,APUresumen!O:O,APUresumen!E:E)</f>
        <v>1.83</v>
      </c>
      <c r="G168">
        <f>+_xlfn.XLOOKUP(A168,Catálogo_Materiales!A:A,Catálogo_Materiales!E:E)</f>
        <v>8</v>
      </c>
      <c r="H168" s="14">
        <f t="shared" si="2"/>
        <v>29.28</v>
      </c>
    </row>
    <row r="169" spans="1:8" x14ac:dyDescent="0.25">
      <c r="A169" t="str">
        <f>+_xlfn.XLOOKUP(C169,Catálogo_Materiales!B:B,Catálogo_Materiales!A:A)</f>
        <v>MAT-027</v>
      </c>
      <c r="B169" t="str">
        <v>ITEM-035</v>
      </c>
      <c r="C169" t="str">
        <v>CEMENTO PORTLAND</v>
      </c>
      <c r="D169" s="22">
        <f>+_xlfn.XLOOKUP(B169&amp;A169,APUresumen!O:O,APUresumen!R:R)</f>
        <v>141.68</v>
      </c>
      <c r="E169" t="str">
        <f>+_xlfn.XLOOKUP(C169,'Resumen MATMO'!C:C,'Resumen MATMO'!D:D)</f>
        <v>kg</v>
      </c>
      <c r="F169">
        <f>+_xlfn.XLOOKUP(B169&amp;A169,APUresumen!O:O,APUresumen!E:E)</f>
        <v>70.84</v>
      </c>
      <c r="G169">
        <f>+_xlfn.XLOOKUP(A169,Catálogo_Materiales!A:A,Catálogo_Materiales!E:E)</f>
        <v>1.1000000000000001</v>
      </c>
      <c r="H169" s="14">
        <f t="shared" si="2"/>
        <v>155.84800000000001</v>
      </c>
    </row>
    <row r="170" spans="1:8" x14ac:dyDescent="0.25">
      <c r="A170" t="str">
        <f>+_xlfn.XLOOKUP(C170,Catálogo_Materiales!B:B,Catálogo_Materiales!A:A)</f>
        <v>MAT-077</v>
      </c>
      <c r="B170" t="str">
        <v>ITEM-035</v>
      </c>
      <c r="C170" t="str">
        <v>PIEDRA MANZANA</v>
      </c>
      <c r="D170" s="22">
        <f>+_xlfn.XLOOKUP(B170&amp;A170,APUresumen!O:O,APUresumen!R:R)</f>
        <v>0.3</v>
      </c>
      <c r="E170" t="str">
        <f>+_xlfn.XLOOKUP(C170,'Resumen MATMO'!C:C,'Resumen MATMO'!D:D)</f>
        <v>m³</v>
      </c>
      <c r="F170">
        <f>+_xlfn.XLOOKUP(B170&amp;A170,APUresumen!O:O,APUresumen!E:E)</f>
        <v>0.15</v>
      </c>
      <c r="G170">
        <f>+_xlfn.XLOOKUP(A170,Catálogo_Materiales!A:A,Catálogo_Materiales!E:E)</f>
        <v>0</v>
      </c>
      <c r="H170" s="14">
        <f t="shared" si="2"/>
        <v>0</v>
      </c>
    </row>
    <row r="171" spans="1:8" x14ac:dyDescent="0.25">
      <c r="A171" t="str">
        <f>+_xlfn.XLOOKUP(C171,Catálogo_Materiales!B:B,Catálogo_Materiales!A:A)</f>
        <v>MAT-051</v>
      </c>
      <c r="B171" t="str">
        <v>ITEM-035</v>
      </c>
      <c r="C171" t="str">
        <v>GRAVA</v>
      </c>
      <c r="D171" s="22">
        <f>+_xlfn.XLOOKUP(B171&amp;A171,APUresumen!O:O,APUresumen!R:R)</f>
        <v>0.26</v>
      </c>
      <c r="E171" t="str">
        <f>+_xlfn.XLOOKUP(C171,'Resumen MATMO'!C:C,'Resumen MATMO'!D:D)</f>
        <v>m³</v>
      </c>
      <c r="F171">
        <f>+_xlfn.XLOOKUP(B171&amp;A171,APUresumen!O:O,APUresumen!E:E)</f>
        <v>0.13</v>
      </c>
      <c r="G171">
        <f>+_xlfn.XLOOKUP(A171,Catálogo_Materiales!A:A,Catálogo_Materiales!E:E)</f>
        <v>0</v>
      </c>
      <c r="H171" s="14">
        <f t="shared" si="2"/>
        <v>0</v>
      </c>
    </row>
    <row r="172" spans="1:8" x14ac:dyDescent="0.25">
      <c r="A172" t="str">
        <f>+_xlfn.XLOOKUP(C172,Catálogo_Materiales!B:B,Catálogo_Materiales!A:A)</f>
        <v>MAT-010</v>
      </c>
      <c r="B172" t="str">
        <v>ITEM-035</v>
      </c>
      <c r="C172" t="str">
        <v>ARENA FINA</v>
      </c>
      <c r="D172" s="22">
        <f>+_xlfn.XLOOKUP(B172&amp;A172,APUresumen!O:O,APUresumen!R:R)</f>
        <v>0.3</v>
      </c>
      <c r="E172" t="str">
        <f>+_xlfn.XLOOKUP(C172,'Resumen MATMO'!C:C,'Resumen MATMO'!D:D)</f>
        <v>m³</v>
      </c>
      <c r="F172">
        <f>+_xlfn.XLOOKUP(B172&amp;A172,APUresumen!O:O,APUresumen!E:E)</f>
        <v>0.15</v>
      </c>
      <c r="G172">
        <f>+_xlfn.XLOOKUP(A172,Catálogo_Materiales!A:A,Catálogo_Materiales!E:E)</f>
        <v>0</v>
      </c>
      <c r="H172" s="14">
        <f t="shared" si="2"/>
        <v>0</v>
      </c>
    </row>
    <row r="173" spans="1:8" x14ac:dyDescent="0.25">
      <c r="A173" t="str">
        <f>+_xlfn.XLOOKUP(C173,Catálogo_Materiales!B:B,Catálogo_Materiales!A:A)</f>
        <v>MAT-110</v>
      </c>
      <c r="B173" t="str">
        <v>ITEM-036</v>
      </c>
      <c r="C173" t="str">
        <v>TUBO PVC DESAGUE 4"</v>
      </c>
      <c r="D173" s="22">
        <f>+_xlfn.XLOOKUP(B173&amp;A173,APUresumen!O:O,APUresumen!R:R)</f>
        <v>4</v>
      </c>
      <c r="E173" t="str">
        <f>+_xlfn.XLOOKUP(C173,'Resumen MATMO'!C:C,'Resumen MATMO'!D:D)</f>
        <v>M</v>
      </c>
      <c r="F173">
        <f>+_xlfn.XLOOKUP(B173&amp;A173,APUresumen!O:O,APUresumen!E:E)</f>
        <v>4</v>
      </c>
      <c r="G173">
        <f>+_xlfn.XLOOKUP(A173,Catálogo_Materiales!A:A,Catálogo_Materiales!E:E)</f>
        <v>19</v>
      </c>
      <c r="H173" s="14">
        <f t="shared" si="2"/>
        <v>76</v>
      </c>
    </row>
    <row r="174" spans="1:8" x14ac:dyDescent="0.25">
      <c r="A174" t="str">
        <f>+_xlfn.XLOOKUP(C174,Catálogo_Materiales!B:B,Catálogo_Materiales!A:A)</f>
        <v>MAT-108</v>
      </c>
      <c r="B174" t="str">
        <v>ITEM-036</v>
      </c>
      <c r="C174" t="str">
        <v>TUBO PVC DESAGUE 2"</v>
      </c>
      <c r="D174" s="22">
        <f>+_xlfn.XLOOKUP(B174&amp;A174,APUresumen!O:O,APUresumen!R:R)</f>
        <v>2</v>
      </c>
      <c r="E174" t="str">
        <f>+_xlfn.XLOOKUP(C174,'Resumen MATMO'!C:C,'Resumen MATMO'!D:D)</f>
        <v>M</v>
      </c>
      <c r="F174">
        <f>+_xlfn.XLOOKUP(B174&amp;A174,APUresumen!O:O,APUresumen!E:E)</f>
        <v>2</v>
      </c>
      <c r="G174">
        <f>+_xlfn.XLOOKUP(A174,Catálogo_Materiales!A:A,Catálogo_Materiales!E:E)</f>
        <v>10.5</v>
      </c>
      <c r="H174" s="14">
        <f t="shared" si="2"/>
        <v>21</v>
      </c>
    </row>
    <row r="175" spans="1:8" x14ac:dyDescent="0.25">
      <c r="A175" t="str">
        <f>+_xlfn.XLOOKUP(C175,Catálogo_Materiales!B:B,Catálogo_Materiales!A:A)</f>
        <v>MAT-096</v>
      </c>
      <c r="B175" t="str">
        <v>ITEM-036</v>
      </c>
      <c r="C175" t="str">
        <v>TEE PVC DESAGUE 4"</v>
      </c>
      <c r="D175" s="22">
        <f>+_xlfn.XLOOKUP(B175&amp;A175,APUresumen!O:O,APUresumen!R:R)</f>
        <v>1</v>
      </c>
      <c r="E175" t="str">
        <f>+_xlfn.XLOOKUP(C175,'Resumen MATMO'!C:C,'Resumen MATMO'!D:D)</f>
        <v>pza</v>
      </c>
      <c r="F175">
        <f>+_xlfn.XLOOKUP(B175&amp;A175,APUresumen!O:O,APUresumen!E:E)</f>
        <v>1</v>
      </c>
      <c r="G175">
        <f>+_xlfn.XLOOKUP(A175,Catálogo_Materiales!A:A,Catálogo_Materiales!E:E)</f>
        <v>14</v>
      </c>
      <c r="H175" s="14">
        <f t="shared" si="2"/>
        <v>14</v>
      </c>
    </row>
    <row r="176" spans="1:8" x14ac:dyDescent="0.25">
      <c r="A176" t="str">
        <f>+_xlfn.XLOOKUP(C176,Catálogo_Materiales!B:B,Catálogo_Materiales!A:A)</f>
        <v>MAT-094</v>
      </c>
      <c r="B176" t="str">
        <v>ITEM-036</v>
      </c>
      <c r="C176" t="str">
        <v>TEE PVC DESAGÜE 2</v>
      </c>
      <c r="D176" s="22">
        <f>+_xlfn.XLOOKUP(B176&amp;A176,APUresumen!O:O,APUresumen!R:R)</f>
        <v>1</v>
      </c>
      <c r="E176" t="str">
        <f>+_xlfn.XLOOKUP(C176,'Resumen MATMO'!C:C,'Resumen MATMO'!D:D)</f>
        <v>pza</v>
      </c>
      <c r="F176">
        <f>+_xlfn.XLOOKUP(B176&amp;A176,APUresumen!O:O,APUresumen!E:E)</f>
        <v>1</v>
      </c>
      <c r="G176">
        <f>+_xlfn.XLOOKUP(A176,Catálogo_Materiales!A:A,Catálogo_Materiales!E:E)</f>
        <v>7</v>
      </c>
      <c r="H176" s="14">
        <f t="shared" si="2"/>
        <v>7</v>
      </c>
    </row>
    <row r="177" spans="1:8" x14ac:dyDescent="0.25">
      <c r="A177" t="str">
        <f>+_xlfn.XLOOKUP(C177,Catálogo_Materiales!B:B,Catálogo_Materiales!A:A)</f>
        <v>MAT-075</v>
      </c>
      <c r="B177" t="str">
        <v>ITEM-036</v>
      </c>
      <c r="C177" t="str">
        <v>PEGAMENTO PARA PVC</v>
      </c>
      <c r="D177" s="22">
        <f>+_xlfn.XLOOKUP(B177&amp;A177,APUresumen!O:O,APUresumen!R:R)</f>
        <v>0.03</v>
      </c>
      <c r="E177" t="str">
        <f>+_xlfn.XLOOKUP(C177,'Resumen MATMO'!C:C,'Resumen MATMO'!D:D)</f>
        <v>LT</v>
      </c>
      <c r="F177">
        <f>+_xlfn.XLOOKUP(B177&amp;A177,APUresumen!O:O,APUresumen!E:E)</f>
        <v>0.03</v>
      </c>
      <c r="G177">
        <f>+_xlfn.XLOOKUP(A177,Catálogo_Materiales!A:A,Catálogo_Materiales!E:E)</f>
        <v>35</v>
      </c>
      <c r="H177" s="14">
        <f t="shared" si="2"/>
        <v>1.05</v>
      </c>
    </row>
    <row r="178" spans="1:8" x14ac:dyDescent="0.25">
      <c r="A178" t="str">
        <f>+_xlfn.XLOOKUP(C178,Catálogo_Materiales!B:B,Catálogo_Materiales!A:A)</f>
        <v>MAT-068</v>
      </c>
      <c r="B178" t="str">
        <v>ITEM-036</v>
      </c>
      <c r="C178" t="str">
        <v>MADERA DE CONSTRUCCION (3 USOS)</v>
      </c>
      <c r="D178" s="22">
        <f>+_xlfn.XLOOKUP(B178&amp;A178,APUresumen!O:O,APUresumen!R:R)</f>
        <v>2.5</v>
      </c>
      <c r="E178" t="str">
        <f>+_xlfn.XLOOKUP(C178,'Resumen MATMO'!C:C,'Resumen MATMO'!D:D)</f>
        <v>pie²</v>
      </c>
      <c r="F178">
        <f>+_xlfn.XLOOKUP(B178&amp;A178,APUresumen!O:O,APUresumen!E:E)</f>
        <v>2.5</v>
      </c>
      <c r="G178">
        <f>+_xlfn.XLOOKUP(A178,Catálogo_Materiales!A:A,Catálogo_Materiales!E:E)</f>
        <v>6</v>
      </c>
      <c r="H178" s="14">
        <f t="shared" si="2"/>
        <v>15</v>
      </c>
    </row>
    <row r="179" spans="1:8" x14ac:dyDescent="0.25">
      <c r="A179" t="str">
        <f>+_xlfn.XLOOKUP(C179,Catálogo_Materiales!B:B,Catálogo_Materiales!A:A)</f>
        <v>MAT-060</v>
      </c>
      <c r="B179" t="str">
        <v>ITEM-036</v>
      </c>
      <c r="C179" t="str">
        <v>LADRILLO GAMBOTE (23x10x5)</v>
      </c>
      <c r="D179" s="22">
        <f>+_xlfn.XLOOKUP(B179&amp;A179,APUresumen!O:O,APUresumen!R:R)</f>
        <v>580</v>
      </c>
      <c r="E179" t="str">
        <f>+_xlfn.XLOOKUP(C179,'Resumen MATMO'!C:C,'Resumen MATMO'!D:D)</f>
        <v>pza</v>
      </c>
      <c r="F179">
        <f>+_xlfn.XLOOKUP(B179&amp;A179,APUresumen!O:O,APUresumen!E:E)</f>
        <v>580</v>
      </c>
      <c r="G179">
        <f>+_xlfn.XLOOKUP(A179,Catálogo_Materiales!A:A,Catálogo_Materiales!E:E)</f>
        <v>0.8</v>
      </c>
      <c r="H179" s="14">
        <f t="shared" si="2"/>
        <v>464</v>
      </c>
    </row>
    <row r="180" spans="1:8" x14ac:dyDescent="0.25">
      <c r="A180" t="str">
        <f>+_xlfn.XLOOKUP(C180,Catálogo_Materiales!B:B,Catálogo_Materiales!A:A)</f>
        <v>MAT-055</v>
      </c>
      <c r="B180" t="str">
        <v>ITEM-036</v>
      </c>
      <c r="C180" t="str">
        <v>IMPERMEABILIZANTE</v>
      </c>
      <c r="D180" s="22">
        <f>+_xlfn.XLOOKUP(B180&amp;A180,APUresumen!O:O,APUresumen!R:R)</f>
        <v>5</v>
      </c>
      <c r="E180" t="str">
        <f>+_xlfn.XLOOKUP(C180,'Resumen MATMO'!C:C,'Resumen MATMO'!D:D)</f>
        <v>LT</v>
      </c>
      <c r="F180">
        <f>+_xlfn.XLOOKUP(B180&amp;A180,APUresumen!O:O,APUresumen!E:E)</f>
        <v>5</v>
      </c>
      <c r="G180">
        <f>+_xlfn.XLOOKUP(A180,Catálogo_Materiales!A:A,Catálogo_Materiales!E:E)</f>
        <v>12</v>
      </c>
      <c r="H180" s="14">
        <f t="shared" si="2"/>
        <v>60</v>
      </c>
    </row>
    <row r="181" spans="1:8" x14ac:dyDescent="0.25">
      <c r="A181" t="str">
        <f>+_xlfn.XLOOKUP(C181,Catálogo_Materiales!B:B,Catálogo_Materiales!A:A)</f>
        <v>MAT-049</v>
      </c>
      <c r="B181" t="str">
        <v>ITEM-036</v>
      </c>
      <c r="C181" t="str">
        <v>FIERRO CORRUGADO 3/8"</v>
      </c>
      <c r="D181" s="22">
        <f>+_xlfn.XLOOKUP(B181&amp;A181,APUresumen!O:O,APUresumen!R:R)</f>
        <v>13.44</v>
      </c>
      <c r="E181" t="str">
        <f>+_xlfn.XLOOKUP(C181,'Resumen MATMO'!C:C,'Resumen MATMO'!D:D)</f>
        <v>kg</v>
      </c>
      <c r="F181">
        <f>+_xlfn.XLOOKUP(B181&amp;A181,APUresumen!O:O,APUresumen!E:E)</f>
        <v>13.44</v>
      </c>
      <c r="G181">
        <f>+_xlfn.XLOOKUP(A181,Catálogo_Materiales!A:A,Catálogo_Materiales!E:E)</f>
        <v>8.5</v>
      </c>
      <c r="H181" s="14">
        <f t="shared" si="2"/>
        <v>114.24</v>
      </c>
    </row>
    <row r="182" spans="1:8" x14ac:dyDescent="0.25">
      <c r="A182" t="str">
        <f>+_xlfn.XLOOKUP(C182,Catálogo_Materiales!B:B,Catálogo_Materiales!A:A)</f>
        <v>MAT-048</v>
      </c>
      <c r="B182" t="str">
        <v>ITEM-036</v>
      </c>
      <c r="C182" t="str">
        <v>FIERRO CORRUGADO 1/4"</v>
      </c>
      <c r="D182" s="22">
        <f>+_xlfn.XLOOKUP(B182&amp;A182,APUresumen!O:O,APUresumen!R:R)</f>
        <v>5.33</v>
      </c>
      <c r="E182" t="str">
        <f>+_xlfn.XLOOKUP(C182,'Resumen MATMO'!C:C,'Resumen MATMO'!D:D)</f>
        <v>kg</v>
      </c>
      <c r="F182">
        <f>+_xlfn.XLOOKUP(B182&amp;A182,APUresumen!O:O,APUresumen!E:E)</f>
        <v>5.33</v>
      </c>
      <c r="G182">
        <f>+_xlfn.XLOOKUP(A182,Catálogo_Materiales!A:A,Catálogo_Materiales!E:E)</f>
        <v>9</v>
      </c>
      <c r="H182" s="14">
        <f t="shared" si="2"/>
        <v>47.97</v>
      </c>
    </row>
    <row r="183" spans="1:8" x14ac:dyDescent="0.25">
      <c r="A183" t="str">
        <f>+_xlfn.XLOOKUP(C183,Catálogo_Materiales!B:B,Catálogo_Materiales!A:A)</f>
        <v>MAT-042</v>
      </c>
      <c r="B183" t="str">
        <v>ITEM-036</v>
      </c>
      <c r="C183" t="str">
        <v>CODO PVC DESAGUE 4"</v>
      </c>
      <c r="D183" s="22">
        <f>+_xlfn.XLOOKUP(B183&amp;A183,APUresumen!O:O,APUresumen!R:R)</f>
        <v>1</v>
      </c>
      <c r="E183" t="str">
        <f>+_xlfn.XLOOKUP(C183,'Resumen MATMO'!C:C,'Resumen MATMO'!D:D)</f>
        <v>pza</v>
      </c>
      <c r="F183">
        <f>+_xlfn.XLOOKUP(B183&amp;A183,APUresumen!O:O,APUresumen!E:E)</f>
        <v>1</v>
      </c>
      <c r="G183">
        <f>+_xlfn.XLOOKUP(A183,Catálogo_Materiales!A:A,Catálogo_Materiales!E:E)</f>
        <v>13</v>
      </c>
      <c r="H183" s="14">
        <f t="shared" si="2"/>
        <v>13</v>
      </c>
    </row>
    <row r="184" spans="1:8" x14ac:dyDescent="0.25">
      <c r="A184" t="str">
        <f>+_xlfn.XLOOKUP(C184,Catálogo_Materiales!B:B,Catálogo_Materiales!A:A)</f>
        <v>MAT-040</v>
      </c>
      <c r="B184" t="str">
        <v>ITEM-036</v>
      </c>
      <c r="C184" t="str">
        <v>CODO PVC DESAGUE 2"</v>
      </c>
      <c r="D184" s="22">
        <f>+_xlfn.XLOOKUP(B184&amp;A184,APUresumen!O:O,APUresumen!R:R)</f>
        <v>1</v>
      </c>
      <c r="E184" t="str">
        <f>+_xlfn.XLOOKUP(C184,'Resumen MATMO'!C:C,'Resumen MATMO'!D:D)</f>
        <v>pza</v>
      </c>
      <c r="F184">
        <f>+_xlfn.XLOOKUP(B184&amp;A184,APUresumen!O:O,APUresumen!E:E)</f>
        <v>1</v>
      </c>
      <c r="G184">
        <f>+_xlfn.XLOOKUP(A184,Catálogo_Materiales!A:A,Catálogo_Materiales!E:E)</f>
        <v>4</v>
      </c>
      <c r="H184" s="14">
        <f t="shared" si="2"/>
        <v>4</v>
      </c>
    </row>
    <row r="185" spans="1:8" x14ac:dyDescent="0.25">
      <c r="A185" t="str">
        <f>+_xlfn.XLOOKUP(C185,Catálogo_Materiales!B:B,Catálogo_Materiales!A:A)</f>
        <v>MAT-027</v>
      </c>
      <c r="B185" t="str">
        <v>ITEM-036</v>
      </c>
      <c r="C185" t="str">
        <v>CEMENTO PORTLAND</v>
      </c>
      <c r="D185" s="22">
        <f>+_xlfn.XLOOKUP(B185&amp;A185,APUresumen!O:O,APUresumen!R:R)</f>
        <v>380</v>
      </c>
      <c r="E185" t="str">
        <f>+_xlfn.XLOOKUP(C185,'Resumen MATMO'!C:C,'Resumen MATMO'!D:D)</f>
        <v>kg</v>
      </c>
      <c r="F185">
        <f>+_xlfn.XLOOKUP(B185&amp;A185,APUresumen!O:O,APUresumen!E:E)</f>
        <v>380</v>
      </c>
      <c r="G185">
        <f>+_xlfn.XLOOKUP(A185,Catálogo_Materiales!A:A,Catálogo_Materiales!E:E)</f>
        <v>1.1000000000000001</v>
      </c>
      <c r="H185" s="14">
        <f t="shared" si="2"/>
        <v>418.00000000000006</v>
      </c>
    </row>
    <row r="186" spans="1:8" x14ac:dyDescent="0.25">
      <c r="A186" t="str">
        <f>+_xlfn.XLOOKUP(C186,Catálogo_Materiales!B:B,Catálogo_Materiales!A:A)</f>
        <v>MAT-002</v>
      </c>
      <c r="B186" t="str">
        <v>ITEM-036</v>
      </c>
      <c r="C186" t="str">
        <v>ALAMBRE DE AMARRE</v>
      </c>
      <c r="D186" s="22">
        <f>+_xlfn.XLOOKUP(B186&amp;A186,APUresumen!O:O,APUresumen!R:R)</f>
        <v>1</v>
      </c>
      <c r="E186" t="str">
        <f>+_xlfn.XLOOKUP(C186,'Resumen MATMO'!C:C,'Resumen MATMO'!D:D)</f>
        <v>kg</v>
      </c>
      <c r="F186">
        <f>+_xlfn.XLOOKUP(B186&amp;A186,APUresumen!O:O,APUresumen!E:E)</f>
        <v>1</v>
      </c>
      <c r="G186">
        <f>+_xlfn.XLOOKUP(A186,Catálogo_Materiales!A:A,Catálogo_Materiales!E:E)</f>
        <v>11</v>
      </c>
      <c r="H186" s="14">
        <f t="shared" si="2"/>
        <v>11</v>
      </c>
    </row>
    <row r="187" spans="1:8" x14ac:dyDescent="0.25">
      <c r="A187" t="str">
        <f>+_xlfn.XLOOKUP(C187,Catálogo_Materiales!B:B,Catálogo_Materiales!A:A)</f>
        <v>MAT-076</v>
      </c>
      <c r="B187" t="str">
        <v>ITEM-036</v>
      </c>
      <c r="C187" t="str">
        <v>PIEDRA</v>
      </c>
      <c r="D187" s="22">
        <f>+_xlfn.XLOOKUP(B187&amp;A187,APUresumen!O:O,APUresumen!R:R)</f>
        <v>0.25</v>
      </c>
      <c r="E187" t="str">
        <f>+_xlfn.XLOOKUP(C187,'Resumen MATMO'!C:C,'Resumen MATMO'!D:D)</f>
        <v>m³</v>
      </c>
      <c r="F187">
        <f>+_xlfn.XLOOKUP(B187&amp;A187,APUresumen!O:O,APUresumen!E:E)</f>
        <v>0.25</v>
      </c>
      <c r="G187">
        <f>+_xlfn.XLOOKUP(A187,Catálogo_Materiales!A:A,Catálogo_Materiales!E:E)</f>
        <v>0</v>
      </c>
      <c r="H187" s="14">
        <f t="shared" si="2"/>
        <v>0</v>
      </c>
    </row>
    <row r="188" spans="1:8" x14ac:dyDescent="0.25">
      <c r="A188" t="str">
        <f>+_xlfn.XLOOKUP(C188,Catálogo_Materiales!B:B,Catálogo_Materiales!A:A)</f>
        <v>MAT-110</v>
      </c>
      <c r="B188" t="str">
        <v>ITEM-037</v>
      </c>
      <c r="C188" t="str">
        <v>TUBO PVC DESAGUE 4"</v>
      </c>
      <c r="D188" s="22">
        <f>+_xlfn.XLOOKUP(B188&amp;A188,APUresumen!O:O,APUresumen!R:R)</f>
        <v>4</v>
      </c>
      <c r="E188" t="str">
        <f>+_xlfn.XLOOKUP(C188,'Resumen MATMO'!C:C,'Resumen MATMO'!D:D)</f>
        <v>M</v>
      </c>
      <c r="F188">
        <f>+_xlfn.XLOOKUP(B188&amp;A188,APUresumen!O:O,APUresumen!E:E)</f>
        <v>4</v>
      </c>
      <c r="G188">
        <f>+_xlfn.XLOOKUP(A188,Catálogo_Materiales!A:A,Catálogo_Materiales!E:E)</f>
        <v>19</v>
      </c>
      <c r="H188" s="14">
        <f t="shared" si="2"/>
        <v>76</v>
      </c>
    </row>
    <row r="189" spans="1:8" x14ac:dyDescent="0.25">
      <c r="A189" t="str">
        <f>+_xlfn.XLOOKUP(C189,Catálogo_Materiales!B:B,Catálogo_Materiales!A:A)</f>
        <v>MAT-096</v>
      </c>
      <c r="B189" t="str">
        <v>ITEM-037</v>
      </c>
      <c r="C189" t="str">
        <v>TEE PVC DESAGUE 4"</v>
      </c>
      <c r="D189" s="22">
        <f>+_xlfn.XLOOKUP(B189&amp;A189,APUresumen!O:O,APUresumen!R:R)</f>
        <v>1</v>
      </c>
      <c r="E189" t="str">
        <f>+_xlfn.XLOOKUP(C189,'Resumen MATMO'!C:C,'Resumen MATMO'!D:D)</f>
        <v>pza</v>
      </c>
      <c r="F189">
        <f>+_xlfn.XLOOKUP(B189&amp;A189,APUresumen!O:O,APUresumen!E:E)</f>
        <v>1</v>
      </c>
      <c r="G189">
        <f>+_xlfn.XLOOKUP(A189,Catálogo_Materiales!A:A,Catálogo_Materiales!E:E)</f>
        <v>14</v>
      </c>
      <c r="H189" s="14">
        <f t="shared" si="2"/>
        <v>14</v>
      </c>
    </row>
    <row r="190" spans="1:8" x14ac:dyDescent="0.25">
      <c r="A190" t="str">
        <f>+_xlfn.XLOOKUP(C190,Catálogo_Materiales!B:B,Catálogo_Materiales!A:A)</f>
        <v>MAT-075</v>
      </c>
      <c r="B190" t="str">
        <v>ITEM-037</v>
      </c>
      <c r="C190" t="str">
        <v>PEGAMENTO PARA PVC</v>
      </c>
      <c r="D190" s="22">
        <f>+_xlfn.XLOOKUP(B190&amp;A190,APUresumen!O:O,APUresumen!R:R)</f>
        <v>0.03</v>
      </c>
      <c r="E190" t="str">
        <f>+_xlfn.XLOOKUP(C190,'Resumen MATMO'!C:C,'Resumen MATMO'!D:D)</f>
        <v>LT</v>
      </c>
      <c r="F190">
        <f>+_xlfn.XLOOKUP(B190&amp;A190,APUresumen!O:O,APUresumen!E:E)</f>
        <v>0.03</v>
      </c>
      <c r="G190">
        <f>+_xlfn.XLOOKUP(A190,Catálogo_Materiales!A:A,Catálogo_Materiales!E:E)</f>
        <v>35</v>
      </c>
      <c r="H190" s="14">
        <f t="shared" si="2"/>
        <v>1.05</v>
      </c>
    </row>
    <row r="191" spans="1:8" x14ac:dyDescent="0.25">
      <c r="A191" t="str">
        <f>+_xlfn.XLOOKUP(C191,Catálogo_Materiales!B:B,Catálogo_Materiales!A:A)</f>
        <v>MAT-049</v>
      </c>
      <c r="B191" t="str">
        <v>ITEM-037</v>
      </c>
      <c r="C191" t="str">
        <v>FIERRO CORRUGADO 3/8"</v>
      </c>
      <c r="D191" s="22">
        <f>+_xlfn.XLOOKUP(B191&amp;A191,APUresumen!O:O,APUresumen!R:R)</f>
        <v>8.1199999999999992</v>
      </c>
      <c r="E191" t="str">
        <f>+_xlfn.XLOOKUP(C191,'Resumen MATMO'!C:C,'Resumen MATMO'!D:D)</f>
        <v>kg</v>
      </c>
      <c r="F191">
        <f>+_xlfn.XLOOKUP(B191&amp;A191,APUresumen!O:O,APUresumen!E:E)</f>
        <v>8.1199999999999992</v>
      </c>
      <c r="G191">
        <f>+_xlfn.XLOOKUP(A191,Catálogo_Materiales!A:A,Catálogo_Materiales!E:E)</f>
        <v>8.5</v>
      </c>
      <c r="H191" s="14">
        <f t="shared" si="2"/>
        <v>69.02</v>
      </c>
    </row>
    <row r="192" spans="1:8" x14ac:dyDescent="0.25">
      <c r="A192" t="str">
        <f>+_xlfn.XLOOKUP(C192,Catálogo_Materiales!B:B,Catálogo_Materiales!A:A)</f>
        <v>MAT-027</v>
      </c>
      <c r="B192" t="str">
        <v>ITEM-037</v>
      </c>
      <c r="C192" t="str">
        <v>CEMENTO PORTLAND</v>
      </c>
      <c r="D192" s="22">
        <f>+_xlfn.XLOOKUP(B192&amp;A192,APUresumen!O:O,APUresumen!R:R)</f>
        <v>180</v>
      </c>
      <c r="E192" t="str">
        <f>+_xlfn.XLOOKUP(C192,'Resumen MATMO'!C:C,'Resumen MATMO'!D:D)</f>
        <v>kg</v>
      </c>
      <c r="F192">
        <f>+_xlfn.XLOOKUP(B192&amp;A192,APUresumen!O:O,APUresumen!E:E)</f>
        <v>180</v>
      </c>
      <c r="G192">
        <f>+_xlfn.XLOOKUP(A192,Catálogo_Materiales!A:A,Catálogo_Materiales!E:E)</f>
        <v>1.1000000000000001</v>
      </c>
      <c r="H192" s="14">
        <f t="shared" si="2"/>
        <v>198.00000000000003</v>
      </c>
    </row>
    <row r="193" spans="1:8" x14ac:dyDescent="0.25">
      <c r="A193" t="str">
        <f>+_xlfn.XLOOKUP(C193,Catálogo_Materiales!B:B,Catálogo_Materiales!A:A)</f>
        <v>MAT-002</v>
      </c>
      <c r="B193" t="str">
        <v>ITEM-037</v>
      </c>
      <c r="C193" t="str">
        <v>ALAMBRE DE AMARRE</v>
      </c>
      <c r="D193" s="22">
        <f>+_xlfn.XLOOKUP(B193&amp;A193,APUresumen!O:O,APUresumen!R:R)</f>
        <v>1</v>
      </c>
      <c r="E193" t="str">
        <f>+_xlfn.XLOOKUP(C193,'Resumen MATMO'!C:C,'Resumen MATMO'!D:D)</f>
        <v>kg</v>
      </c>
      <c r="F193">
        <f>+_xlfn.XLOOKUP(B193&amp;A193,APUresumen!O:O,APUresumen!E:E)</f>
        <v>1</v>
      </c>
      <c r="G193">
        <f>+_xlfn.XLOOKUP(A193,Catálogo_Materiales!A:A,Catálogo_Materiales!E:E)</f>
        <v>11</v>
      </c>
      <c r="H193" s="14">
        <f t="shared" si="2"/>
        <v>11</v>
      </c>
    </row>
    <row r="194" spans="1:8" x14ac:dyDescent="0.25">
      <c r="A194" t="str">
        <f>+_xlfn.XLOOKUP(C194,Catálogo_Materiales!B:B,Catálogo_Materiales!A:A)</f>
        <v>MAT-076</v>
      </c>
      <c r="B194" t="str">
        <v>ITEM-037</v>
      </c>
      <c r="C194" t="str">
        <v>PIEDRA</v>
      </c>
      <c r="D194" s="22">
        <f>+_xlfn.XLOOKUP(B194&amp;A194,APUresumen!O:O,APUresumen!R:R)</f>
        <v>1.4</v>
      </c>
      <c r="E194" t="str">
        <f>+_xlfn.XLOOKUP(C194,'Resumen MATMO'!C:C,'Resumen MATMO'!D:D)</f>
        <v>m³</v>
      </c>
      <c r="F194">
        <f>+_xlfn.XLOOKUP(B194&amp;A194,APUresumen!O:O,APUresumen!E:E)</f>
        <v>1.4</v>
      </c>
      <c r="G194">
        <f>+_xlfn.XLOOKUP(A194,Catálogo_Materiales!A:A,Catálogo_Materiales!E:E)</f>
        <v>0</v>
      </c>
      <c r="H194" s="14">
        <f t="shared" si="2"/>
        <v>0</v>
      </c>
    </row>
    <row r="195" spans="1:8" x14ac:dyDescent="0.25">
      <c r="A195" t="str">
        <f>+_xlfn.XLOOKUP(C195,Catálogo_Materiales!B:B,Catálogo_Materiales!A:A)</f>
        <v>MAT-051</v>
      </c>
      <c r="B195" t="str">
        <v>ITEM-037</v>
      </c>
      <c r="C195" t="str">
        <v>GRAVA</v>
      </c>
      <c r="D195" s="22">
        <f>+_xlfn.XLOOKUP(B195&amp;A195,APUresumen!O:O,APUresumen!R:R)</f>
        <v>0.3</v>
      </c>
      <c r="E195" t="str">
        <f>+_xlfn.XLOOKUP(C195,'Resumen MATMO'!C:C,'Resumen MATMO'!D:D)</f>
        <v>m³</v>
      </c>
      <c r="F195">
        <f>+_xlfn.XLOOKUP(B195&amp;A195,APUresumen!O:O,APUresumen!E:E)</f>
        <v>0.3</v>
      </c>
      <c r="G195">
        <f>+_xlfn.XLOOKUP(A195,Catálogo_Materiales!A:A,Catálogo_Materiales!E:E)</f>
        <v>0</v>
      </c>
      <c r="H195" s="14">
        <f t="shared" ref="H195:H258" si="3">+G195*D195</f>
        <v>0</v>
      </c>
    </row>
    <row r="196" spans="1:8" x14ac:dyDescent="0.25">
      <c r="A196" t="str">
        <f>+_xlfn.XLOOKUP(C196,Catálogo_Materiales!B:B,Catálogo_Materiales!A:A)</f>
        <v>MAT-009</v>
      </c>
      <c r="B196" t="str">
        <v>ITEM-037</v>
      </c>
      <c r="C196" t="str">
        <v>ARENA</v>
      </c>
      <c r="D196" s="22">
        <f>+_xlfn.XLOOKUP(B196&amp;A196,APUresumen!O:O,APUresumen!R:R)</f>
        <v>1.2</v>
      </c>
      <c r="E196" t="str">
        <f>+_xlfn.XLOOKUP(C196,'Resumen MATMO'!C:C,'Resumen MATMO'!D:D)</f>
        <v>m³</v>
      </c>
      <c r="F196">
        <f>+_xlfn.XLOOKUP(B196&amp;A196,APUresumen!O:O,APUresumen!E:E)</f>
        <v>1.2</v>
      </c>
      <c r="G196">
        <f>+_xlfn.XLOOKUP(A196,Catálogo_Materiales!A:A,Catálogo_Materiales!E:E)</f>
        <v>0</v>
      </c>
      <c r="H196" s="14">
        <f t="shared" si="3"/>
        <v>0</v>
      </c>
    </row>
    <row r="197" spans="1:8" x14ac:dyDescent="0.25">
      <c r="A197" t="str">
        <f>+_xlfn.XLOOKUP(C197,Catálogo_Materiales!B:B,Catálogo_Materiales!A:A)</f>
        <v>MAT-028</v>
      </c>
      <c r="B197" t="str">
        <v>ITEM-038</v>
      </c>
      <c r="C197" t="str">
        <v>CERAMICA NACIONAL</v>
      </c>
      <c r="D197" s="22">
        <f>+_xlfn.XLOOKUP(B197&amp;A197,APUresumen!O:O,APUresumen!R:R)</f>
        <v>56.185500000000005</v>
      </c>
      <c r="E197" t="str">
        <f>+_xlfn.XLOOKUP(C197,'Resumen MATMO'!C:C,'Resumen MATMO'!D:D)</f>
        <v>M2</v>
      </c>
      <c r="F197">
        <f>+_xlfn.XLOOKUP(B197&amp;A197,APUresumen!O:O,APUresumen!E:E)</f>
        <v>1.05</v>
      </c>
      <c r="G197">
        <f>+_xlfn.XLOOKUP(A197,Catálogo_Materiales!A:A,Catálogo_Materiales!E:E)</f>
        <v>31</v>
      </c>
      <c r="H197" s="14">
        <f t="shared" si="3"/>
        <v>1741.7505000000001</v>
      </c>
    </row>
    <row r="198" spans="1:8" x14ac:dyDescent="0.25">
      <c r="A198" t="str">
        <f>+_xlfn.XLOOKUP(C198,Catálogo_Materiales!B:B,Catálogo_Materiales!A:A)</f>
        <v>MAT-026</v>
      </c>
      <c r="B198" t="str">
        <v>ITEM-038</v>
      </c>
      <c r="C198" t="str">
        <v>CEMENTO COLA</v>
      </c>
      <c r="D198" s="22">
        <f>+_xlfn.XLOOKUP(B198&amp;A198,APUresumen!O:O,APUresumen!R:R)</f>
        <v>294.30500000000001</v>
      </c>
      <c r="E198" t="str">
        <f>+_xlfn.XLOOKUP(C198,'Resumen MATMO'!C:C,'Resumen MATMO'!D:D)</f>
        <v>kg</v>
      </c>
      <c r="F198">
        <f>+_xlfn.XLOOKUP(B198&amp;A198,APUresumen!O:O,APUresumen!E:E)</f>
        <v>5.5</v>
      </c>
      <c r="G198">
        <f>+_xlfn.XLOOKUP(A198,Catálogo_Materiales!A:A,Catálogo_Materiales!E:E)</f>
        <v>1.1000000000000001</v>
      </c>
      <c r="H198" s="14">
        <f t="shared" si="3"/>
        <v>323.73550000000006</v>
      </c>
    </row>
    <row r="199" spans="1:8" x14ac:dyDescent="0.25">
      <c r="A199" t="str">
        <f>+_xlfn.XLOOKUP(C199,Catálogo_Materiales!B:B,Catálogo_Materiales!A:A)</f>
        <v>MAT-025</v>
      </c>
      <c r="B199" t="str">
        <v>ITEM-038</v>
      </c>
      <c r="C199" t="str">
        <v>CEMENTO BLANCO</v>
      </c>
      <c r="D199" s="22">
        <f>+_xlfn.XLOOKUP(B199&amp;A199,APUresumen!O:O,APUresumen!R:R)</f>
        <v>16.053000000000001</v>
      </c>
      <c r="E199" t="str">
        <f>+_xlfn.XLOOKUP(C199,'Resumen MATMO'!C:C,'Resumen MATMO'!D:D)</f>
        <v>kg</v>
      </c>
      <c r="F199">
        <f>+_xlfn.XLOOKUP(B199&amp;A199,APUresumen!O:O,APUresumen!E:E)</f>
        <v>0.3</v>
      </c>
      <c r="G199">
        <f>+_xlfn.XLOOKUP(A199,Catálogo_Materiales!A:A,Catálogo_Materiales!E:E)</f>
        <v>8</v>
      </c>
      <c r="H199" s="14">
        <f t="shared" si="3"/>
        <v>128.42400000000001</v>
      </c>
    </row>
    <row r="200" spans="1:8" x14ac:dyDescent="0.25">
      <c r="A200" t="str">
        <f>+_xlfn.XLOOKUP(C200,Catálogo_Materiales!B:B,Catálogo_Materiales!A:A)</f>
        <v>MAT-028</v>
      </c>
      <c r="B200" t="str">
        <v>ITEM-039</v>
      </c>
      <c r="C200" t="str">
        <v>CERAMICA NACIONAL</v>
      </c>
      <c r="D200" s="22">
        <f>+_xlfn.XLOOKUP(B200&amp;A200,APUresumen!O:O,APUresumen!R:R)</f>
        <v>12.452999999999998</v>
      </c>
      <c r="E200" t="str">
        <f>+_xlfn.XLOOKUP(C200,'Resumen MATMO'!C:C,'Resumen MATMO'!D:D)</f>
        <v>M2</v>
      </c>
      <c r="F200">
        <f>+_xlfn.XLOOKUP(B200&amp;A200,APUresumen!O:O,APUresumen!E:E)</f>
        <v>1.05</v>
      </c>
      <c r="G200">
        <f>+_xlfn.XLOOKUP(A200,Catálogo_Materiales!A:A,Catálogo_Materiales!E:E)</f>
        <v>31</v>
      </c>
      <c r="H200" s="14">
        <f t="shared" si="3"/>
        <v>386.04299999999995</v>
      </c>
    </row>
    <row r="201" spans="1:8" x14ac:dyDescent="0.25">
      <c r="A201" t="str">
        <f>+_xlfn.XLOOKUP(C201,Catálogo_Materiales!B:B,Catálogo_Materiales!A:A)</f>
        <v>MAT-026</v>
      </c>
      <c r="B201" t="str">
        <v>ITEM-039</v>
      </c>
      <c r="C201" t="str">
        <v>CEMENTO COLA</v>
      </c>
      <c r="D201" s="22">
        <f>+_xlfn.XLOOKUP(B201&amp;A201,APUresumen!O:O,APUresumen!R:R)</f>
        <v>65.22999999999999</v>
      </c>
      <c r="E201" t="str">
        <f>+_xlfn.XLOOKUP(C201,'Resumen MATMO'!C:C,'Resumen MATMO'!D:D)</f>
        <v>kg</v>
      </c>
      <c r="F201">
        <f>+_xlfn.XLOOKUP(B201&amp;A201,APUresumen!O:O,APUresumen!E:E)</f>
        <v>5.5</v>
      </c>
      <c r="G201">
        <f>+_xlfn.XLOOKUP(A201,Catálogo_Materiales!A:A,Catálogo_Materiales!E:E)</f>
        <v>1.1000000000000001</v>
      </c>
      <c r="H201" s="14">
        <f t="shared" si="3"/>
        <v>71.753</v>
      </c>
    </row>
    <row r="202" spans="1:8" x14ac:dyDescent="0.25">
      <c r="A202" t="str">
        <f>+_xlfn.XLOOKUP(C202,Catálogo_Materiales!B:B,Catálogo_Materiales!A:A)</f>
        <v>MAT-025</v>
      </c>
      <c r="B202" t="str">
        <v>ITEM-039</v>
      </c>
      <c r="C202" t="str">
        <v>CEMENTO BLANCO</v>
      </c>
      <c r="D202" s="22">
        <f>+_xlfn.XLOOKUP(B202&amp;A202,APUresumen!O:O,APUresumen!R:R)</f>
        <v>3.4393999999999991</v>
      </c>
      <c r="E202" t="str">
        <f>+_xlfn.XLOOKUP(C202,'Resumen MATMO'!C:C,'Resumen MATMO'!D:D)</f>
        <v>kg</v>
      </c>
      <c r="F202">
        <f>+_xlfn.XLOOKUP(B202&amp;A202,APUresumen!O:O,APUresumen!E:E)</f>
        <v>0.28999999999999998</v>
      </c>
      <c r="G202">
        <f>+_xlfn.XLOOKUP(A202,Catálogo_Materiales!A:A,Catálogo_Materiales!E:E)</f>
        <v>8</v>
      </c>
      <c r="H202" s="14">
        <f t="shared" si="3"/>
        <v>27.515199999999993</v>
      </c>
    </row>
    <row r="203" spans="1:8" x14ac:dyDescent="0.25">
      <c r="A203" t="str">
        <f>+_xlfn.XLOOKUP(C203,Catálogo_Materiales!B:B,Catálogo_Materiales!A:A)</f>
        <v>MAT-029</v>
      </c>
      <c r="B203" t="str">
        <v>ITEM-040</v>
      </c>
      <c r="C203" t="str">
        <v>CERAMICA NACIONAL TIPO PORCELANATO (60X60)</v>
      </c>
      <c r="D203" s="22">
        <f>+_xlfn.XLOOKUP(B203&amp;A203,APUresumen!O:O,APUresumen!R:R)</f>
        <v>2.706</v>
      </c>
      <c r="E203" t="str">
        <f>+_xlfn.XLOOKUP(C203,'Resumen MATMO'!C:C,'Resumen MATMO'!D:D)</f>
        <v>m²</v>
      </c>
      <c r="F203">
        <f>+_xlfn.XLOOKUP(B203&amp;A203,APUresumen!O:O,APUresumen!E:E)</f>
        <v>1.1000000000000001</v>
      </c>
      <c r="G203">
        <f>+_xlfn.XLOOKUP(A203,Catálogo_Materiales!A:A,Catálogo_Materiales!E:E)</f>
        <v>47</v>
      </c>
      <c r="H203" s="14">
        <f t="shared" si="3"/>
        <v>127.182</v>
      </c>
    </row>
    <row r="204" spans="1:8" x14ac:dyDescent="0.25">
      <c r="A204" t="str">
        <f>+_xlfn.XLOOKUP(C204,Catálogo_Materiales!B:B,Catálogo_Materiales!A:A)</f>
        <v>MAT-046</v>
      </c>
      <c r="B204" t="str">
        <v>ITEM-040</v>
      </c>
      <c r="C204" t="str">
        <v>ESQUINERO DE ALUMINIO</v>
      </c>
      <c r="D204" s="22">
        <f>+_xlfn.XLOOKUP(B204&amp;A204,APUresumen!O:O,APUresumen!R:R)</f>
        <v>3.9359999999999999</v>
      </c>
      <c r="E204" t="str">
        <f>+_xlfn.XLOOKUP(C204,'Resumen MATMO'!C:C,'Resumen MATMO'!D:D)</f>
        <v>M</v>
      </c>
      <c r="F204">
        <f>+_xlfn.XLOOKUP(B204&amp;A204,APUresumen!O:O,APUresumen!E:E)</f>
        <v>1.6</v>
      </c>
      <c r="G204">
        <f>+_xlfn.XLOOKUP(A204,Catálogo_Materiales!A:A,Catálogo_Materiales!E:E)</f>
        <v>7</v>
      </c>
      <c r="H204" s="14">
        <f t="shared" si="3"/>
        <v>27.552</v>
      </c>
    </row>
    <row r="205" spans="1:8" x14ac:dyDescent="0.25">
      <c r="A205" t="str">
        <f>+_xlfn.XLOOKUP(C205,Catálogo_Materiales!B:B,Catálogo_Materiales!A:A)</f>
        <v>MAT-026</v>
      </c>
      <c r="B205" t="str">
        <v>ITEM-040</v>
      </c>
      <c r="C205" t="str">
        <v>CEMENTO COLA</v>
      </c>
      <c r="D205" s="22">
        <f>+_xlfn.XLOOKUP(B205&amp;A205,APUresumen!O:O,APUresumen!R:R)</f>
        <v>16.0884</v>
      </c>
      <c r="E205" t="str">
        <f>+_xlfn.XLOOKUP(C205,'Resumen MATMO'!C:C,'Resumen MATMO'!D:D)</f>
        <v>kg</v>
      </c>
      <c r="F205">
        <f>+_xlfn.XLOOKUP(B205&amp;A205,APUresumen!O:O,APUresumen!E:E)</f>
        <v>6.54</v>
      </c>
      <c r="G205">
        <f>+_xlfn.XLOOKUP(A205,Catálogo_Materiales!A:A,Catálogo_Materiales!E:E)</f>
        <v>1.1000000000000001</v>
      </c>
      <c r="H205" s="14">
        <f t="shared" si="3"/>
        <v>17.697240000000001</v>
      </c>
    </row>
    <row r="206" spans="1:8" x14ac:dyDescent="0.25">
      <c r="A206" t="str">
        <f>+_xlfn.XLOOKUP(C206,Catálogo_Materiales!B:B,Catálogo_Materiales!A:A)</f>
        <v>MAT-025</v>
      </c>
      <c r="B206" t="str">
        <v>ITEM-040</v>
      </c>
      <c r="C206" t="str">
        <v>CEMENTO BLANCO</v>
      </c>
      <c r="D206" s="22">
        <f>+_xlfn.XLOOKUP(B206&amp;A206,APUresumen!O:O,APUresumen!R:R)</f>
        <v>3.4931999999999999</v>
      </c>
      <c r="E206" t="str">
        <f>+_xlfn.XLOOKUP(C206,'Resumen MATMO'!C:C,'Resumen MATMO'!D:D)</f>
        <v>kg</v>
      </c>
      <c r="F206">
        <f>+_xlfn.XLOOKUP(B206&amp;A206,APUresumen!O:O,APUresumen!E:E)</f>
        <v>1.42</v>
      </c>
      <c r="G206">
        <f>+_xlfn.XLOOKUP(A206,Catálogo_Materiales!A:A,Catálogo_Materiales!E:E)</f>
        <v>8</v>
      </c>
      <c r="H206" s="14">
        <f t="shared" si="3"/>
        <v>27.945599999999999</v>
      </c>
    </row>
    <row r="207" spans="1:8" x14ac:dyDescent="0.25">
      <c r="A207" t="str">
        <f>+_xlfn.XLOOKUP(C207,Catálogo_Materiales!B:B,Catálogo_Materiales!A:A)</f>
        <v>MAT-028</v>
      </c>
      <c r="B207" t="str">
        <v>ITEM-041</v>
      </c>
      <c r="C207" t="str">
        <v>CERAMICA NACIONAL</v>
      </c>
      <c r="D207" s="22">
        <f>+_xlfn.XLOOKUP(B207&amp;A207,APUresumen!O:O,APUresumen!R:R)</f>
        <v>4.3040000000000003</v>
      </c>
      <c r="E207" t="str">
        <f>+_xlfn.XLOOKUP(C207,'Resumen MATMO'!C:C,'Resumen MATMO'!D:D)</f>
        <v>M2</v>
      </c>
      <c r="F207">
        <f>+_xlfn.XLOOKUP(B207&amp;A207,APUresumen!O:O,APUresumen!E:E)</f>
        <v>0.1</v>
      </c>
      <c r="G207">
        <f>+_xlfn.XLOOKUP(A207,Catálogo_Materiales!A:A,Catálogo_Materiales!E:E)</f>
        <v>31</v>
      </c>
      <c r="H207" s="14">
        <f t="shared" si="3"/>
        <v>133.42400000000001</v>
      </c>
    </row>
    <row r="208" spans="1:8" x14ac:dyDescent="0.25">
      <c r="A208" t="str">
        <f>+_xlfn.XLOOKUP(C208,Catálogo_Materiales!B:B,Catálogo_Materiales!A:A)</f>
        <v>MAT-026</v>
      </c>
      <c r="B208" t="str">
        <v>ITEM-041</v>
      </c>
      <c r="C208" t="str">
        <v>CEMENTO COLA</v>
      </c>
      <c r="D208" s="22">
        <f>+_xlfn.XLOOKUP(B208&amp;A208,APUresumen!O:O,APUresumen!R:R)</f>
        <v>30.127999999999997</v>
      </c>
      <c r="E208" t="str">
        <f>+_xlfn.XLOOKUP(C208,'Resumen MATMO'!C:C,'Resumen MATMO'!D:D)</f>
        <v>kg</v>
      </c>
      <c r="F208">
        <f>+_xlfn.XLOOKUP(B208&amp;A208,APUresumen!O:O,APUresumen!E:E)</f>
        <v>0.7</v>
      </c>
      <c r="G208">
        <f>+_xlfn.XLOOKUP(A208,Catálogo_Materiales!A:A,Catálogo_Materiales!E:E)</f>
        <v>1.1000000000000001</v>
      </c>
      <c r="H208" s="14">
        <f t="shared" si="3"/>
        <v>33.140799999999999</v>
      </c>
    </row>
    <row r="209" spans="1:8" x14ac:dyDescent="0.25">
      <c r="A209" t="str">
        <f>+_xlfn.XLOOKUP(C209,Catálogo_Materiales!B:B,Catálogo_Materiales!A:A)</f>
        <v>MAT-025</v>
      </c>
      <c r="B209" t="str">
        <v>ITEM-041</v>
      </c>
      <c r="C209" t="str">
        <v>CEMENTO BLANCO</v>
      </c>
      <c r="D209" s="22">
        <f>+_xlfn.XLOOKUP(B209&amp;A209,APUresumen!O:O,APUresumen!R:R)</f>
        <v>0.4304</v>
      </c>
      <c r="E209" t="str">
        <f>+_xlfn.XLOOKUP(C209,'Resumen MATMO'!C:C,'Resumen MATMO'!D:D)</f>
        <v>kg</v>
      </c>
      <c r="F209">
        <f>+_xlfn.XLOOKUP(B209&amp;A209,APUresumen!O:O,APUresumen!E:E)</f>
        <v>0.01</v>
      </c>
      <c r="G209">
        <f>+_xlfn.XLOOKUP(A209,Catálogo_Materiales!A:A,Catálogo_Materiales!E:E)</f>
        <v>8</v>
      </c>
      <c r="H209" s="14">
        <f t="shared" si="3"/>
        <v>3.4432</v>
      </c>
    </row>
    <row r="210" spans="1:8" x14ac:dyDescent="0.25">
      <c r="A210" t="str">
        <f>+_xlfn.XLOOKUP(C210,Catálogo_Materiales!B:B,Catálogo_Materiales!A:A)</f>
        <v>MAT-112</v>
      </c>
      <c r="B210" t="str">
        <v>ITEM-042</v>
      </c>
      <c r="C210" t="str">
        <v>VENTANA DE ALUMINIO LINEA 25 C/VIDRIO 4MM + ACCESORIOS</v>
      </c>
      <c r="D210" s="22">
        <f>+_xlfn.XLOOKUP(B210&amp;A210,APUresumen!O:O,APUresumen!R:R)</f>
        <v>9.84</v>
      </c>
      <c r="E210" t="str">
        <f>+_xlfn.XLOOKUP(C210,'Resumen MATMO'!C:C,'Resumen MATMO'!D:D)</f>
        <v>m²</v>
      </c>
      <c r="F210">
        <f>+_xlfn.XLOOKUP(B210&amp;A210,APUresumen!O:O,APUresumen!E:E)</f>
        <v>1</v>
      </c>
      <c r="G210">
        <f>+_xlfn.XLOOKUP(A210,Catálogo_Materiales!A:A,Catálogo_Materiales!E:E)</f>
        <v>330</v>
      </c>
      <c r="H210" s="14">
        <f t="shared" si="3"/>
        <v>3247.2</v>
      </c>
    </row>
    <row r="211" spans="1:8" x14ac:dyDescent="0.25">
      <c r="A211" t="str">
        <f>+_xlfn.XLOOKUP(C211,Catálogo_Materiales!B:B,Catálogo_Materiales!A:A)</f>
        <v>MAT-098</v>
      </c>
      <c r="B211" t="str">
        <v>ITEM-043</v>
      </c>
      <c r="C211" t="str">
        <v>TEFLON 3/4"</v>
      </c>
      <c r="D211" s="22">
        <f>+_xlfn.XLOOKUP(B211&amp;A211,APUresumen!O:O,APUresumen!R:R)</f>
        <v>0.1</v>
      </c>
      <c r="E211" t="str">
        <f>+_xlfn.XLOOKUP(C211,'Resumen MATMO'!C:C,'Resumen MATMO'!D:D)</f>
        <v>pza</v>
      </c>
      <c r="F211">
        <f>+_xlfn.XLOOKUP(B211&amp;A211,APUresumen!O:O,APUresumen!E:E)</f>
        <v>0.1</v>
      </c>
      <c r="G211">
        <f>+_xlfn.XLOOKUP(A211,Catálogo_Materiales!A:A,Catálogo_Materiales!E:E)</f>
        <v>2</v>
      </c>
      <c r="H211" s="14">
        <f t="shared" si="3"/>
        <v>0.2</v>
      </c>
    </row>
    <row r="212" spans="1:8" x14ac:dyDescent="0.25">
      <c r="A212" t="str">
        <f>+_xlfn.XLOOKUP(C212,Catálogo_Materiales!B:B,Catálogo_Materiales!A:A)</f>
        <v>MAT-057</v>
      </c>
      <c r="B212" t="str">
        <v>ITEM-043</v>
      </c>
      <c r="C212" t="str">
        <v>INODORO T/BAJO + ACCESORIOS</v>
      </c>
      <c r="D212" s="22">
        <f>+_xlfn.XLOOKUP(B212&amp;A212,APUresumen!O:O,APUresumen!R:R)</f>
        <v>1</v>
      </c>
      <c r="E212" t="str">
        <f>+_xlfn.XLOOKUP(C212,'Resumen MATMO'!C:C,'Resumen MATMO'!D:D)</f>
        <v>pza</v>
      </c>
      <c r="F212">
        <f>+_xlfn.XLOOKUP(B212&amp;A212,APUresumen!O:O,APUresumen!E:E)</f>
        <v>1</v>
      </c>
      <c r="G212">
        <f>+_xlfn.XLOOKUP(A212,Catálogo_Materiales!A:A,Catálogo_Materiales!E:E)</f>
        <v>320</v>
      </c>
      <c r="H212" s="14">
        <f t="shared" si="3"/>
        <v>320</v>
      </c>
    </row>
    <row r="213" spans="1:8" x14ac:dyDescent="0.25">
      <c r="A213" t="str">
        <f>+_xlfn.XLOOKUP(C213,Catálogo_Materiales!B:B,Catálogo_Materiales!A:A)</f>
        <v>MAT-032</v>
      </c>
      <c r="B213" t="str">
        <v>ITEM-043</v>
      </c>
      <c r="C213" t="str">
        <v>CHICOTILLO</v>
      </c>
      <c r="D213" s="22">
        <f>+_xlfn.XLOOKUP(B213&amp;A213,APUresumen!O:O,APUresumen!R:R)</f>
        <v>1</v>
      </c>
      <c r="E213" t="str">
        <f>+_xlfn.XLOOKUP(C213,'Resumen MATMO'!C:C,'Resumen MATMO'!D:D)</f>
        <v>pza</v>
      </c>
      <c r="F213">
        <f>+_xlfn.XLOOKUP(B213&amp;A213,APUresumen!O:O,APUresumen!E:E)</f>
        <v>1</v>
      </c>
      <c r="G213">
        <f>+_xlfn.XLOOKUP(A213,Catálogo_Materiales!A:A,Catálogo_Materiales!E:E)</f>
        <v>15</v>
      </c>
      <c r="H213" s="14">
        <f t="shared" si="3"/>
        <v>15</v>
      </c>
    </row>
    <row r="214" spans="1:8" x14ac:dyDescent="0.25">
      <c r="A214" t="str">
        <f>+_xlfn.XLOOKUP(C214,Catálogo_Materiales!B:B,Catálogo_Materiales!A:A)</f>
        <v>MAT-027</v>
      </c>
      <c r="B214" t="str">
        <v>ITEM-043</v>
      </c>
      <c r="C214" t="str">
        <v>CEMENTO PORTLAND</v>
      </c>
      <c r="D214" s="22">
        <f>+_xlfn.XLOOKUP(B214&amp;A214,APUresumen!O:O,APUresumen!R:R)</f>
        <v>0.5</v>
      </c>
      <c r="E214" t="str">
        <f>+_xlfn.XLOOKUP(C214,'Resumen MATMO'!C:C,'Resumen MATMO'!D:D)</f>
        <v>kg</v>
      </c>
      <c r="F214">
        <f>+_xlfn.XLOOKUP(B214&amp;A214,APUresumen!O:O,APUresumen!E:E)</f>
        <v>0.5</v>
      </c>
      <c r="G214">
        <f>+_xlfn.XLOOKUP(A214,Catálogo_Materiales!A:A,Catálogo_Materiales!E:E)</f>
        <v>1.1000000000000001</v>
      </c>
      <c r="H214" s="14">
        <f t="shared" si="3"/>
        <v>0.55000000000000004</v>
      </c>
    </row>
    <row r="215" spans="1:8" x14ac:dyDescent="0.25">
      <c r="A215" t="str">
        <f>+_xlfn.XLOOKUP(C215,Catálogo_Materiales!B:B,Catálogo_Materiales!A:A)</f>
        <v>MAT-010</v>
      </c>
      <c r="B215" t="str">
        <v>ITEM-043</v>
      </c>
      <c r="C215" t="str">
        <v>ARENA FINA</v>
      </c>
      <c r="D215" s="22">
        <f>+_xlfn.XLOOKUP(B215&amp;A215,APUresumen!O:O,APUresumen!R:R)</f>
        <v>0.01</v>
      </c>
      <c r="E215" t="str">
        <f>+_xlfn.XLOOKUP(C215,'Resumen MATMO'!C:C,'Resumen MATMO'!D:D)</f>
        <v>m³</v>
      </c>
      <c r="F215">
        <f>+_xlfn.XLOOKUP(B215&amp;A215,APUresumen!O:O,APUresumen!E:E)</f>
        <v>0.01</v>
      </c>
      <c r="G215">
        <f>+_xlfn.XLOOKUP(A215,Catálogo_Materiales!A:A,Catálogo_Materiales!E:E)</f>
        <v>0</v>
      </c>
      <c r="H215" s="14">
        <f t="shared" si="3"/>
        <v>0</v>
      </c>
    </row>
    <row r="216" spans="1:8" x14ac:dyDescent="0.25">
      <c r="A216" t="str">
        <f>+_xlfn.XLOOKUP(C216,Catálogo_Materiales!B:B,Catálogo_Materiales!A:A)</f>
        <v>MAT-090</v>
      </c>
      <c r="B216" t="str">
        <v>ITEM-044</v>
      </c>
      <c r="C216" t="str">
        <v>SIFON DE PVC</v>
      </c>
      <c r="D216" s="22">
        <f>+_xlfn.XLOOKUP(B216&amp;A216,APUresumen!O:O,APUresumen!R:R)</f>
        <v>1</v>
      </c>
      <c r="E216" t="str">
        <f>+_xlfn.XLOOKUP(C216,'Resumen MATMO'!C:C,'Resumen MATMO'!D:D)</f>
        <v>pza</v>
      </c>
      <c r="F216">
        <f>+_xlfn.XLOOKUP(B216&amp;A216,APUresumen!O:O,APUresumen!E:E)</f>
        <v>1</v>
      </c>
      <c r="G216">
        <f>+_xlfn.XLOOKUP(A216,Catálogo_Materiales!A:A,Catálogo_Materiales!E:E)</f>
        <v>36</v>
      </c>
      <c r="H216" s="14">
        <f t="shared" si="3"/>
        <v>36</v>
      </c>
    </row>
    <row r="217" spans="1:8" x14ac:dyDescent="0.25">
      <c r="A217" t="str">
        <f>+_xlfn.XLOOKUP(C217,Catálogo_Materiales!B:B,Catálogo_Materiales!A:A)</f>
        <v>MAT-061</v>
      </c>
      <c r="B217" t="str">
        <v>ITEM-044</v>
      </c>
      <c r="C217" t="str">
        <v>LAVAMANOS C/PEDESTAL + ACCESORIOS</v>
      </c>
      <c r="D217" s="22">
        <f>+_xlfn.XLOOKUP(B217&amp;A217,APUresumen!O:O,APUresumen!R:R)</f>
        <v>1</v>
      </c>
      <c r="E217" t="str">
        <f>+_xlfn.XLOOKUP(C217,'Resumen MATMO'!C:C,'Resumen MATMO'!D:D)</f>
        <v>pza</v>
      </c>
      <c r="F217">
        <f>+_xlfn.XLOOKUP(B217&amp;A217,APUresumen!O:O,APUresumen!E:E)</f>
        <v>1</v>
      </c>
      <c r="G217">
        <f>+_xlfn.XLOOKUP(A217,Catálogo_Materiales!A:A,Catálogo_Materiales!E:E)</f>
        <v>200</v>
      </c>
      <c r="H217" s="14">
        <f t="shared" si="3"/>
        <v>200</v>
      </c>
    </row>
    <row r="218" spans="1:8" x14ac:dyDescent="0.25">
      <c r="A218" t="str">
        <f>+_xlfn.XLOOKUP(C218,Catálogo_Materiales!B:B,Catálogo_Materiales!A:A)</f>
        <v>MAT-052</v>
      </c>
      <c r="B218" t="str">
        <v>ITEM-044</v>
      </c>
      <c r="C218" t="str">
        <v>GRIFERIA PARA LAVAMANOS</v>
      </c>
      <c r="D218" s="22">
        <f>+_xlfn.XLOOKUP(B218&amp;A218,APUresumen!O:O,APUresumen!R:R)</f>
        <v>1</v>
      </c>
      <c r="E218" t="str">
        <f>+_xlfn.XLOOKUP(C218,'Resumen MATMO'!C:C,'Resumen MATMO'!D:D)</f>
        <v>pza</v>
      </c>
      <c r="F218">
        <f>+_xlfn.XLOOKUP(B218&amp;A218,APUresumen!O:O,APUresumen!E:E)</f>
        <v>1</v>
      </c>
      <c r="G218">
        <f>+_xlfn.XLOOKUP(A218,Catálogo_Materiales!A:A,Catálogo_Materiales!E:E)</f>
        <v>60</v>
      </c>
      <c r="H218" s="14">
        <f t="shared" si="3"/>
        <v>60</v>
      </c>
    </row>
    <row r="219" spans="1:8" x14ac:dyDescent="0.25">
      <c r="A219" t="str">
        <f>+_xlfn.XLOOKUP(C219,Catálogo_Materiales!B:B,Catálogo_Materiales!A:A)</f>
        <v>MAT-032</v>
      </c>
      <c r="B219" t="str">
        <v>ITEM-044</v>
      </c>
      <c r="C219" t="str">
        <v>CHICOTILLO</v>
      </c>
      <c r="D219" s="22">
        <f>+_xlfn.XLOOKUP(B219&amp;A219,APUresumen!O:O,APUresumen!R:R)</f>
        <v>1</v>
      </c>
      <c r="E219" t="str">
        <f>+_xlfn.XLOOKUP(C219,'Resumen MATMO'!C:C,'Resumen MATMO'!D:D)</f>
        <v>pza</v>
      </c>
      <c r="F219">
        <f>+_xlfn.XLOOKUP(B219&amp;A219,APUresumen!O:O,APUresumen!E:E)</f>
        <v>1</v>
      </c>
      <c r="G219">
        <f>+_xlfn.XLOOKUP(A219,Catálogo_Materiales!A:A,Catálogo_Materiales!E:E)</f>
        <v>15</v>
      </c>
      <c r="H219" s="14">
        <f t="shared" si="3"/>
        <v>15</v>
      </c>
    </row>
    <row r="220" spans="1:8" x14ac:dyDescent="0.25">
      <c r="A220" t="str">
        <f>+_xlfn.XLOOKUP(C220,Catálogo_Materiales!B:B,Catálogo_Materiales!A:A)</f>
        <v>MAT-027</v>
      </c>
      <c r="B220" t="str">
        <v>ITEM-044</v>
      </c>
      <c r="C220" t="str">
        <v>CEMENTO PORTLAND</v>
      </c>
      <c r="D220" s="22">
        <f>+_xlfn.XLOOKUP(B220&amp;A220,APUresumen!O:O,APUresumen!R:R)</f>
        <v>1</v>
      </c>
      <c r="E220" t="str">
        <f>+_xlfn.XLOOKUP(C220,'Resumen MATMO'!C:C,'Resumen MATMO'!D:D)</f>
        <v>kg</v>
      </c>
      <c r="F220">
        <f>+_xlfn.XLOOKUP(B220&amp;A220,APUresumen!O:O,APUresumen!E:E)</f>
        <v>1</v>
      </c>
      <c r="G220">
        <f>+_xlfn.XLOOKUP(A220,Catálogo_Materiales!A:A,Catálogo_Materiales!E:E)</f>
        <v>1.1000000000000001</v>
      </c>
      <c r="H220" s="14">
        <f t="shared" si="3"/>
        <v>1.1000000000000001</v>
      </c>
    </row>
    <row r="221" spans="1:8" x14ac:dyDescent="0.25">
      <c r="A221" t="str">
        <f>+_xlfn.XLOOKUP(C221,Catálogo_Materiales!B:B,Catálogo_Materiales!A:A)</f>
        <v>MAT-098</v>
      </c>
      <c r="B221" t="str">
        <v>ITEM-044</v>
      </c>
      <c r="C221" t="str">
        <v>TEFLON 3/4"</v>
      </c>
      <c r="D221" s="22">
        <f>+_xlfn.XLOOKUP(B221&amp;A221,APUresumen!O:O,APUresumen!R:R)</f>
        <v>1</v>
      </c>
      <c r="E221" t="str">
        <f>+_xlfn.XLOOKUP(C221,'Resumen MATMO'!C:C,'Resumen MATMO'!D:D)</f>
        <v>pza</v>
      </c>
      <c r="F221">
        <f>+_xlfn.XLOOKUP(B221&amp;A221,APUresumen!O:O,APUresumen!E:E)</f>
        <v>1</v>
      </c>
      <c r="G221">
        <f>+_xlfn.XLOOKUP(A221,Catálogo_Materiales!A:A,Catálogo_Materiales!E:E)</f>
        <v>2</v>
      </c>
      <c r="H221" s="14">
        <f t="shared" si="3"/>
        <v>2</v>
      </c>
    </row>
    <row r="222" spans="1:8" x14ac:dyDescent="0.25">
      <c r="A222" t="str">
        <f>+_xlfn.XLOOKUP(C222,Catálogo_Materiales!B:B,Catálogo_Materiales!A:A)</f>
        <v>MAT-010</v>
      </c>
      <c r="B222" t="str">
        <v>ITEM-044</v>
      </c>
      <c r="C222" t="str">
        <v>ARENA FINA</v>
      </c>
      <c r="D222" s="22">
        <f>+_xlfn.XLOOKUP(B222&amp;A222,APUresumen!O:O,APUresumen!R:R)</f>
        <v>0.01</v>
      </c>
      <c r="E222" t="str">
        <f>+_xlfn.XLOOKUP(C222,'Resumen MATMO'!C:C,'Resumen MATMO'!D:D)</f>
        <v>m³</v>
      </c>
      <c r="F222">
        <f>+_xlfn.XLOOKUP(B222&amp;A222,APUresumen!O:O,APUresumen!E:E)</f>
        <v>0.01</v>
      </c>
      <c r="G222">
        <f>+_xlfn.XLOOKUP(A222,Catálogo_Materiales!A:A,Catálogo_Materiales!E:E)</f>
        <v>0</v>
      </c>
      <c r="H222" s="14">
        <f t="shared" si="3"/>
        <v>0</v>
      </c>
    </row>
    <row r="223" spans="1:8" x14ac:dyDescent="0.25">
      <c r="A223" t="str">
        <f>+_xlfn.XLOOKUP(C223,Catálogo_Materiales!B:B,Catálogo_Materiales!A:A)</f>
        <v>MAT-091</v>
      </c>
      <c r="B223" t="str">
        <v>ITEM-045</v>
      </c>
      <c r="C223" t="str">
        <v>SIFON DE PVC PARA LAVANDERIA</v>
      </c>
      <c r="D223" s="22">
        <f>+_xlfn.XLOOKUP(B223&amp;A223,APUresumen!O:O,APUresumen!R:R)</f>
        <v>1</v>
      </c>
      <c r="E223" t="str">
        <f>+_xlfn.XLOOKUP(C223,'Resumen MATMO'!C:C,'Resumen MATMO'!D:D)</f>
        <v>pza</v>
      </c>
      <c r="F223">
        <f>+_xlfn.XLOOKUP(B223&amp;A223,APUresumen!O:O,APUresumen!E:E)</f>
        <v>1</v>
      </c>
      <c r="G223">
        <f>+_xlfn.XLOOKUP(A223,Catálogo_Materiales!A:A,Catálogo_Materiales!E:E)</f>
        <v>38</v>
      </c>
      <c r="H223" s="14">
        <f t="shared" si="3"/>
        <v>38</v>
      </c>
    </row>
    <row r="224" spans="1:8" x14ac:dyDescent="0.25">
      <c r="A224" t="str">
        <f>+_xlfn.XLOOKUP(C224,Catálogo_Materiales!B:B,Catálogo_Materiales!A:A)</f>
        <v>MAT-075</v>
      </c>
      <c r="B224" t="str">
        <v>ITEM-045</v>
      </c>
      <c r="C224" t="str">
        <v>PEGAMENTO PARA PVC</v>
      </c>
      <c r="D224" s="22">
        <f>+_xlfn.XLOOKUP(B224&amp;A224,APUresumen!O:O,APUresumen!R:R)</f>
        <v>0.1</v>
      </c>
      <c r="E224" t="str">
        <f>+_xlfn.XLOOKUP(C224,'Resumen MATMO'!C:C,'Resumen MATMO'!D:D)</f>
        <v>LT</v>
      </c>
      <c r="F224">
        <f>+_xlfn.XLOOKUP(B224&amp;A224,APUresumen!O:O,APUresumen!E:E)</f>
        <v>0.1</v>
      </c>
      <c r="G224">
        <f>+_xlfn.XLOOKUP(A224,Catálogo_Materiales!A:A,Catálogo_Materiales!E:E)</f>
        <v>35</v>
      </c>
      <c r="H224" s="14">
        <f t="shared" si="3"/>
        <v>3.5</v>
      </c>
    </row>
    <row r="225" spans="1:8" x14ac:dyDescent="0.25">
      <c r="A225" t="str">
        <f>+_xlfn.XLOOKUP(C225,Catálogo_Materiales!B:B,Catálogo_Materiales!A:A)</f>
        <v>MAT-062</v>
      </c>
      <c r="B225" t="str">
        <v>ITEM-045</v>
      </c>
      <c r="C225" t="str">
        <v>LAVANDERIA DE CEMENTO + ACCESORIOS</v>
      </c>
      <c r="D225" s="22">
        <f>+_xlfn.XLOOKUP(B225&amp;A225,APUresumen!O:O,APUresumen!R:R)</f>
        <v>1</v>
      </c>
      <c r="E225" t="str">
        <f>+_xlfn.XLOOKUP(C225,'Resumen MATMO'!C:C,'Resumen MATMO'!D:D)</f>
        <v>pza</v>
      </c>
      <c r="F225">
        <f>+_xlfn.XLOOKUP(B225&amp;A225,APUresumen!O:O,APUresumen!E:E)</f>
        <v>1</v>
      </c>
      <c r="G225">
        <f>+_xlfn.XLOOKUP(A225,Catálogo_Materiales!A:A,Catálogo_Materiales!E:E)</f>
        <v>180</v>
      </c>
      <c r="H225" s="14">
        <f t="shared" si="3"/>
        <v>180</v>
      </c>
    </row>
    <row r="226" spans="1:8" x14ac:dyDescent="0.25">
      <c r="A226" t="str">
        <f>+_xlfn.XLOOKUP(C226,Catálogo_Materiales!B:B,Catálogo_Materiales!A:A)</f>
        <v>MAT-054</v>
      </c>
      <c r="B226" t="str">
        <v>ITEM-045</v>
      </c>
      <c r="C226" t="str">
        <v>GRIFO DE PARED 1/2"</v>
      </c>
      <c r="D226" s="22">
        <f>+_xlfn.XLOOKUP(B226&amp;A226,APUresumen!O:O,APUresumen!R:R)</f>
        <v>1</v>
      </c>
      <c r="E226" t="str">
        <f>+_xlfn.XLOOKUP(C226,'Resumen MATMO'!C:C,'Resumen MATMO'!D:D)</f>
        <v>pza</v>
      </c>
      <c r="F226">
        <f>+_xlfn.XLOOKUP(B226&amp;A226,APUresumen!O:O,APUresumen!E:E)</f>
        <v>1</v>
      </c>
      <c r="G226">
        <f>+_xlfn.XLOOKUP(A226,Catálogo_Materiales!A:A,Catálogo_Materiales!E:E)</f>
        <v>50</v>
      </c>
      <c r="H226" s="14">
        <f t="shared" si="3"/>
        <v>50</v>
      </c>
    </row>
    <row r="227" spans="1:8" x14ac:dyDescent="0.25">
      <c r="A227" t="str">
        <f>+_xlfn.XLOOKUP(C227,Catálogo_Materiales!B:B,Catálogo_Materiales!A:A)</f>
        <v>MAT-089</v>
      </c>
      <c r="B227" t="str">
        <v>ITEM-046</v>
      </c>
      <c r="C227" t="str">
        <v>SELLADOR DE PARED</v>
      </c>
      <c r="D227" s="22">
        <f>+_xlfn.XLOOKUP(B227&amp;A227,APUresumen!O:O,APUresumen!R:R)</f>
        <v>11.532000000000004</v>
      </c>
      <c r="E227" t="str">
        <f>+_xlfn.XLOOKUP(C227,'Resumen MATMO'!C:C,'Resumen MATMO'!D:D)</f>
        <v>LT</v>
      </c>
      <c r="F227">
        <f>+_xlfn.XLOOKUP(B227&amp;A227,APUresumen!O:O,APUresumen!E:E)</f>
        <v>0.1</v>
      </c>
      <c r="G227">
        <f>+_xlfn.XLOOKUP(A227,Catálogo_Materiales!A:A,Catálogo_Materiales!E:E)</f>
        <v>20</v>
      </c>
      <c r="H227" s="14">
        <f t="shared" si="3"/>
        <v>230.64000000000007</v>
      </c>
    </row>
    <row r="228" spans="1:8" x14ac:dyDescent="0.25">
      <c r="A228" t="str">
        <f>+_xlfn.XLOOKUP(C228,Catálogo_Materiales!B:B,Catálogo_Materiales!A:A)</f>
        <v>MAT-079</v>
      </c>
      <c r="B228" t="str">
        <v>ITEM-046</v>
      </c>
      <c r="C228" t="str">
        <v>PINTURA LATEX</v>
      </c>
      <c r="D228" s="22">
        <f>+_xlfn.XLOOKUP(B228&amp;A228,APUresumen!O:O,APUresumen!R:R)</f>
        <v>33.442800000000005</v>
      </c>
      <c r="E228" t="str">
        <f>+_xlfn.XLOOKUP(C228,'Resumen MATMO'!C:C,'Resumen MATMO'!D:D)</f>
        <v>LT</v>
      </c>
      <c r="F228">
        <f>+_xlfn.XLOOKUP(B228&amp;A228,APUresumen!O:O,APUresumen!E:E)</f>
        <v>0.28999999999999998</v>
      </c>
      <c r="G228">
        <f>+_xlfn.XLOOKUP(A228,Catálogo_Materiales!A:A,Catálogo_Materiales!E:E)</f>
        <v>22</v>
      </c>
      <c r="H228" s="14">
        <f t="shared" si="3"/>
        <v>735.74160000000006</v>
      </c>
    </row>
    <row r="229" spans="1:8" x14ac:dyDescent="0.25">
      <c r="A229" t="str">
        <f>+_xlfn.XLOOKUP(C229,Catálogo_Materiales!B:B,Catálogo_Materiales!A:A)</f>
        <v>MAT-071</v>
      </c>
      <c r="B229" t="str">
        <v>ITEM-046</v>
      </c>
      <c r="C229" t="str">
        <v>MASA CORRIDA</v>
      </c>
      <c r="D229" s="22">
        <f>+_xlfn.XLOOKUP(B229&amp;A229,APUresumen!O:O,APUresumen!R:R)</f>
        <v>28.830000000000005</v>
      </c>
      <c r="E229" t="str">
        <f>+_xlfn.XLOOKUP(C229,'Resumen MATMO'!C:C,'Resumen MATMO'!D:D)</f>
        <v>LT</v>
      </c>
      <c r="F229">
        <f>+_xlfn.XLOOKUP(B229&amp;A229,APUresumen!O:O,APUresumen!E:E)</f>
        <v>0.25</v>
      </c>
      <c r="G229">
        <f>+_xlfn.XLOOKUP(A229,Catálogo_Materiales!A:A,Catálogo_Materiales!E:E)</f>
        <v>20</v>
      </c>
      <c r="H229" s="14">
        <f t="shared" si="3"/>
        <v>576.60000000000014</v>
      </c>
    </row>
    <row r="230" spans="1:8" x14ac:dyDescent="0.25">
      <c r="A230" t="str">
        <f>+_xlfn.XLOOKUP(C230,Catálogo_Materiales!B:B,Catálogo_Materiales!A:A)</f>
        <v>MAT-064</v>
      </c>
      <c r="B230" t="str">
        <v>ITEM-046</v>
      </c>
      <c r="C230" t="str">
        <v>LIJA P/PARED</v>
      </c>
      <c r="D230" s="22">
        <f>+_xlfn.XLOOKUP(B230&amp;A230,APUresumen!O:O,APUresumen!R:R)</f>
        <v>8.0724000000000018</v>
      </c>
      <c r="E230" t="str">
        <f>+_xlfn.XLOOKUP(C230,'Resumen MATMO'!C:C,'Resumen MATMO'!D:D)</f>
        <v>M</v>
      </c>
      <c r="F230">
        <f>+_xlfn.XLOOKUP(B230&amp;A230,APUresumen!O:O,APUresumen!E:E)</f>
        <v>7.0000000000000007E-2</v>
      </c>
      <c r="G230">
        <f>+_xlfn.XLOOKUP(A230,Catálogo_Materiales!A:A,Catálogo_Materiales!E:E)</f>
        <v>6</v>
      </c>
      <c r="H230" s="14">
        <f t="shared" si="3"/>
        <v>48.434400000000011</v>
      </c>
    </row>
    <row r="231" spans="1:8" x14ac:dyDescent="0.25">
      <c r="A231" t="str">
        <f>+_xlfn.XLOOKUP(C231,Catálogo_Materiales!B:B,Catálogo_Materiales!A:A)</f>
        <v>MAT-089</v>
      </c>
      <c r="B231" t="str">
        <v>ITEM-047</v>
      </c>
      <c r="C231" t="str">
        <v>SELLADOR DE PARED</v>
      </c>
      <c r="D231" s="22">
        <f>+_xlfn.XLOOKUP(B231&amp;A231,APUresumen!O:O,APUresumen!R:R)</f>
        <v>1.1859999999999999</v>
      </c>
      <c r="E231" t="str">
        <f>+_xlfn.XLOOKUP(C231,'Resumen MATMO'!C:C,'Resumen MATMO'!D:D)</f>
        <v>LT</v>
      </c>
      <c r="F231">
        <f>+_xlfn.XLOOKUP(B231&amp;A231,APUresumen!O:O,APUresumen!E:E)</f>
        <v>0.1</v>
      </c>
      <c r="G231">
        <f>+_xlfn.XLOOKUP(A231,Catálogo_Materiales!A:A,Catálogo_Materiales!E:E)</f>
        <v>20</v>
      </c>
      <c r="H231" s="14">
        <f t="shared" si="3"/>
        <v>23.72</v>
      </c>
    </row>
    <row r="232" spans="1:8" x14ac:dyDescent="0.25">
      <c r="A232" t="str">
        <f>+_xlfn.XLOOKUP(C232,Catálogo_Materiales!B:B,Catálogo_Materiales!A:A)</f>
        <v>MAT-079</v>
      </c>
      <c r="B232" t="str">
        <v>ITEM-047</v>
      </c>
      <c r="C232" t="str">
        <v>PINTURA LATEX</v>
      </c>
      <c r="D232" s="22">
        <f>+_xlfn.XLOOKUP(B232&amp;A232,APUresumen!O:O,APUresumen!R:R)</f>
        <v>3.4393999999999996</v>
      </c>
      <c r="E232" t="str">
        <f>+_xlfn.XLOOKUP(C232,'Resumen MATMO'!C:C,'Resumen MATMO'!D:D)</f>
        <v>LT</v>
      </c>
      <c r="F232">
        <f>+_xlfn.XLOOKUP(B232&amp;A232,APUresumen!O:O,APUresumen!E:E)</f>
        <v>0.28999999999999998</v>
      </c>
      <c r="G232">
        <f>+_xlfn.XLOOKUP(A232,Catálogo_Materiales!A:A,Catálogo_Materiales!E:E)</f>
        <v>22</v>
      </c>
      <c r="H232" s="14">
        <f t="shared" si="3"/>
        <v>75.666799999999995</v>
      </c>
    </row>
    <row r="233" spans="1:8" x14ac:dyDescent="0.25">
      <c r="A233" t="str">
        <f>+_xlfn.XLOOKUP(C233,Catálogo_Materiales!B:B,Catálogo_Materiales!A:A)</f>
        <v>MAT-064</v>
      </c>
      <c r="B233" t="str">
        <v>ITEM-047</v>
      </c>
      <c r="C233" t="str">
        <v>LIJA P/PARED</v>
      </c>
      <c r="D233" s="22">
        <f>+_xlfn.XLOOKUP(B233&amp;A233,APUresumen!O:O,APUresumen!R:R)</f>
        <v>1.1859999999999999</v>
      </c>
      <c r="E233" t="str">
        <f>+_xlfn.XLOOKUP(C233,'Resumen MATMO'!C:C,'Resumen MATMO'!D:D)</f>
        <v>M</v>
      </c>
      <c r="F233">
        <f>+_xlfn.XLOOKUP(B233&amp;A233,APUresumen!O:O,APUresumen!E:E)</f>
        <v>0.1</v>
      </c>
      <c r="G233">
        <f>+_xlfn.XLOOKUP(A233,Catálogo_Materiales!A:A,Catálogo_Materiales!E:E)</f>
        <v>6</v>
      </c>
      <c r="H233" s="14">
        <f t="shared" si="3"/>
        <v>7.1159999999999997</v>
      </c>
    </row>
    <row r="234" spans="1:8" x14ac:dyDescent="0.25">
      <c r="A234" t="str">
        <f>+_xlfn.XLOOKUP(C234,Catálogo_Materiales!B:B,Catálogo_Materiales!A:A)</f>
        <v>MAT-089</v>
      </c>
      <c r="B234" t="str">
        <v>ITEM-048</v>
      </c>
      <c r="C234" t="str">
        <v>SELLADOR DE PARED</v>
      </c>
      <c r="D234" s="22">
        <f>+_xlfn.XLOOKUP(B234&amp;A234,APUresumen!O:O,APUresumen!R:R)</f>
        <v>11.314000000000002</v>
      </c>
      <c r="E234" t="str">
        <f>+_xlfn.XLOOKUP(C234,'Resumen MATMO'!C:C,'Resumen MATMO'!D:D)</f>
        <v>LT</v>
      </c>
      <c r="F234">
        <f>+_xlfn.XLOOKUP(B234&amp;A234,APUresumen!O:O,APUresumen!E:E)</f>
        <v>0.1</v>
      </c>
      <c r="G234">
        <f>+_xlfn.XLOOKUP(A234,Catálogo_Materiales!A:A,Catálogo_Materiales!E:E)</f>
        <v>20</v>
      </c>
      <c r="H234" s="14">
        <f t="shared" si="3"/>
        <v>226.28000000000003</v>
      </c>
    </row>
    <row r="235" spans="1:8" x14ac:dyDescent="0.25">
      <c r="A235" t="str">
        <f>+_xlfn.XLOOKUP(C235,Catálogo_Materiales!B:B,Catálogo_Materiales!A:A)</f>
        <v>MAT-064</v>
      </c>
      <c r="B235" t="str">
        <v>ITEM-048</v>
      </c>
      <c r="C235" t="str">
        <v>LIJA P/PARED</v>
      </c>
      <c r="D235" s="22">
        <f>+_xlfn.XLOOKUP(B235&amp;A235,APUresumen!O:O,APUresumen!R:R)</f>
        <v>11.314000000000002</v>
      </c>
      <c r="E235" t="str">
        <f>+_xlfn.XLOOKUP(C235,'Resumen MATMO'!C:C,'Resumen MATMO'!D:D)</f>
        <v>M</v>
      </c>
      <c r="F235">
        <f>+_xlfn.XLOOKUP(B235&amp;A235,APUresumen!O:O,APUresumen!E:E)</f>
        <v>0.1</v>
      </c>
      <c r="G235">
        <f>+_xlfn.XLOOKUP(A235,Catálogo_Materiales!A:A,Catálogo_Materiales!E:E)</f>
        <v>6</v>
      </c>
      <c r="H235" s="14">
        <f t="shared" si="3"/>
        <v>67.884000000000015</v>
      </c>
    </row>
    <row r="236" spans="1:8" x14ac:dyDescent="0.25">
      <c r="A236" t="str">
        <f>+_xlfn.XLOOKUP(C236,Catálogo_Materiales!B:B,Catálogo_Materiales!A:A)</f>
        <v>MAT-079</v>
      </c>
      <c r="B236" t="str">
        <v>ITEM-048</v>
      </c>
      <c r="C236" t="str">
        <v>PINTURA LATEX</v>
      </c>
      <c r="D236" s="22">
        <f>+_xlfn.XLOOKUP(B236&amp;A236,APUresumen!O:O,APUresumen!R:R)</f>
        <v>32.810600000000001</v>
      </c>
      <c r="E236" t="str">
        <f>+_xlfn.XLOOKUP(C236,'Resumen MATMO'!C:C,'Resumen MATMO'!D:D)</f>
        <v>LT</v>
      </c>
      <c r="F236">
        <f>+_xlfn.XLOOKUP(B236&amp;A236,APUresumen!O:O,APUresumen!E:E)</f>
        <v>0.28999999999999998</v>
      </c>
      <c r="G236">
        <f>+_xlfn.XLOOKUP(A236,Catálogo_Materiales!A:A,Catálogo_Materiales!E:E)</f>
        <v>22</v>
      </c>
      <c r="H236" s="14">
        <f t="shared" si="3"/>
        <v>721.83320000000003</v>
      </c>
    </row>
    <row r="237" spans="1:8" x14ac:dyDescent="0.25">
      <c r="A237" t="str">
        <f>+_xlfn.XLOOKUP(C237,Catálogo_Materiales!B:B,Catálogo_Materiales!A:A)</f>
        <v>MAT-070</v>
      </c>
      <c r="B237" t="str">
        <v>ITEM-048</v>
      </c>
      <c r="C237" t="str">
        <v>MASA ACRILICA</v>
      </c>
      <c r="D237" s="22">
        <f>+_xlfn.XLOOKUP(B237&amp;A237,APUresumen!O:O,APUresumen!R:R)</f>
        <v>37.336200000000005</v>
      </c>
      <c r="E237" t="str">
        <f>+_xlfn.XLOOKUP(C237,'Resumen MATMO'!C:C,'Resumen MATMO'!D:D)</f>
        <v>LT</v>
      </c>
      <c r="F237">
        <f>+_xlfn.XLOOKUP(B237&amp;A237,APUresumen!O:O,APUresumen!E:E)</f>
        <v>0.33</v>
      </c>
      <c r="G237">
        <f>+_xlfn.XLOOKUP(A237,Catálogo_Materiales!A:A,Catálogo_Materiales!E:E)</f>
        <v>25</v>
      </c>
      <c r="H237" s="14">
        <f t="shared" si="3"/>
        <v>933.40500000000009</v>
      </c>
    </row>
    <row r="238" spans="1:8" x14ac:dyDescent="0.25">
      <c r="A238" t="str">
        <f>+_xlfn.XLOOKUP(C238,Catálogo_Materiales!B:B,Catálogo_Materiales!A:A)</f>
        <v>MAT-033</v>
      </c>
      <c r="B238" t="str">
        <v>ITEM-049</v>
      </c>
      <c r="C238" t="str">
        <v>CIELO PVC TIPO MACHIMBRE + ESTRUCTURA GALVANIZADA</v>
      </c>
      <c r="D238" s="22">
        <f>+_xlfn.XLOOKUP(B238&amp;A238,APUresumen!O:O,APUresumen!R:R)</f>
        <v>53.33</v>
      </c>
      <c r="E238" t="str">
        <f>+_xlfn.XLOOKUP(C238,'Resumen MATMO'!C:C,'Resumen MATMO'!D:D)</f>
        <v>M2</v>
      </c>
      <c r="F238">
        <f>+_xlfn.XLOOKUP(B238&amp;A238,APUresumen!O:O,APUresumen!E:E)</f>
        <v>1</v>
      </c>
      <c r="G238">
        <f>+_xlfn.XLOOKUP(A238,Catálogo_Materiales!A:A,Catálogo_Materiales!E:E)</f>
        <v>112</v>
      </c>
      <c r="H238" s="14">
        <f t="shared" si="3"/>
        <v>5972.96</v>
      </c>
    </row>
    <row r="239" spans="1:8" x14ac:dyDescent="0.25">
      <c r="A239" t="str">
        <f>+_xlfn.XLOOKUP(C239,Catálogo_Materiales!B:B,Catálogo_Materiales!A:A)</f>
        <v>MAT-104</v>
      </c>
      <c r="B239" t="str">
        <v>ITEM-050</v>
      </c>
      <c r="C239" t="str">
        <v>TOPE DE PUERTA</v>
      </c>
      <c r="D239" s="22">
        <f>+_xlfn.XLOOKUP(B239&amp;A239,APUresumen!O:O,APUresumen!R:R)</f>
        <v>2</v>
      </c>
      <c r="E239" t="str">
        <f>+_xlfn.XLOOKUP(C239,'Resumen MATMO'!C:C,'Resumen MATMO'!D:D)</f>
        <v>pza</v>
      </c>
      <c r="F239">
        <f>+_xlfn.XLOOKUP(B239&amp;A239,APUresumen!O:O,APUresumen!E:E)</f>
        <v>1</v>
      </c>
      <c r="G239">
        <f>+_xlfn.XLOOKUP(A239,Catálogo_Materiales!A:A,Catálogo_Materiales!E:E)</f>
        <v>5</v>
      </c>
      <c r="H239" s="14">
        <f t="shared" si="3"/>
        <v>10</v>
      </c>
    </row>
    <row r="240" spans="1:8" x14ac:dyDescent="0.25">
      <c r="A240" t="str">
        <f>+_xlfn.XLOOKUP(C240,Catálogo_Materiales!B:B,Catálogo_Materiales!A:A)</f>
        <v>MAT-030</v>
      </c>
      <c r="B240" t="str">
        <v>ITEM-050</v>
      </c>
      <c r="C240" t="str">
        <v>CHAPA EXTERIOR</v>
      </c>
      <c r="D240" s="22">
        <f>+_xlfn.XLOOKUP(B240&amp;A240,APUresumen!O:O,APUresumen!R:R)</f>
        <v>2</v>
      </c>
      <c r="E240" t="str">
        <f>+_xlfn.XLOOKUP(C240,'Resumen MATMO'!C:C,'Resumen MATMO'!D:D)</f>
        <v>PZA</v>
      </c>
      <c r="F240">
        <f>+_xlfn.XLOOKUP(B240&amp;A240,APUresumen!O:O,APUresumen!E:E)</f>
        <v>1</v>
      </c>
      <c r="G240">
        <f>+_xlfn.XLOOKUP(A240,Catálogo_Materiales!A:A,Catálogo_Materiales!E:E)</f>
        <v>100</v>
      </c>
      <c r="H240" s="14">
        <f t="shared" si="3"/>
        <v>200</v>
      </c>
    </row>
    <row r="241" spans="1:8" x14ac:dyDescent="0.25">
      <c r="A241" t="str">
        <f>+_xlfn.XLOOKUP(C241,Catálogo_Materiales!B:B,Catálogo_Materiales!A:A)</f>
        <v>MAT-012</v>
      </c>
      <c r="B241" t="str">
        <v>ITEM-050</v>
      </c>
      <c r="C241" t="str">
        <v>BISAGRA DE 4"</v>
      </c>
      <c r="D241" s="22">
        <f>+_xlfn.XLOOKUP(B241&amp;A241,APUresumen!O:O,APUresumen!R:R)</f>
        <v>6</v>
      </c>
      <c r="E241" t="str">
        <f>+_xlfn.XLOOKUP(C241,'Resumen MATMO'!C:C,'Resumen MATMO'!D:D)</f>
        <v>pza</v>
      </c>
      <c r="F241">
        <f>+_xlfn.XLOOKUP(B241&amp;A241,APUresumen!O:O,APUresumen!E:E)</f>
        <v>3</v>
      </c>
      <c r="G241">
        <f>+_xlfn.XLOOKUP(A241,Catálogo_Materiales!A:A,Catálogo_Materiales!E:E)</f>
        <v>5</v>
      </c>
      <c r="H241" s="14">
        <f t="shared" si="3"/>
        <v>30</v>
      </c>
    </row>
    <row r="242" spans="1:8" x14ac:dyDescent="0.25">
      <c r="A242" t="str">
        <f>+_xlfn.XLOOKUP(C242,Catálogo_Materiales!B:B,Catálogo_Materiales!A:A)</f>
        <v>MAT-011</v>
      </c>
      <c r="B242" t="str">
        <v>ITEM-050</v>
      </c>
      <c r="C242" t="str">
        <v>BARNIZ</v>
      </c>
      <c r="D242" s="22">
        <f>+_xlfn.XLOOKUP(B242&amp;A242,APUresumen!O:O,APUresumen!R:R)</f>
        <v>2.56</v>
      </c>
      <c r="E242" t="str">
        <f>+_xlfn.XLOOKUP(C242,'Resumen MATMO'!C:C,'Resumen MATMO'!D:D)</f>
        <v>LT</v>
      </c>
      <c r="F242">
        <f>+_xlfn.XLOOKUP(B242&amp;A242,APUresumen!O:O,APUresumen!E:E)</f>
        <v>1.28</v>
      </c>
      <c r="G242">
        <f>+_xlfn.XLOOKUP(A242,Catálogo_Materiales!A:A,Catálogo_Materiales!E:E)</f>
        <v>35</v>
      </c>
      <c r="H242" s="14">
        <f t="shared" si="3"/>
        <v>89.600000000000009</v>
      </c>
    </row>
    <row r="243" spans="1:8" x14ac:dyDescent="0.25">
      <c r="A243" t="str">
        <f>+_xlfn.XLOOKUP(C243,Catálogo_Materiales!B:B,Catálogo_Materiales!A:A)</f>
        <v>MAT-087</v>
      </c>
      <c r="B243" t="str">
        <v>ITEM-050</v>
      </c>
      <c r="C243" t="str">
        <v>PUERTA TABLERO DE MADERA SEMIDURA (1.00X2.10) INC/MARCO</v>
      </c>
      <c r="D243" s="22">
        <f>+_xlfn.XLOOKUP(B243&amp;A243,APUresumen!O:O,APUresumen!R:R)</f>
        <v>2</v>
      </c>
      <c r="E243" t="str">
        <f>+_xlfn.XLOOKUP(C243,'Resumen MATMO'!C:C,'Resumen MATMO'!D:D)</f>
        <v>pza</v>
      </c>
      <c r="F243">
        <f>+_xlfn.XLOOKUP(B243&amp;A243,APUresumen!O:O,APUresumen!E:E)</f>
        <v>1</v>
      </c>
      <c r="G243">
        <f>+_xlfn.XLOOKUP(A243,Catálogo_Materiales!A:A,Catálogo_Materiales!E:E)</f>
        <v>1000</v>
      </c>
      <c r="H243" s="14">
        <f t="shared" si="3"/>
        <v>2000</v>
      </c>
    </row>
    <row r="244" spans="1:8" x14ac:dyDescent="0.25">
      <c r="A244" t="str">
        <f>+_xlfn.XLOOKUP(C244,Catálogo_Materiales!B:B,Catálogo_Materiales!A:A)</f>
        <v>MAT-104</v>
      </c>
      <c r="B244" t="str">
        <v>ITEM-051</v>
      </c>
      <c r="C244" t="str">
        <v>TOPE DE PUERTA</v>
      </c>
      <c r="D244" s="22">
        <f>+_xlfn.XLOOKUP(B244&amp;A244,APUresumen!O:O,APUresumen!R:R)</f>
        <v>2</v>
      </c>
      <c r="E244" t="str">
        <f>+_xlfn.XLOOKUP(C244,'Resumen MATMO'!C:C,'Resumen MATMO'!D:D)</f>
        <v>pza</v>
      </c>
      <c r="F244">
        <f>+_xlfn.XLOOKUP(B244&amp;A244,APUresumen!O:O,APUresumen!E:E)</f>
        <v>1</v>
      </c>
      <c r="G244">
        <f>+_xlfn.XLOOKUP(A244,Catálogo_Materiales!A:A,Catálogo_Materiales!E:E)</f>
        <v>5</v>
      </c>
      <c r="H244" s="14">
        <f t="shared" si="3"/>
        <v>10</v>
      </c>
    </row>
    <row r="245" spans="1:8" x14ac:dyDescent="0.25">
      <c r="A245" t="str">
        <f>+_xlfn.XLOOKUP(C245,Catálogo_Materiales!B:B,Catálogo_Materiales!A:A)</f>
        <v>MAT-031</v>
      </c>
      <c r="B245" t="str">
        <v>ITEM-051</v>
      </c>
      <c r="C245" t="str">
        <v>CHAPA INTERIOR</v>
      </c>
      <c r="D245" s="22">
        <f>+_xlfn.XLOOKUP(B245&amp;A245,APUresumen!O:O,APUresumen!R:R)</f>
        <v>2</v>
      </c>
      <c r="E245" t="str">
        <f>+_xlfn.XLOOKUP(C245,'Resumen MATMO'!C:C,'Resumen MATMO'!D:D)</f>
        <v>pza</v>
      </c>
      <c r="F245">
        <f>+_xlfn.XLOOKUP(B245&amp;A245,APUresumen!O:O,APUresumen!E:E)</f>
        <v>1</v>
      </c>
      <c r="G245">
        <f>+_xlfn.XLOOKUP(A245,Catálogo_Materiales!A:A,Catálogo_Materiales!E:E)</f>
        <v>90</v>
      </c>
      <c r="H245" s="14">
        <f t="shared" si="3"/>
        <v>180</v>
      </c>
    </row>
    <row r="246" spans="1:8" x14ac:dyDescent="0.25">
      <c r="A246" t="str">
        <f>+_xlfn.XLOOKUP(C246,Catálogo_Materiales!B:B,Catálogo_Materiales!A:A)</f>
        <v>MAT-012</v>
      </c>
      <c r="B246" t="str">
        <v>ITEM-051</v>
      </c>
      <c r="C246" t="str">
        <v>BISAGRA DE 4"</v>
      </c>
      <c r="D246" s="22">
        <f>+_xlfn.XLOOKUP(B246&amp;A246,APUresumen!O:O,APUresumen!R:R)</f>
        <v>6</v>
      </c>
      <c r="E246" t="str">
        <f>+_xlfn.XLOOKUP(C246,'Resumen MATMO'!C:C,'Resumen MATMO'!D:D)</f>
        <v>pza</v>
      </c>
      <c r="F246">
        <f>+_xlfn.XLOOKUP(B246&amp;A246,APUresumen!O:O,APUresumen!E:E)</f>
        <v>3</v>
      </c>
      <c r="G246">
        <f>+_xlfn.XLOOKUP(A246,Catálogo_Materiales!A:A,Catálogo_Materiales!E:E)</f>
        <v>5</v>
      </c>
      <c r="H246" s="14">
        <f t="shared" si="3"/>
        <v>30</v>
      </c>
    </row>
    <row r="247" spans="1:8" x14ac:dyDescent="0.25">
      <c r="A247" t="str">
        <f>+_xlfn.XLOOKUP(C247,Catálogo_Materiales!B:B,Catálogo_Materiales!A:A)</f>
        <v>MAT-011</v>
      </c>
      <c r="B247" t="str">
        <v>ITEM-051</v>
      </c>
      <c r="C247" t="str">
        <v>BARNIZ</v>
      </c>
      <c r="D247" s="22">
        <f>+_xlfn.XLOOKUP(B247&amp;A247,APUresumen!O:O,APUresumen!R:R)</f>
        <v>2.1</v>
      </c>
      <c r="E247" t="str">
        <f>+_xlfn.XLOOKUP(C247,'Resumen MATMO'!C:C,'Resumen MATMO'!D:D)</f>
        <v>LT</v>
      </c>
      <c r="F247">
        <f>+_xlfn.XLOOKUP(B247&amp;A247,APUresumen!O:O,APUresumen!E:E)</f>
        <v>1.05</v>
      </c>
      <c r="G247">
        <f>+_xlfn.XLOOKUP(A247,Catálogo_Materiales!A:A,Catálogo_Materiales!E:E)</f>
        <v>35</v>
      </c>
      <c r="H247" s="14">
        <f t="shared" si="3"/>
        <v>73.5</v>
      </c>
    </row>
    <row r="248" spans="1:8" x14ac:dyDescent="0.25">
      <c r="A248" t="str">
        <f>+_xlfn.XLOOKUP(C248,Catálogo_Materiales!B:B,Catálogo_Materiales!A:A)</f>
        <v>MAT-086</v>
      </c>
      <c r="B248" t="str">
        <v>ITEM-051</v>
      </c>
      <c r="C248" t="str">
        <v>PUERTA TABLERO DE MADERA SEMIDURA (0.90X2.10) INC/MARCO</v>
      </c>
      <c r="D248" s="22">
        <f>+_xlfn.XLOOKUP(B248&amp;A248,APUresumen!O:O,APUresumen!R:R)</f>
        <v>2</v>
      </c>
      <c r="E248" t="str">
        <f>+_xlfn.XLOOKUP(C248,'Resumen MATMO'!C:C,'Resumen MATMO'!D:D)</f>
        <v>pza</v>
      </c>
      <c r="F248">
        <f>+_xlfn.XLOOKUP(B248&amp;A248,APUresumen!O:O,APUresumen!E:E)</f>
        <v>1</v>
      </c>
      <c r="G248">
        <f>+_xlfn.XLOOKUP(A248,Catálogo_Materiales!A:A,Catálogo_Materiales!E:E)</f>
        <v>950</v>
      </c>
      <c r="H248" s="14">
        <f t="shared" si="3"/>
        <v>1900</v>
      </c>
    </row>
    <row r="249" spans="1:8" x14ac:dyDescent="0.25">
      <c r="A249" t="str">
        <f>+_xlfn.XLOOKUP(C249,Catálogo_Materiales!B:B,Catálogo_Materiales!A:A)</f>
        <v>MAT-104</v>
      </c>
      <c r="B249" t="str">
        <v>ITEM-052</v>
      </c>
      <c r="C249" t="str">
        <v>TOPE DE PUERTA</v>
      </c>
      <c r="D249" s="22">
        <f>+_xlfn.XLOOKUP(B249&amp;A249,APUresumen!O:O,APUresumen!R:R)</f>
        <v>1</v>
      </c>
      <c r="E249" t="str">
        <f>+_xlfn.XLOOKUP(C249,'Resumen MATMO'!C:C,'Resumen MATMO'!D:D)</f>
        <v>pza</v>
      </c>
      <c r="F249">
        <f>+_xlfn.XLOOKUP(B249&amp;A249,APUresumen!O:O,APUresumen!E:E)</f>
        <v>1</v>
      </c>
      <c r="G249">
        <f>+_xlfn.XLOOKUP(A249,Catálogo_Materiales!A:A,Catálogo_Materiales!E:E)</f>
        <v>5</v>
      </c>
      <c r="H249" s="14">
        <f t="shared" si="3"/>
        <v>5</v>
      </c>
    </row>
    <row r="250" spans="1:8" x14ac:dyDescent="0.25">
      <c r="A250" t="str">
        <f>+_xlfn.XLOOKUP(C250,Catálogo_Materiales!B:B,Catálogo_Materiales!A:A)</f>
        <v>MAT-085</v>
      </c>
      <c r="B250" t="str">
        <v>ITEM-052</v>
      </c>
      <c r="C250" t="str">
        <v>PUERTA TABLERO DE MADERA SEMIDURA (0.80X2.10) INC/MARCO</v>
      </c>
      <c r="D250" s="22">
        <f>+_xlfn.XLOOKUP(B250&amp;A250,APUresumen!O:O,APUresumen!R:R)</f>
        <v>1</v>
      </c>
      <c r="E250" t="str">
        <f>+_xlfn.XLOOKUP(C250,'Resumen MATMO'!C:C,'Resumen MATMO'!D:D)</f>
        <v>pza</v>
      </c>
      <c r="F250">
        <f>+_xlfn.XLOOKUP(B250&amp;A250,APUresumen!O:O,APUresumen!E:E)</f>
        <v>1</v>
      </c>
      <c r="G250">
        <f>+_xlfn.XLOOKUP(A250,Catálogo_Materiales!A:A,Catálogo_Materiales!E:E)</f>
        <v>900</v>
      </c>
      <c r="H250" s="14">
        <f t="shared" si="3"/>
        <v>900</v>
      </c>
    </row>
    <row r="251" spans="1:8" x14ac:dyDescent="0.25">
      <c r="A251" t="str">
        <f>+_xlfn.XLOOKUP(C251,Catálogo_Materiales!B:B,Catálogo_Materiales!A:A)</f>
        <v>MAT-031</v>
      </c>
      <c r="B251" t="str">
        <v>ITEM-052</v>
      </c>
      <c r="C251" t="str">
        <v>CHAPA INTERIOR</v>
      </c>
      <c r="D251" s="22">
        <f>+_xlfn.XLOOKUP(B251&amp;A251,APUresumen!O:O,APUresumen!R:R)</f>
        <v>1</v>
      </c>
      <c r="E251" t="str">
        <f>+_xlfn.XLOOKUP(C251,'Resumen MATMO'!C:C,'Resumen MATMO'!D:D)</f>
        <v>pza</v>
      </c>
      <c r="F251">
        <f>+_xlfn.XLOOKUP(B251&amp;A251,APUresumen!O:O,APUresumen!E:E)</f>
        <v>1</v>
      </c>
      <c r="G251">
        <f>+_xlfn.XLOOKUP(A251,Catálogo_Materiales!A:A,Catálogo_Materiales!E:E)</f>
        <v>90</v>
      </c>
      <c r="H251" s="14">
        <f t="shared" si="3"/>
        <v>90</v>
      </c>
    </row>
    <row r="252" spans="1:8" x14ac:dyDescent="0.25">
      <c r="A252" t="str">
        <f>+_xlfn.XLOOKUP(C252,Catálogo_Materiales!B:B,Catálogo_Materiales!A:A)</f>
        <v>MAT-012</v>
      </c>
      <c r="B252" t="str">
        <v>ITEM-052</v>
      </c>
      <c r="C252" t="str">
        <v>BISAGRA DE 4"</v>
      </c>
      <c r="D252" s="22">
        <f>+_xlfn.XLOOKUP(B252&amp;A252,APUresumen!O:O,APUresumen!R:R)</f>
        <v>3</v>
      </c>
      <c r="E252" t="str">
        <f>+_xlfn.XLOOKUP(C252,'Resumen MATMO'!C:C,'Resumen MATMO'!D:D)</f>
        <v>pza</v>
      </c>
      <c r="F252">
        <f>+_xlfn.XLOOKUP(B252&amp;A252,APUresumen!O:O,APUresumen!E:E)</f>
        <v>3</v>
      </c>
      <c r="G252">
        <f>+_xlfn.XLOOKUP(A252,Catálogo_Materiales!A:A,Catálogo_Materiales!E:E)</f>
        <v>5</v>
      </c>
      <c r="H252" s="14">
        <f t="shared" si="3"/>
        <v>15</v>
      </c>
    </row>
    <row r="253" spans="1:8" x14ac:dyDescent="0.25">
      <c r="A253" t="str">
        <f>+_xlfn.XLOOKUP(C253,Catálogo_Materiales!B:B,Catálogo_Materiales!A:A)</f>
        <v>MAT-011</v>
      </c>
      <c r="B253" t="str">
        <v>ITEM-052</v>
      </c>
      <c r="C253" t="str">
        <v>BARNIZ</v>
      </c>
      <c r="D253" s="22">
        <f>+_xlfn.XLOOKUP(B253&amp;A253,APUresumen!O:O,APUresumen!R:R)</f>
        <v>1.1299999999999999</v>
      </c>
      <c r="E253" t="str">
        <f>+_xlfn.XLOOKUP(C253,'Resumen MATMO'!C:C,'Resumen MATMO'!D:D)</f>
        <v>LT</v>
      </c>
      <c r="F253">
        <f>+_xlfn.XLOOKUP(B253&amp;A253,APUresumen!O:O,APUresumen!E:E)</f>
        <v>1.1299999999999999</v>
      </c>
      <c r="G253">
        <f>+_xlfn.XLOOKUP(A253,Catálogo_Materiales!A:A,Catálogo_Materiales!E:E)</f>
        <v>35</v>
      </c>
      <c r="H253" s="14">
        <f t="shared" si="3"/>
        <v>39.549999999999997</v>
      </c>
    </row>
    <row r="254" spans="1:8" x14ac:dyDescent="0.25">
      <c r="A254" t="str">
        <f>+_xlfn.XLOOKUP(C254,Catálogo_Materiales!B:B,Catálogo_Materiales!A:A)</f>
        <v>MAT-081</v>
      </c>
      <c r="B254" t="str">
        <v>ITEM-053</v>
      </c>
      <c r="C254" t="str">
        <v>PLACA DE NUMERACION</v>
      </c>
      <c r="D254" s="22">
        <f>+_xlfn.XLOOKUP(B254&amp;A254,APUresumen!O:O,APUresumen!R:R)</f>
        <v>1</v>
      </c>
      <c r="E254" t="str">
        <f>+_xlfn.XLOOKUP(C254,'Resumen MATMO'!C:C,'Resumen MATMO'!D:D)</f>
        <v>pza</v>
      </c>
      <c r="F254">
        <f>+_xlfn.XLOOKUP(B254&amp;A254,APUresumen!O:O,APUresumen!E:E)</f>
        <v>1</v>
      </c>
      <c r="G254">
        <f>+_xlfn.XLOOKUP(A254,Catálogo_Materiales!A:A,Catálogo_Materiales!E:E)</f>
        <v>25</v>
      </c>
      <c r="H254" s="14">
        <f t="shared" si="3"/>
        <v>25</v>
      </c>
    </row>
    <row r="255" spans="1:8" x14ac:dyDescent="0.25">
      <c r="A255" t="str">
        <f>+_xlfn.XLOOKUP(C255,Catálogo_Materiales!B:B,Catálogo_Materiales!A:A)</f>
        <v>MAT-092</v>
      </c>
      <c r="B255" t="str">
        <v>ITEM-054</v>
      </c>
      <c r="C255" t="str">
        <v>TANQUE PLÁSTICO DE AGUA 450 LITROS C/ACCESORIOS</v>
      </c>
      <c r="D255" s="22">
        <f>+_xlfn.XLOOKUP(B255&amp;A255,APUresumen!O:O,APUresumen!R:R)</f>
        <v>1</v>
      </c>
      <c r="E255" t="str">
        <f>+_xlfn.XLOOKUP(C255,'Resumen MATMO'!C:C,'Resumen MATMO'!D:D)</f>
        <v>glb</v>
      </c>
      <c r="F255">
        <f>+_xlfn.XLOOKUP(B255&amp;A255,APUresumen!O:O,APUresumen!E:E)</f>
        <v>1</v>
      </c>
      <c r="G255">
        <f>+_xlfn.XLOOKUP(A255,Catálogo_Materiales!A:A,Catálogo_Materiales!E:E)</f>
        <v>450</v>
      </c>
      <c r="H255" s="14">
        <f t="shared" si="3"/>
        <v>450</v>
      </c>
    </row>
    <row r="256" spans="1:8" x14ac:dyDescent="0.25">
      <c r="A256" t="str">
        <f>+_xlfn.XLOOKUP(C256,Catálogo_Materiales!B:B,Catálogo_Materiales!A:A)</f>
        <v>MAT-105</v>
      </c>
      <c r="B256" t="str">
        <v>ITEM-055</v>
      </c>
      <c r="C256" t="str">
        <v>TORNILLO Y RAMPLUG DE 2" X 6mm</v>
      </c>
      <c r="D256" s="22">
        <f>+_xlfn.XLOOKUP(B256&amp;A256,APUresumen!O:O,APUresumen!R:R)</f>
        <v>0.1</v>
      </c>
      <c r="E256" t="str">
        <f>+_xlfn.XLOOKUP(C256,'Resumen MATMO'!C:C,'Resumen MATMO'!D:D)</f>
        <v>PZA</v>
      </c>
      <c r="F256">
        <f>+_xlfn.XLOOKUP(B256&amp;A256,APUresumen!O:O,APUresumen!E:E)</f>
        <v>4</v>
      </c>
      <c r="G256">
        <f>+_xlfn.XLOOKUP(A256,Catálogo_Materiales!A:A,Catálogo_Materiales!E:E)</f>
        <v>1</v>
      </c>
      <c r="H256" s="14">
        <f t="shared" si="3"/>
        <v>0.1</v>
      </c>
    </row>
    <row r="257" spans="1:8" x14ac:dyDescent="0.25">
      <c r="A257" t="str">
        <f>+_xlfn.XLOOKUP(C257,Catálogo_Materiales!B:B,Catálogo_Materiales!A:A)</f>
        <v>MAT-080</v>
      </c>
      <c r="B257" t="str">
        <v>ITEM-055</v>
      </c>
      <c r="C257" t="str">
        <v>PLACA DE ENTREGA DE OBRA</v>
      </c>
      <c r="D257" s="22">
        <f>+_xlfn.XLOOKUP(B257&amp;A257,APUresumen!O:O,APUresumen!R:R)</f>
        <v>2.5000000000000001E-2</v>
      </c>
      <c r="E257" t="str">
        <f>+_xlfn.XLOOKUP(C257,'Resumen MATMO'!C:C,'Resumen MATMO'!D:D)</f>
        <v>pza</v>
      </c>
      <c r="F257">
        <f>+_xlfn.XLOOKUP(B257&amp;A257,APUresumen!O:O,APUresumen!E:E)</f>
        <v>1</v>
      </c>
      <c r="G257">
        <f>+_xlfn.XLOOKUP(A257,Catálogo_Materiales!A:A,Catálogo_Materiales!E:E)</f>
        <v>1250</v>
      </c>
      <c r="H257" s="14">
        <f t="shared" si="3"/>
        <v>31.25</v>
      </c>
    </row>
    <row r="258" spans="1:8" x14ac:dyDescent="0.25">
      <c r="A258" t="str">
        <f>+_xlfn.XLOOKUP(C258,Catálogo_Materiales!B:B,Catálogo_Materiales!A:A)</f>
        <v>MAT-082</v>
      </c>
      <c r="B258" t="str">
        <v>ITEM-056</v>
      </c>
      <c r="C258" t="str">
        <v>PLETINA DE 1/8" X 3/4"</v>
      </c>
      <c r="D258" s="22">
        <f>+_xlfn.XLOOKUP(B258&amp;A258,APUresumen!O:O,APUresumen!R:R)</f>
        <v>7.1249999999999991</v>
      </c>
      <c r="E258" t="str">
        <f>+_xlfn.XLOOKUP(C258,'Resumen MATMO'!C:C,'Resumen MATMO'!D:D)</f>
        <v>M</v>
      </c>
      <c r="F258">
        <f>+_xlfn.XLOOKUP(B258&amp;A258,APUresumen!O:O,APUresumen!E:E)</f>
        <v>0.5</v>
      </c>
      <c r="G258">
        <f>+_xlfn.XLOOKUP(A258,Catálogo_Materiales!A:A,Catálogo_Materiales!E:E)</f>
        <v>8</v>
      </c>
      <c r="H258" s="14">
        <f t="shared" si="3"/>
        <v>56.999999999999993</v>
      </c>
    </row>
    <row r="259" spans="1:8" x14ac:dyDescent="0.25">
      <c r="A259" t="str">
        <f>+_xlfn.XLOOKUP(C259,Catálogo_Materiales!B:B,Catálogo_Materiales!A:A)</f>
        <v>MAT-022</v>
      </c>
      <c r="B259" t="str">
        <v>ITEM-056</v>
      </c>
      <c r="C259" t="str">
        <v>CANALETA DE CALAMINA GALV. Nro 28 CORTE 33 + COLOCADO</v>
      </c>
      <c r="D259" s="22">
        <f>+_xlfn.XLOOKUP(B259&amp;A259,APUresumen!O:O,APUresumen!R:R)</f>
        <v>14.249999999999998</v>
      </c>
      <c r="E259" t="str">
        <f>+_xlfn.XLOOKUP(C259,'Resumen MATMO'!C:C,'Resumen MATMO'!D:D)</f>
        <v>M</v>
      </c>
      <c r="F259">
        <f>+_xlfn.XLOOKUP(B259&amp;A259,APUresumen!O:O,APUresumen!E:E)</f>
        <v>1</v>
      </c>
      <c r="G259">
        <f>+_xlfn.XLOOKUP(A259,Catálogo_Materiales!A:A,Catálogo_Materiales!E:E)</f>
        <v>35</v>
      </c>
      <c r="H259" s="14">
        <f t="shared" ref="H259:H264" si="4">+G259*D259</f>
        <v>498.74999999999994</v>
      </c>
    </row>
    <row r="260" spans="1:8" x14ac:dyDescent="0.25">
      <c r="A260" t="str">
        <f>+_xlfn.XLOOKUP(C260,Catálogo_Materiales!B:B,Catálogo_Materiales!A:A)</f>
        <v>MAT-075</v>
      </c>
      <c r="B260" t="str">
        <v>ITEM-057</v>
      </c>
      <c r="C260" t="str">
        <v>PEGAMENTO PARA PVC</v>
      </c>
      <c r="D260" s="22">
        <f>+_xlfn.XLOOKUP(B260&amp;A260,APUresumen!O:O,APUresumen!R:R)</f>
        <v>0.36</v>
      </c>
      <c r="E260" t="str">
        <f>+_xlfn.XLOOKUP(C260,'Resumen MATMO'!C:C,'Resumen MATMO'!D:D)</f>
        <v>LT</v>
      </c>
      <c r="F260">
        <f>+_xlfn.XLOOKUP(B260&amp;A260,APUresumen!O:O,APUresumen!E:E)</f>
        <v>0.03</v>
      </c>
      <c r="G260">
        <f>+_xlfn.XLOOKUP(A260,Catálogo_Materiales!A:A,Catálogo_Materiales!E:E)</f>
        <v>35</v>
      </c>
      <c r="H260" s="14">
        <f t="shared" si="4"/>
        <v>12.6</v>
      </c>
    </row>
    <row r="261" spans="1:8" x14ac:dyDescent="0.25">
      <c r="A261" t="str">
        <f>+_xlfn.XLOOKUP(C261,Catálogo_Materiales!B:B,Catálogo_Materiales!A:A)</f>
        <v>MAT-001</v>
      </c>
      <c r="B261" t="str">
        <v>ITEM-057</v>
      </c>
      <c r="C261" t="str">
        <v>ABRAZADERA DE 3"</v>
      </c>
      <c r="D261" s="22">
        <f>+_xlfn.XLOOKUP(B261&amp;A261,APUresumen!O:O,APUresumen!R:R)</f>
        <v>12</v>
      </c>
      <c r="E261" t="str">
        <f>+_xlfn.XLOOKUP(C261,'Resumen MATMO'!C:C,'Resumen MATMO'!D:D)</f>
        <v>PZA</v>
      </c>
      <c r="F261">
        <f>+_xlfn.XLOOKUP(B261&amp;A261,APUresumen!O:O,APUresumen!E:E)</f>
        <v>1</v>
      </c>
      <c r="G261">
        <f>+_xlfn.XLOOKUP(A261,Catálogo_Materiales!A:A,Catálogo_Materiales!E:E)</f>
        <v>6</v>
      </c>
      <c r="H261" s="14">
        <f t="shared" si="4"/>
        <v>72</v>
      </c>
    </row>
    <row r="262" spans="1:8" x14ac:dyDescent="0.25">
      <c r="A262" t="str">
        <f>+_xlfn.XLOOKUP(C262,Catálogo_Materiales!B:B,Catálogo_Materiales!A:A)</f>
        <v>MAT-105</v>
      </c>
      <c r="B262" t="str">
        <v>ITEM-057</v>
      </c>
      <c r="C262" t="str">
        <v>TORNILLO Y RAMPLUG DE 2" X 6mm</v>
      </c>
      <c r="D262" s="22">
        <f>+_xlfn.XLOOKUP(B262&amp;A262,APUresumen!O:O,APUresumen!R:R)</f>
        <v>36</v>
      </c>
      <c r="E262" t="str">
        <f>+_xlfn.XLOOKUP(C262,'Resumen MATMO'!C:C,'Resumen MATMO'!D:D)</f>
        <v>PZA</v>
      </c>
      <c r="F262">
        <f>+_xlfn.XLOOKUP(B262&amp;A262,APUresumen!O:O,APUresumen!E:E)</f>
        <v>3</v>
      </c>
      <c r="G262">
        <f>+_xlfn.XLOOKUP(A262,Catálogo_Materiales!A:A,Catálogo_Materiales!E:E)</f>
        <v>1</v>
      </c>
      <c r="H262" s="14">
        <f t="shared" si="4"/>
        <v>36</v>
      </c>
    </row>
    <row r="263" spans="1:8" x14ac:dyDescent="0.25">
      <c r="A263" t="str">
        <f>+_xlfn.XLOOKUP(C263,Catálogo_Materiales!B:B,Catálogo_Materiales!A:A)</f>
        <v>MAT-041</v>
      </c>
      <c r="B263" t="str">
        <v>ITEM-057</v>
      </c>
      <c r="C263" t="str">
        <v>CODO PVC DESAGÜE 3"</v>
      </c>
      <c r="D263" s="22">
        <f>+_xlfn.XLOOKUP(B263&amp;A263,APUresumen!O:O,APUresumen!R:R)</f>
        <v>12</v>
      </c>
      <c r="E263" t="str">
        <f>+_xlfn.XLOOKUP(C263,'Resumen MATMO'!C:C,'Resumen MATMO'!D:D)</f>
        <v>PZA</v>
      </c>
      <c r="F263">
        <f>+_xlfn.XLOOKUP(B263&amp;A263,APUresumen!O:O,APUresumen!E:E)</f>
        <v>1</v>
      </c>
      <c r="G263">
        <f>+_xlfn.XLOOKUP(A263,Catálogo_Materiales!A:A,Catálogo_Materiales!E:E)</f>
        <v>9</v>
      </c>
      <c r="H263" s="14">
        <f t="shared" si="4"/>
        <v>108</v>
      </c>
    </row>
    <row r="264" spans="1:8" x14ac:dyDescent="0.25">
      <c r="A264" t="str">
        <f>+_xlfn.XLOOKUP(C264,Catálogo_Materiales!B:B,Catálogo_Materiales!A:A)</f>
        <v>MAT-109</v>
      </c>
      <c r="B264" t="str">
        <v>ITEM-057</v>
      </c>
      <c r="C264" t="str">
        <v>TUBO PVC DESAGUE 3"</v>
      </c>
      <c r="D264" s="22">
        <f>+_xlfn.XLOOKUP(B264&amp;A264,APUresumen!O:O,APUresumen!R:R)</f>
        <v>12.600000000000001</v>
      </c>
      <c r="E264" t="str">
        <f>+_xlfn.XLOOKUP(C264,'Resumen MATMO'!C:C,'Resumen MATMO'!D:D)</f>
        <v>M</v>
      </c>
      <c r="F264">
        <f>+_xlfn.XLOOKUP(B264&amp;A264,APUresumen!O:O,APUresumen!E:E)</f>
        <v>1.05</v>
      </c>
      <c r="G264">
        <f>+_xlfn.XLOOKUP(A264,Catálogo_Materiales!A:A,Catálogo_Materiales!E:E)</f>
        <v>15</v>
      </c>
      <c r="H264" s="14">
        <f t="shared" si="4"/>
        <v>189.00000000000003</v>
      </c>
    </row>
    <row r="265" spans="1:8" x14ac:dyDescent="0.25">
      <c r="A265" t="str">
        <f>+_xlfn.XLOOKUP(C265,Catálogo_Materiales!B:B,Catálogo_Materiales!A:A)</f>
        <v>MAT-068</v>
      </c>
      <c r="B265" t="str">
        <v>ITEM-059</v>
      </c>
      <c r="C265" t="str">
        <v>MADERA DE CONSTRUCCION (3 USOS)</v>
      </c>
      <c r="D265" s="22">
        <f>+_xlfn.XLOOKUP(B265&amp;A265,APUresumen!O:O,APUresumen!R:R)</f>
        <v>77.349999999999994</v>
      </c>
      <c r="E265" t="str">
        <f>+_xlfn.XLOOKUP(C265,'Resumen MATMO'!C:C,'Resumen MATMO'!D:D)</f>
        <v>pie²</v>
      </c>
      <c r="F265">
        <f>+_xlfn.XLOOKUP(B265&amp;A265,APUresumen!O:O,APUresumen!E:E)</f>
        <v>35</v>
      </c>
      <c r="G265">
        <f>+_xlfn.XLOOKUP(A265,Catálogo_Materiales!A:A,Catálogo_Materiales!E:E)</f>
        <v>6</v>
      </c>
      <c r="H265" s="14">
        <f t="shared" ref="H265:H272" si="5">+G265*D265</f>
        <v>464.09999999999997</v>
      </c>
    </row>
    <row r="266" spans="1:8" x14ac:dyDescent="0.25">
      <c r="A266" t="str">
        <f>+_xlfn.XLOOKUP(C266,Catálogo_Materiales!B:B,Catálogo_Materiales!A:A)</f>
        <v>MAT-035</v>
      </c>
      <c r="B266" t="str">
        <v>ITEM-059</v>
      </c>
      <c r="C266" t="str">
        <v>CLAVOS</v>
      </c>
      <c r="D266" s="22">
        <f>+_xlfn.XLOOKUP(B266&amp;A266,APUresumen!O:O,APUresumen!R:R)</f>
        <v>2.6519999999999997</v>
      </c>
      <c r="E266" t="str">
        <f>+_xlfn.XLOOKUP(C266,'Resumen MATMO'!C:C,'Resumen MATMO'!D:D)</f>
        <v>kg</v>
      </c>
      <c r="F266">
        <f>+_xlfn.XLOOKUP(B266&amp;A266,APUresumen!O:O,APUresumen!E:E)</f>
        <v>1.2</v>
      </c>
      <c r="G266">
        <f>+_xlfn.XLOOKUP(A266,Catálogo_Materiales!A:A,Catálogo_Materiales!E:E)</f>
        <v>11</v>
      </c>
      <c r="H266" s="14">
        <f t="shared" si="5"/>
        <v>29.171999999999997</v>
      </c>
    </row>
    <row r="267" spans="1:8" x14ac:dyDescent="0.25">
      <c r="A267" t="str">
        <f>+_xlfn.XLOOKUP(C267,Catálogo_Materiales!B:B,Catálogo_Materiales!A:A)</f>
        <v>MAT-027</v>
      </c>
      <c r="B267" t="str">
        <v>ITEM-059</v>
      </c>
      <c r="C267" t="str">
        <v>CEMENTO PORTLAND</v>
      </c>
      <c r="D267" s="22">
        <f>+_xlfn.XLOOKUP(B267&amp;A267,APUresumen!O:O,APUresumen!R:R)</f>
        <v>773.5</v>
      </c>
      <c r="E267" t="str">
        <f>+_xlfn.XLOOKUP(C267,'Resumen MATMO'!C:C,'Resumen MATMO'!D:D)</f>
        <v>kg</v>
      </c>
      <c r="F267">
        <f>+_xlfn.XLOOKUP(B267&amp;A267,APUresumen!O:O,APUresumen!E:E)</f>
        <v>350</v>
      </c>
      <c r="G267">
        <f>+_xlfn.XLOOKUP(A267,Catálogo_Materiales!A:A,Catálogo_Materiales!E:E)</f>
        <v>1.1000000000000001</v>
      </c>
      <c r="H267" s="14">
        <f t="shared" si="5"/>
        <v>850.85</v>
      </c>
    </row>
    <row r="268" spans="1:8" x14ac:dyDescent="0.25">
      <c r="A268" t="str">
        <f>+_xlfn.XLOOKUP(C268,Catálogo_Materiales!B:B,Catálogo_Materiales!A:A)</f>
        <v>MAT-002</v>
      </c>
      <c r="B268" t="str">
        <v>ITEM-059</v>
      </c>
      <c r="C268" t="str">
        <v>ALAMBRE DE AMARRE</v>
      </c>
      <c r="D268" s="22">
        <f>+_xlfn.XLOOKUP(B268&amp;A268,APUresumen!O:O,APUresumen!R:R)</f>
        <v>4.42</v>
      </c>
      <c r="E268" t="str">
        <f>+_xlfn.XLOOKUP(C268,'Resumen MATMO'!C:C,'Resumen MATMO'!D:D)</f>
        <v>kg</v>
      </c>
      <c r="F268">
        <f>+_xlfn.XLOOKUP(B268&amp;A268,APUresumen!O:O,APUresumen!E:E)</f>
        <v>2</v>
      </c>
      <c r="G268">
        <f>+_xlfn.XLOOKUP(A268,Catálogo_Materiales!A:A,Catálogo_Materiales!E:E)</f>
        <v>11</v>
      </c>
      <c r="H268" s="14">
        <f t="shared" si="5"/>
        <v>48.62</v>
      </c>
    </row>
    <row r="269" spans="1:8" x14ac:dyDescent="0.25">
      <c r="A269" t="str">
        <f>+_xlfn.XLOOKUP(C269,Catálogo_Materiales!B:B,Catálogo_Materiales!A:A)</f>
        <v>MAT-048</v>
      </c>
      <c r="B269" t="str">
        <v>ITEM-059</v>
      </c>
      <c r="C269" t="str">
        <v>FIERRO CORRUGADO 1/4"</v>
      </c>
      <c r="D269" s="22">
        <f>+_xlfn.XLOOKUP(B269&amp;A269,APUresumen!O:O,APUresumen!R:R)</f>
        <v>71.626099999999994</v>
      </c>
      <c r="E269" t="str">
        <f>+_xlfn.XLOOKUP(C269,'Resumen MATMO'!C:C,'Resumen MATMO'!D:D)</f>
        <v>kg</v>
      </c>
      <c r="F269">
        <f>+_xlfn.XLOOKUP(B269&amp;A269,APUresumen!O:O,APUresumen!E:E)</f>
        <v>32.409999999999997</v>
      </c>
      <c r="G269">
        <f>+_xlfn.XLOOKUP(A269,Catálogo_Materiales!A:A,Catálogo_Materiales!E:E)</f>
        <v>9</v>
      </c>
      <c r="H269" s="14">
        <f t="shared" si="5"/>
        <v>644.6348999999999</v>
      </c>
    </row>
    <row r="270" spans="1:8" x14ac:dyDescent="0.25">
      <c r="A270" t="str">
        <f>+_xlfn.XLOOKUP(C270,Catálogo_Materiales!B:B,Catálogo_Materiales!A:A)</f>
        <v>MAT-049</v>
      </c>
      <c r="B270" t="str">
        <v>ITEM-059</v>
      </c>
      <c r="C270" t="str">
        <v>FIERRO CORRUGADO 3/8"</v>
      </c>
      <c r="D270" s="22">
        <f>+_xlfn.XLOOKUP(B270&amp;A270,APUresumen!O:O,APUresumen!R:R)</f>
        <v>178.12599999999998</v>
      </c>
      <c r="E270" t="str">
        <f>+_xlfn.XLOOKUP(C270,'Resumen MATMO'!C:C,'Resumen MATMO'!D:D)</f>
        <v>kg</v>
      </c>
      <c r="F270">
        <f>+_xlfn.XLOOKUP(B270&amp;A270,APUresumen!O:O,APUresumen!E:E)</f>
        <v>80.599999999999994</v>
      </c>
      <c r="G270">
        <f>+_xlfn.XLOOKUP(A270,Catálogo_Materiales!A:A,Catálogo_Materiales!E:E)</f>
        <v>8.5</v>
      </c>
      <c r="H270" s="14">
        <f t="shared" si="5"/>
        <v>1514.0709999999999</v>
      </c>
    </row>
    <row r="271" spans="1:8" x14ac:dyDescent="0.25">
      <c r="A271" t="str">
        <f>+_xlfn.XLOOKUP(C271,Catálogo_Materiales!B:B,Catálogo_Materiales!A:A)</f>
        <v>MAT-009</v>
      </c>
      <c r="B271" t="str">
        <v>ITEM-059</v>
      </c>
      <c r="C271" t="str">
        <v>ARENA</v>
      </c>
      <c r="D271" s="22">
        <f>+_xlfn.XLOOKUP(B271&amp;A271,APUresumen!O:O,APUresumen!R:R)</f>
        <v>1.3259999999999998</v>
      </c>
      <c r="E271" t="str">
        <f>+_xlfn.XLOOKUP(C271,'Resumen MATMO'!C:C,'Resumen MATMO'!D:D)</f>
        <v>m³</v>
      </c>
      <c r="F271">
        <f>+_xlfn.XLOOKUP(B271&amp;A271,APUresumen!O:O,APUresumen!E:E)</f>
        <v>0.6</v>
      </c>
      <c r="G271">
        <f>+_xlfn.XLOOKUP(A271,Catálogo_Materiales!A:A,Catálogo_Materiales!E:E)</f>
        <v>0</v>
      </c>
      <c r="H271" s="14">
        <f t="shared" si="5"/>
        <v>0</v>
      </c>
    </row>
    <row r="272" spans="1:8" x14ac:dyDescent="0.25">
      <c r="A272" t="str">
        <f>+_xlfn.XLOOKUP(C272,Catálogo_Materiales!B:B,Catálogo_Materiales!A:A)</f>
        <v>MAT-051</v>
      </c>
      <c r="B272" t="str">
        <v>ITEM-059</v>
      </c>
      <c r="C272" t="str">
        <v>GRAVA</v>
      </c>
      <c r="D272" s="22">
        <f>+_xlfn.XLOOKUP(B272&amp;A272,APUresumen!O:O,APUresumen!R:R)</f>
        <v>1.9890000000000001</v>
      </c>
      <c r="E272" t="str">
        <f>+_xlfn.XLOOKUP(C272,'Resumen MATMO'!C:C,'Resumen MATMO'!D:D)</f>
        <v>m³</v>
      </c>
      <c r="F272">
        <f>+_xlfn.XLOOKUP(B272&amp;A272,APUresumen!O:O,APUresumen!E:E)</f>
        <v>0.9</v>
      </c>
      <c r="G272">
        <f>+_xlfn.XLOOKUP(A272,Catálogo_Materiales!A:A,Catálogo_Materiales!E:E)</f>
        <v>0</v>
      </c>
      <c r="H272" s="14">
        <f t="shared" si="5"/>
        <v>0</v>
      </c>
    </row>
  </sheetData>
  <autoFilter ref="B1:F264" xr:uid="{DA9B7F19-2827-4D62-83E4-378EA84BFDDE}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F48E-66C2-4663-BA2E-CEE9A36D96A0}">
  <sheetPr>
    <tabColor rgb="FF00B050"/>
  </sheetPr>
  <dimension ref="A1:H123"/>
  <sheetViews>
    <sheetView workbookViewId="0">
      <selection sqref="A1:H1048576"/>
    </sheetView>
  </sheetViews>
  <sheetFormatPr baseColWidth="10" defaultRowHeight="15" x14ac:dyDescent="0.25"/>
  <cols>
    <col min="1" max="1" width="14.28515625" bestFit="1" customWidth="1"/>
    <col min="2" max="2" width="11.42578125" bestFit="1" customWidth="1"/>
    <col min="3" max="3" width="35.42578125" bestFit="1" customWidth="1"/>
    <col min="4" max="4" width="18.7109375" bestFit="1" customWidth="1"/>
    <col min="5" max="5" width="5.140625" bestFit="1" customWidth="1"/>
    <col min="6" max="6" width="12.5703125" bestFit="1" customWidth="1"/>
    <col min="7" max="7" width="10.28515625" bestFit="1" customWidth="1"/>
    <col min="8" max="8" width="9" bestFit="1" customWidth="1"/>
  </cols>
  <sheetData>
    <row r="1" spans="1:8" ht="30" x14ac:dyDescent="0.25">
      <c r="A1" s="1" t="s">
        <v>428</v>
      </c>
      <c r="B1" s="1" t="s">
        <v>208</v>
      </c>
      <c r="C1" s="1" t="s">
        <v>420</v>
      </c>
      <c r="D1" t="s">
        <v>429</v>
      </c>
      <c r="E1" s="4" t="s">
        <v>74</v>
      </c>
      <c r="F1" s="15" t="s">
        <v>418</v>
      </c>
      <c r="G1" s="16" t="s">
        <v>419</v>
      </c>
      <c r="H1" s="16" t="s">
        <v>403</v>
      </c>
    </row>
    <row r="2" spans="1:8" x14ac:dyDescent="0.25">
      <c r="A2" t="str">
        <f>+_xlfn.XLOOKUP(C2,Catálogo_ManoObra!B:B,Catálogo_ManoObra!A:A)</f>
        <v>MO-001</v>
      </c>
      <c r="B2" t="str" cm="1">
        <f t="array" ref="B2:B123">+_xlfn._xlws.FILTER(APUresumen!M2:M407,APUresumen!J2:J407="MANO DE OBRA")</f>
        <v>ITEM-002</v>
      </c>
      <c r="C2" t="str" cm="1">
        <f t="array" ref="C2:C123">+_xlfn._xlws.FILTER(APUresumen!C2:C407,APUresumen!J2:J407="MANO DE OBRA")</f>
        <v>ALBAÑIL</v>
      </c>
      <c r="D2">
        <f>+_xlfn.XLOOKUP(B2&amp;A2,APUresumen!O:O,APUresumen!R:R)</f>
        <v>0.375</v>
      </c>
      <c r="E2" t="str">
        <f>+_xlfn.XLOOKUP(B2&amp;A2,APUresumen!O:O,APUresumen!D:D)</f>
        <v>hr</v>
      </c>
      <c r="F2">
        <f>+_xlfn.XLOOKUP(B2&amp;A2,APUresumen!O:O,APUresumen!E:E)</f>
        <v>15</v>
      </c>
      <c r="G2">
        <f>+_xlfn.XLOOKUP(A2,Catálogo_ManoObra!A:A,Catálogo_ManoObra!E:E)</f>
        <v>18</v>
      </c>
      <c r="H2">
        <f>+G2*D2</f>
        <v>6.75</v>
      </c>
    </row>
    <row r="3" spans="1:8" x14ac:dyDescent="0.25">
      <c r="A3" t="str">
        <f>+_xlfn.XLOOKUP(C3,Catálogo_ManoObra!B:B,Catálogo_ManoObra!A:A)</f>
        <v>MO-003</v>
      </c>
      <c r="B3" t="str">
        <v>ITEM-002</v>
      </c>
      <c r="C3" t="str">
        <v>AYUDANTE</v>
      </c>
      <c r="D3">
        <f>+_xlfn.XLOOKUP(B3&amp;A3,APUresumen!O:O,APUresumen!R:R)</f>
        <v>0.375</v>
      </c>
      <c r="E3" t="str">
        <f>+_xlfn.XLOOKUP(B3&amp;A3,APUresumen!O:O,APUresumen!D:D)</f>
        <v>hr</v>
      </c>
      <c r="F3">
        <f>+_xlfn.XLOOKUP(B3&amp;A3,APUresumen!O:O,APUresumen!E:E)</f>
        <v>15</v>
      </c>
      <c r="G3">
        <f>+_xlfn.XLOOKUP(A3,Catálogo_ManoObra!A:A,Catálogo_ManoObra!E:E)</f>
        <v>0</v>
      </c>
      <c r="H3">
        <f t="shared" ref="H3:H66" si="0">+G3*D3</f>
        <v>0</v>
      </c>
    </row>
    <row r="4" spans="1:8" x14ac:dyDescent="0.25">
      <c r="A4" t="str">
        <f>+_xlfn.XLOOKUP(C4,Catálogo_ManoObra!B:B,Catálogo_ManoObra!A:A)</f>
        <v>MO-001</v>
      </c>
      <c r="B4" t="str">
        <v>ITEM-003</v>
      </c>
      <c r="C4" t="str">
        <v>ALBAÑIL</v>
      </c>
      <c r="D4">
        <f>+_xlfn.XLOOKUP(B4&amp;A4,APUresumen!O:O,APUresumen!R:R)</f>
        <v>2.1</v>
      </c>
      <c r="E4" t="str">
        <f>+_xlfn.XLOOKUP(B4&amp;A4,APUresumen!O:O,APUresumen!D:D)</f>
        <v>hr</v>
      </c>
      <c r="F4">
        <f>+_xlfn.XLOOKUP(B4&amp;A4,APUresumen!O:O,APUresumen!E:E)</f>
        <v>2.1</v>
      </c>
      <c r="G4">
        <f>+_xlfn.XLOOKUP(A4,Catálogo_ManoObra!A:A,Catálogo_ManoObra!E:E)</f>
        <v>18</v>
      </c>
      <c r="H4">
        <f t="shared" si="0"/>
        <v>37.800000000000004</v>
      </c>
    </row>
    <row r="5" spans="1:8" x14ac:dyDescent="0.25">
      <c r="A5" t="str">
        <f>+_xlfn.XLOOKUP(C5,Catálogo_ManoObra!B:B,Catálogo_ManoObra!A:A)</f>
        <v>MO-003</v>
      </c>
      <c r="B5" t="str">
        <v>ITEM-003</v>
      </c>
      <c r="C5" t="str">
        <v>AYUDANTE</v>
      </c>
      <c r="D5">
        <f>+_xlfn.XLOOKUP(B5&amp;A5,APUresumen!O:O,APUresumen!R:R)</f>
        <v>2.1</v>
      </c>
      <c r="E5" t="str">
        <f>+_xlfn.XLOOKUP(B5&amp;A5,APUresumen!O:O,APUresumen!D:D)</f>
        <v>hr</v>
      </c>
      <c r="F5">
        <f>+_xlfn.XLOOKUP(B5&amp;A5,APUresumen!O:O,APUresumen!E:E)</f>
        <v>2.1</v>
      </c>
      <c r="G5">
        <f>+_xlfn.XLOOKUP(A5,Catálogo_ManoObra!A:A,Catálogo_ManoObra!E:E)</f>
        <v>0</v>
      </c>
      <c r="H5">
        <f t="shared" si="0"/>
        <v>0</v>
      </c>
    </row>
    <row r="6" spans="1:8" x14ac:dyDescent="0.25">
      <c r="A6" t="str">
        <f>+_xlfn.XLOOKUP(C6,Catálogo_ManoObra!B:B,Catálogo_ManoObra!A:A)</f>
        <v>MO-003</v>
      </c>
      <c r="B6" t="str">
        <v>ITEM-004</v>
      </c>
      <c r="C6" t="str">
        <v>AYUDANTE</v>
      </c>
      <c r="D6">
        <f>+_xlfn.XLOOKUP(B6&amp;A6,APUresumen!O:O,APUresumen!R:R)</f>
        <v>46.234999999999999</v>
      </c>
      <c r="E6" t="str">
        <f>+_xlfn.XLOOKUP(B6&amp;A6,APUresumen!O:O,APUresumen!D:D)</f>
        <v>hr</v>
      </c>
      <c r="F6">
        <f>+_xlfn.XLOOKUP(B6&amp;A6,APUresumen!O:O,APUresumen!E:E)</f>
        <v>3.5</v>
      </c>
      <c r="G6">
        <f>+_xlfn.XLOOKUP(A6,Catálogo_ManoObra!A:A,Catálogo_ManoObra!E:E)</f>
        <v>0</v>
      </c>
      <c r="H6">
        <f t="shared" si="0"/>
        <v>0</v>
      </c>
    </row>
    <row r="7" spans="1:8" x14ac:dyDescent="0.25">
      <c r="A7" t="str">
        <f>+_xlfn.XLOOKUP(C7,Catálogo_ManoObra!B:B,Catálogo_ManoObra!A:A)</f>
        <v>MO-001</v>
      </c>
      <c r="B7" t="str">
        <v>ITEM-005</v>
      </c>
      <c r="C7" t="str">
        <v>ALBAÑIL</v>
      </c>
      <c r="D7">
        <f>+_xlfn.XLOOKUP(B7&amp;A7,APUresumen!O:O,APUresumen!R:R)</f>
        <v>0.2</v>
      </c>
      <c r="E7" t="str">
        <f>+_xlfn.XLOOKUP(B7&amp;A7,APUresumen!O:O,APUresumen!D:D)</f>
        <v>hr</v>
      </c>
      <c r="F7">
        <f>+_xlfn.XLOOKUP(B7&amp;A7,APUresumen!O:O,APUresumen!E:E)</f>
        <v>2</v>
      </c>
      <c r="G7">
        <f>+_xlfn.XLOOKUP(A7,Catálogo_ManoObra!A:A,Catálogo_ManoObra!E:E)</f>
        <v>18</v>
      </c>
      <c r="H7">
        <f t="shared" si="0"/>
        <v>3.6</v>
      </c>
    </row>
    <row r="8" spans="1:8" x14ac:dyDescent="0.25">
      <c r="A8" t="str">
        <f>+_xlfn.XLOOKUP(C8,Catálogo_ManoObra!B:B,Catálogo_ManoObra!A:A)</f>
        <v>MO-003</v>
      </c>
      <c r="B8" t="str">
        <v>ITEM-005</v>
      </c>
      <c r="C8" t="str">
        <v>AYUDANTE</v>
      </c>
      <c r="D8">
        <f>+_xlfn.XLOOKUP(B8&amp;A8,APUresumen!O:O,APUresumen!R:R)</f>
        <v>0.2</v>
      </c>
      <c r="E8" t="str">
        <f>+_xlfn.XLOOKUP(B8&amp;A8,APUresumen!O:O,APUresumen!D:D)</f>
        <v>hr</v>
      </c>
      <c r="F8">
        <f>+_xlfn.XLOOKUP(B8&amp;A8,APUresumen!O:O,APUresumen!E:E)</f>
        <v>2</v>
      </c>
      <c r="G8">
        <f>+_xlfn.XLOOKUP(A8,Catálogo_ManoObra!A:A,Catálogo_ManoObra!E:E)</f>
        <v>0</v>
      </c>
      <c r="H8">
        <f t="shared" si="0"/>
        <v>0</v>
      </c>
    </row>
    <row r="9" spans="1:8" x14ac:dyDescent="0.25">
      <c r="A9" t="str">
        <f>+_xlfn.XLOOKUP(C9,Catálogo_ManoObra!B:B,Catálogo_ManoObra!A:A)</f>
        <v>MO-006</v>
      </c>
      <c r="B9" t="str">
        <v>ITEM-006</v>
      </c>
      <c r="C9" t="str">
        <v>ENCOFRADOR</v>
      </c>
      <c r="D9">
        <f>+_xlfn.XLOOKUP(B9&amp;A9,APUresumen!O:O,APUresumen!R:R)</f>
        <v>4.8</v>
      </c>
      <c r="E9" t="str">
        <f>+_xlfn.XLOOKUP(B9&amp;A9,APUresumen!O:O,APUresumen!D:D)</f>
        <v>hr</v>
      </c>
      <c r="F9">
        <f>+_xlfn.XLOOKUP(B9&amp;A9,APUresumen!O:O,APUresumen!E:E)</f>
        <v>8</v>
      </c>
      <c r="G9">
        <f>+_xlfn.XLOOKUP(A9,Catálogo_ManoObra!A:A,Catálogo_ManoObra!E:E)</f>
        <v>18</v>
      </c>
      <c r="H9">
        <f t="shared" si="0"/>
        <v>86.399999999999991</v>
      </c>
    </row>
    <row r="10" spans="1:8" x14ac:dyDescent="0.25">
      <c r="A10" t="str">
        <f>+_xlfn.XLOOKUP(C10,Catálogo_ManoObra!B:B,Catálogo_ManoObra!A:A)</f>
        <v>MO-002</v>
      </c>
      <c r="B10" t="str">
        <v>ITEM-006</v>
      </c>
      <c r="C10" t="str">
        <v>ARMADOR</v>
      </c>
      <c r="D10">
        <f>+_xlfn.XLOOKUP(B10&amp;A10,APUresumen!O:O,APUresumen!R:R)</f>
        <v>4.8</v>
      </c>
      <c r="E10" t="str">
        <f>+_xlfn.XLOOKUP(B10&amp;A10,APUresumen!O:O,APUresumen!D:D)</f>
        <v>hr</v>
      </c>
      <c r="F10">
        <f>+_xlfn.XLOOKUP(B10&amp;A10,APUresumen!O:O,APUresumen!E:E)</f>
        <v>8</v>
      </c>
      <c r="G10">
        <f>+_xlfn.XLOOKUP(A10,Catálogo_ManoObra!A:A,Catálogo_ManoObra!E:E)</f>
        <v>18</v>
      </c>
      <c r="H10">
        <f t="shared" si="0"/>
        <v>86.399999999999991</v>
      </c>
    </row>
    <row r="11" spans="1:8" x14ac:dyDescent="0.25">
      <c r="A11" t="str">
        <f>+_xlfn.XLOOKUP(C11,Catálogo_ManoObra!B:B,Catálogo_ManoObra!A:A)</f>
        <v>MO-001</v>
      </c>
      <c r="B11" t="str">
        <v>ITEM-006</v>
      </c>
      <c r="C11" t="str">
        <v>ALBAÑIL</v>
      </c>
      <c r="D11">
        <f>+_xlfn.XLOOKUP(B11&amp;A11,APUresumen!O:O,APUresumen!R:R)</f>
        <v>7.1999999999999993</v>
      </c>
      <c r="E11" t="str">
        <f>+_xlfn.XLOOKUP(B11&amp;A11,APUresumen!O:O,APUresumen!D:D)</f>
        <v>hr</v>
      </c>
      <c r="F11">
        <f>+_xlfn.XLOOKUP(B11&amp;A11,APUresumen!O:O,APUresumen!E:E)</f>
        <v>12</v>
      </c>
      <c r="G11">
        <f>+_xlfn.XLOOKUP(A11,Catálogo_ManoObra!A:A,Catálogo_ManoObra!E:E)</f>
        <v>18</v>
      </c>
      <c r="H11">
        <f t="shared" si="0"/>
        <v>129.6</v>
      </c>
    </row>
    <row r="12" spans="1:8" x14ac:dyDescent="0.25">
      <c r="A12" t="str">
        <f>+_xlfn.XLOOKUP(C12,Catálogo_ManoObra!B:B,Catálogo_ManoObra!A:A)</f>
        <v>MO-003</v>
      </c>
      <c r="B12" t="str">
        <v>ITEM-006</v>
      </c>
      <c r="C12" t="str">
        <v>AYUDANTE</v>
      </c>
      <c r="D12">
        <f>+_xlfn.XLOOKUP(B12&amp;A12,APUresumen!O:O,APUresumen!R:R)</f>
        <v>4.8</v>
      </c>
      <c r="E12" t="str">
        <f>+_xlfn.XLOOKUP(B12&amp;A12,APUresumen!O:O,APUresumen!D:D)</f>
        <v>hr</v>
      </c>
      <c r="F12">
        <f>+_xlfn.XLOOKUP(B12&amp;A12,APUresumen!O:O,APUresumen!E:E)</f>
        <v>8</v>
      </c>
      <c r="G12">
        <f>+_xlfn.XLOOKUP(A12,Catálogo_ManoObra!A:A,Catálogo_ManoObra!E:E)</f>
        <v>0</v>
      </c>
      <c r="H12">
        <f t="shared" si="0"/>
        <v>0</v>
      </c>
    </row>
    <row r="13" spans="1:8" x14ac:dyDescent="0.25">
      <c r="A13" t="str">
        <f>+_xlfn.XLOOKUP(C13,Catálogo_ManoObra!B:B,Catálogo_ManoObra!A:A)</f>
        <v>MO-003</v>
      </c>
      <c r="B13" t="str">
        <v>ITEM-007</v>
      </c>
      <c r="C13" t="str">
        <v>AYUDANTE</v>
      </c>
      <c r="D13">
        <f>+_xlfn.XLOOKUP(B13&amp;A13,APUresumen!O:O,APUresumen!R:R)</f>
        <v>2.2999999999999994</v>
      </c>
      <c r="E13" t="str">
        <f>+_xlfn.XLOOKUP(B13&amp;A13,APUresumen!O:O,APUresumen!D:D)</f>
        <v>hr</v>
      </c>
      <c r="F13">
        <f>+_xlfn.XLOOKUP(B13&amp;A13,APUresumen!O:O,APUresumen!E:E)</f>
        <v>2.5</v>
      </c>
      <c r="G13">
        <f>+_xlfn.XLOOKUP(A13,Catálogo_ManoObra!A:A,Catálogo_ManoObra!E:E)</f>
        <v>0</v>
      </c>
      <c r="H13">
        <f t="shared" si="0"/>
        <v>0</v>
      </c>
    </row>
    <row r="14" spans="1:8" x14ac:dyDescent="0.25">
      <c r="A14" t="str">
        <f>+_xlfn.XLOOKUP(C14,Catálogo_ManoObra!B:B,Catálogo_ManoObra!A:A)</f>
        <v>MO-006</v>
      </c>
      <c r="B14" t="str">
        <v>ITEM-008</v>
      </c>
      <c r="C14" t="str">
        <v>ENCOFRADOR</v>
      </c>
      <c r="D14">
        <f>+_xlfn.XLOOKUP(B14&amp;A14,APUresumen!O:O,APUresumen!R:R)</f>
        <v>4.24</v>
      </c>
      <c r="E14" t="str">
        <f>+_xlfn.XLOOKUP(B14&amp;A14,APUresumen!O:O,APUresumen!D:D)</f>
        <v>hr</v>
      </c>
      <c r="F14">
        <f>+_xlfn.XLOOKUP(B14&amp;A14,APUresumen!O:O,APUresumen!E:E)</f>
        <v>8</v>
      </c>
      <c r="G14">
        <f>+_xlfn.XLOOKUP(A14,Catálogo_ManoObra!A:A,Catálogo_ManoObra!E:E)</f>
        <v>18</v>
      </c>
      <c r="H14">
        <f t="shared" si="0"/>
        <v>76.320000000000007</v>
      </c>
    </row>
    <row r="15" spans="1:8" x14ac:dyDescent="0.25">
      <c r="A15" t="str">
        <f>+_xlfn.XLOOKUP(C15,Catálogo_ManoObra!B:B,Catálogo_ManoObra!A:A)</f>
        <v>MO-002</v>
      </c>
      <c r="B15" t="str">
        <v>ITEM-008</v>
      </c>
      <c r="C15" t="str">
        <v>ARMADOR</v>
      </c>
      <c r="D15">
        <f>+_xlfn.XLOOKUP(B15&amp;A15,APUresumen!O:O,APUresumen!R:R)</f>
        <v>4.24</v>
      </c>
      <c r="E15" t="str">
        <f>+_xlfn.XLOOKUP(B15&amp;A15,APUresumen!O:O,APUresumen!D:D)</f>
        <v>hr</v>
      </c>
      <c r="F15">
        <f>+_xlfn.XLOOKUP(B15&amp;A15,APUresumen!O:O,APUresumen!E:E)</f>
        <v>8</v>
      </c>
      <c r="G15">
        <f>+_xlfn.XLOOKUP(A15,Catálogo_ManoObra!A:A,Catálogo_ManoObra!E:E)</f>
        <v>18</v>
      </c>
      <c r="H15">
        <f t="shared" si="0"/>
        <v>76.320000000000007</v>
      </c>
    </row>
    <row r="16" spans="1:8" x14ac:dyDescent="0.25">
      <c r="A16" t="str">
        <f>+_xlfn.XLOOKUP(C16,Catálogo_ManoObra!B:B,Catálogo_ManoObra!A:A)</f>
        <v>MO-001</v>
      </c>
      <c r="B16" t="str">
        <v>ITEM-008</v>
      </c>
      <c r="C16" t="str">
        <v>ALBAÑIL</v>
      </c>
      <c r="D16">
        <f>+_xlfn.XLOOKUP(B16&amp;A16,APUresumen!O:O,APUresumen!R:R)</f>
        <v>4.24</v>
      </c>
      <c r="E16" t="str">
        <f>+_xlfn.XLOOKUP(B16&amp;A16,APUresumen!O:O,APUresumen!D:D)</f>
        <v>hr</v>
      </c>
      <c r="F16">
        <f>+_xlfn.XLOOKUP(B16&amp;A16,APUresumen!O:O,APUresumen!E:E)</f>
        <v>8</v>
      </c>
      <c r="G16">
        <f>+_xlfn.XLOOKUP(A16,Catálogo_ManoObra!A:A,Catálogo_ManoObra!E:E)</f>
        <v>18</v>
      </c>
      <c r="H16">
        <f t="shared" si="0"/>
        <v>76.320000000000007</v>
      </c>
    </row>
    <row r="17" spans="1:8" x14ac:dyDescent="0.25">
      <c r="A17" t="str">
        <f>+_xlfn.XLOOKUP(C17,Catálogo_ManoObra!B:B,Catálogo_ManoObra!A:A)</f>
        <v>MO-003</v>
      </c>
      <c r="B17" t="str">
        <v>ITEM-008</v>
      </c>
      <c r="C17" t="str">
        <v>AYUDANTE</v>
      </c>
      <c r="D17">
        <f>+_xlfn.XLOOKUP(B17&amp;A17,APUresumen!O:O,APUresumen!R:R)</f>
        <v>5.3000000000000007</v>
      </c>
      <c r="E17" t="str">
        <f>+_xlfn.XLOOKUP(B17&amp;A17,APUresumen!O:O,APUresumen!D:D)</f>
        <v>hr</v>
      </c>
      <c r="F17">
        <f>+_xlfn.XLOOKUP(B17&amp;A17,APUresumen!O:O,APUresumen!E:E)</f>
        <v>10</v>
      </c>
      <c r="G17">
        <f>+_xlfn.XLOOKUP(A17,Catálogo_ManoObra!A:A,Catálogo_ManoObra!E:E)</f>
        <v>0</v>
      </c>
      <c r="H17">
        <f t="shared" si="0"/>
        <v>0</v>
      </c>
    </row>
    <row r="18" spans="1:8" x14ac:dyDescent="0.25">
      <c r="A18" t="str">
        <f>+_xlfn.XLOOKUP(C18,Catálogo_ManoObra!B:B,Catálogo_ManoObra!A:A)</f>
        <v>MO-001</v>
      </c>
      <c r="B18" t="str">
        <v>ITEM-009</v>
      </c>
      <c r="C18" t="str">
        <v>ALBAÑIL</v>
      </c>
      <c r="D18">
        <f>+_xlfn.XLOOKUP(B18&amp;A18,APUresumen!O:O,APUresumen!R:R)</f>
        <v>34.425000000000004</v>
      </c>
      <c r="E18" t="str">
        <f>+_xlfn.XLOOKUP(B18&amp;A18,APUresumen!O:O,APUresumen!D:D)</f>
        <v>hr</v>
      </c>
      <c r="F18">
        <f>+_xlfn.XLOOKUP(B18&amp;A18,APUresumen!O:O,APUresumen!E:E)</f>
        <v>4.5</v>
      </c>
      <c r="G18">
        <f>+_xlfn.XLOOKUP(A18,Catálogo_ManoObra!A:A,Catálogo_ManoObra!E:E)</f>
        <v>18</v>
      </c>
      <c r="H18">
        <f t="shared" si="0"/>
        <v>619.65000000000009</v>
      </c>
    </row>
    <row r="19" spans="1:8" x14ac:dyDescent="0.25">
      <c r="A19" t="str">
        <f>+_xlfn.XLOOKUP(C19,Catálogo_ManoObra!B:B,Catálogo_ManoObra!A:A)</f>
        <v>MO-003</v>
      </c>
      <c r="B19" t="str">
        <v>ITEM-009</v>
      </c>
      <c r="C19" t="str">
        <v>AYUDANTE</v>
      </c>
      <c r="D19">
        <f>+_xlfn.XLOOKUP(B19&amp;A19,APUresumen!O:O,APUresumen!R:R)</f>
        <v>34.425000000000004</v>
      </c>
      <c r="E19" t="str">
        <f>+_xlfn.XLOOKUP(B19&amp;A19,APUresumen!O:O,APUresumen!D:D)</f>
        <v>hr</v>
      </c>
      <c r="F19">
        <f>+_xlfn.XLOOKUP(B19&amp;A19,APUresumen!O:O,APUresumen!E:E)</f>
        <v>4.5</v>
      </c>
      <c r="G19">
        <f>+_xlfn.XLOOKUP(A19,Catálogo_ManoObra!A:A,Catálogo_ManoObra!E:E)</f>
        <v>0</v>
      </c>
      <c r="H19">
        <f t="shared" si="0"/>
        <v>0</v>
      </c>
    </row>
    <row r="20" spans="1:8" x14ac:dyDescent="0.25">
      <c r="A20" t="str">
        <f>+_xlfn.XLOOKUP(C20,Catálogo_ManoObra!B:B,Catálogo_ManoObra!A:A)</f>
        <v>MO-001</v>
      </c>
      <c r="B20" t="str">
        <v>ITEM-010</v>
      </c>
      <c r="C20" t="str">
        <v>ALBAÑIL</v>
      </c>
      <c r="D20">
        <f>+_xlfn.XLOOKUP(B20&amp;A20,APUresumen!O:O,APUresumen!R:R)</f>
        <v>6.45</v>
      </c>
      <c r="E20" t="str">
        <f>+_xlfn.XLOOKUP(B20&amp;A20,APUresumen!O:O,APUresumen!D:D)</f>
        <v>hr</v>
      </c>
      <c r="F20">
        <f>+_xlfn.XLOOKUP(B20&amp;A20,APUresumen!O:O,APUresumen!E:E)</f>
        <v>5</v>
      </c>
      <c r="G20">
        <f>+_xlfn.XLOOKUP(A20,Catálogo_ManoObra!A:A,Catálogo_ManoObra!E:E)</f>
        <v>18</v>
      </c>
      <c r="H20">
        <f t="shared" si="0"/>
        <v>116.10000000000001</v>
      </c>
    </row>
    <row r="21" spans="1:8" x14ac:dyDescent="0.25">
      <c r="A21" t="str">
        <f>+_xlfn.XLOOKUP(C21,Catálogo_ManoObra!B:B,Catálogo_ManoObra!A:A)</f>
        <v>MO-003</v>
      </c>
      <c r="B21" t="str">
        <v>ITEM-010</v>
      </c>
      <c r="C21" t="str">
        <v>AYUDANTE</v>
      </c>
      <c r="D21">
        <f>+_xlfn.XLOOKUP(B21&amp;A21,APUresumen!O:O,APUresumen!R:R)</f>
        <v>6.45</v>
      </c>
      <c r="E21" t="str">
        <f>+_xlfn.XLOOKUP(B21&amp;A21,APUresumen!O:O,APUresumen!D:D)</f>
        <v>hr</v>
      </c>
      <c r="F21">
        <f>+_xlfn.XLOOKUP(B21&amp;A21,APUresumen!O:O,APUresumen!E:E)</f>
        <v>5</v>
      </c>
      <c r="G21">
        <f>+_xlfn.XLOOKUP(A21,Catálogo_ManoObra!A:A,Catálogo_ManoObra!E:E)</f>
        <v>0</v>
      </c>
      <c r="H21">
        <f t="shared" si="0"/>
        <v>0</v>
      </c>
    </row>
    <row r="22" spans="1:8" x14ac:dyDescent="0.25">
      <c r="A22" t="str">
        <f>+_xlfn.XLOOKUP(C22,Catálogo_ManoObra!B:B,Catálogo_ManoObra!A:A)</f>
        <v>MO-001</v>
      </c>
      <c r="B22" t="str">
        <v>ITEM-011</v>
      </c>
      <c r="C22" t="str">
        <v>ALBAÑIL</v>
      </c>
      <c r="D22">
        <f>+_xlfn.XLOOKUP(B22&amp;A22,APUresumen!O:O,APUresumen!R:R)</f>
        <v>0.8620000000000001</v>
      </c>
      <c r="E22" t="str">
        <f>+_xlfn.XLOOKUP(B22&amp;A22,APUresumen!O:O,APUresumen!D:D)</f>
        <v>hr</v>
      </c>
      <c r="F22">
        <f>+_xlfn.XLOOKUP(B22&amp;A22,APUresumen!O:O,APUresumen!E:E)</f>
        <v>0.2</v>
      </c>
      <c r="G22">
        <f>+_xlfn.XLOOKUP(A22,Catálogo_ManoObra!A:A,Catálogo_ManoObra!E:E)</f>
        <v>18</v>
      </c>
      <c r="H22">
        <f t="shared" si="0"/>
        <v>15.516000000000002</v>
      </c>
    </row>
    <row r="23" spans="1:8" x14ac:dyDescent="0.25">
      <c r="A23" t="str">
        <f>+_xlfn.XLOOKUP(C23,Catálogo_ManoObra!B:B,Catálogo_ManoObra!A:A)</f>
        <v>MO-003</v>
      </c>
      <c r="B23" t="str">
        <v>ITEM-011</v>
      </c>
      <c r="C23" t="str">
        <v>AYUDANTE</v>
      </c>
      <c r="D23">
        <f>+_xlfn.XLOOKUP(B23&amp;A23,APUresumen!O:O,APUresumen!R:R)</f>
        <v>0.8620000000000001</v>
      </c>
      <c r="E23" t="str">
        <f>+_xlfn.XLOOKUP(B23&amp;A23,APUresumen!O:O,APUresumen!D:D)</f>
        <v>hr</v>
      </c>
      <c r="F23">
        <f>+_xlfn.XLOOKUP(B23&amp;A23,APUresumen!O:O,APUresumen!E:E)</f>
        <v>0.2</v>
      </c>
      <c r="G23">
        <f>+_xlfn.XLOOKUP(A23,Catálogo_ManoObra!A:A,Catálogo_ManoObra!E:E)</f>
        <v>0</v>
      </c>
      <c r="H23">
        <f t="shared" si="0"/>
        <v>0</v>
      </c>
    </row>
    <row r="24" spans="1:8" x14ac:dyDescent="0.25">
      <c r="A24" t="str">
        <f>+_xlfn.XLOOKUP(C24,Catálogo_ManoObra!B:B,Catálogo_ManoObra!A:A)</f>
        <v>MO-001</v>
      </c>
      <c r="B24" t="str">
        <v>ITEM-012</v>
      </c>
      <c r="C24" t="str">
        <v>ALBAÑIL</v>
      </c>
      <c r="D24">
        <f>+_xlfn.XLOOKUP(B24&amp;A24,APUresumen!O:O,APUresumen!R:R)</f>
        <v>152.34999999999997</v>
      </c>
      <c r="E24" t="str">
        <f>+_xlfn.XLOOKUP(B24&amp;A24,APUresumen!O:O,APUresumen!D:D)</f>
        <v>hr</v>
      </c>
      <c r="F24">
        <f>+_xlfn.XLOOKUP(B24&amp;A24,APUresumen!O:O,APUresumen!E:E)</f>
        <v>1.25</v>
      </c>
      <c r="G24">
        <f>+_xlfn.XLOOKUP(A24,Catálogo_ManoObra!A:A,Catálogo_ManoObra!E:E)</f>
        <v>18</v>
      </c>
      <c r="H24">
        <f t="shared" si="0"/>
        <v>2742.2999999999993</v>
      </c>
    </row>
    <row r="25" spans="1:8" x14ac:dyDescent="0.25">
      <c r="A25" t="str">
        <f>+_xlfn.XLOOKUP(C25,Catálogo_ManoObra!B:B,Catálogo_ManoObra!A:A)</f>
        <v>MO-003</v>
      </c>
      <c r="B25" t="str">
        <v>ITEM-012</v>
      </c>
      <c r="C25" t="str">
        <v>AYUDANTE</v>
      </c>
      <c r="D25">
        <f>+_xlfn.XLOOKUP(B25&amp;A25,APUresumen!O:O,APUresumen!R:R)</f>
        <v>182.81999999999996</v>
      </c>
      <c r="E25" t="str">
        <f>+_xlfn.XLOOKUP(B25&amp;A25,APUresumen!O:O,APUresumen!D:D)</f>
        <v>hr</v>
      </c>
      <c r="F25">
        <f>+_xlfn.XLOOKUP(B25&amp;A25,APUresumen!O:O,APUresumen!E:E)</f>
        <v>1.5</v>
      </c>
      <c r="G25">
        <f>+_xlfn.XLOOKUP(A25,Catálogo_ManoObra!A:A,Catálogo_ManoObra!E:E)</f>
        <v>0</v>
      </c>
      <c r="H25">
        <f t="shared" si="0"/>
        <v>0</v>
      </c>
    </row>
    <row r="26" spans="1:8" x14ac:dyDescent="0.25">
      <c r="A26" t="str">
        <f>+_xlfn.XLOOKUP(C26,Catálogo_ManoObra!B:B,Catálogo_ManoObra!A:A)</f>
        <v>MO-001</v>
      </c>
      <c r="B26" t="str">
        <v>ITEM-013</v>
      </c>
      <c r="C26" t="str">
        <v>ALBAÑIL</v>
      </c>
      <c r="D26">
        <f>+_xlfn.XLOOKUP(B26&amp;A26,APUresumen!O:O,APUresumen!R:R)</f>
        <v>14.580000000000004</v>
      </c>
      <c r="E26" t="str">
        <f>+_xlfn.XLOOKUP(B26&amp;A26,APUresumen!O:O,APUresumen!D:D)</f>
        <v>hr</v>
      </c>
      <c r="F26">
        <f>+_xlfn.XLOOKUP(B26&amp;A26,APUresumen!O:O,APUresumen!E:E)</f>
        <v>9</v>
      </c>
      <c r="G26">
        <f>+_xlfn.XLOOKUP(A26,Catálogo_ManoObra!A:A,Catálogo_ManoObra!E:E)</f>
        <v>18</v>
      </c>
      <c r="H26">
        <f t="shared" si="0"/>
        <v>262.44000000000005</v>
      </c>
    </row>
    <row r="27" spans="1:8" x14ac:dyDescent="0.25">
      <c r="A27" t="str">
        <f>+_xlfn.XLOOKUP(C27,Catálogo_ManoObra!B:B,Catálogo_ManoObra!A:A)</f>
        <v>MO-006</v>
      </c>
      <c r="B27" t="str">
        <v>ITEM-013</v>
      </c>
      <c r="C27" t="str">
        <v>ENCOFRADOR</v>
      </c>
      <c r="D27">
        <f>+_xlfn.XLOOKUP(B27&amp;A27,APUresumen!O:O,APUresumen!R:R)</f>
        <v>12.960000000000003</v>
      </c>
      <c r="E27" t="str">
        <f>+_xlfn.XLOOKUP(B27&amp;A27,APUresumen!O:O,APUresumen!D:D)</f>
        <v>hr</v>
      </c>
      <c r="F27">
        <f>+_xlfn.XLOOKUP(B27&amp;A27,APUresumen!O:O,APUresumen!E:E)</f>
        <v>8</v>
      </c>
      <c r="G27">
        <f>+_xlfn.XLOOKUP(A27,Catálogo_ManoObra!A:A,Catálogo_ManoObra!E:E)</f>
        <v>18</v>
      </c>
      <c r="H27">
        <f t="shared" si="0"/>
        <v>233.28000000000006</v>
      </c>
    </row>
    <row r="28" spans="1:8" x14ac:dyDescent="0.25">
      <c r="A28" t="str">
        <f>+_xlfn.XLOOKUP(C28,Catálogo_ManoObra!B:B,Catálogo_ManoObra!A:A)</f>
        <v>MO-002</v>
      </c>
      <c r="B28" t="str">
        <v>ITEM-013</v>
      </c>
      <c r="C28" t="str">
        <v>ARMADOR</v>
      </c>
      <c r="D28">
        <f>+_xlfn.XLOOKUP(B28&amp;A28,APUresumen!O:O,APUresumen!R:R)</f>
        <v>14.580000000000004</v>
      </c>
      <c r="E28" t="str">
        <f>+_xlfn.XLOOKUP(B28&amp;A28,APUresumen!O:O,APUresumen!D:D)</f>
        <v>hr</v>
      </c>
      <c r="F28">
        <f>+_xlfn.XLOOKUP(B28&amp;A28,APUresumen!O:O,APUresumen!E:E)</f>
        <v>9</v>
      </c>
      <c r="G28">
        <f>+_xlfn.XLOOKUP(A28,Catálogo_ManoObra!A:A,Catálogo_ManoObra!E:E)</f>
        <v>18</v>
      </c>
      <c r="H28">
        <f t="shared" si="0"/>
        <v>262.44000000000005</v>
      </c>
    </row>
    <row r="29" spans="1:8" x14ac:dyDescent="0.25">
      <c r="A29" t="str">
        <f>+_xlfn.XLOOKUP(C29,Catálogo_ManoObra!B:B,Catálogo_ManoObra!A:A)</f>
        <v>MO-003</v>
      </c>
      <c r="B29" t="str">
        <v>ITEM-013</v>
      </c>
      <c r="C29" t="str">
        <v>AYUDANTE</v>
      </c>
      <c r="D29">
        <f>+_xlfn.XLOOKUP(B29&amp;A29,APUresumen!O:O,APUresumen!R:R)</f>
        <v>16.200000000000003</v>
      </c>
      <c r="E29" t="str">
        <f>+_xlfn.XLOOKUP(B29&amp;A29,APUresumen!O:O,APUresumen!D:D)</f>
        <v>hr</v>
      </c>
      <c r="F29">
        <f>+_xlfn.XLOOKUP(B29&amp;A29,APUresumen!O:O,APUresumen!E:E)</f>
        <v>10</v>
      </c>
      <c r="G29">
        <f>+_xlfn.XLOOKUP(A29,Catálogo_ManoObra!A:A,Catálogo_ManoObra!E:E)</f>
        <v>0</v>
      </c>
      <c r="H29">
        <f t="shared" si="0"/>
        <v>0</v>
      </c>
    </row>
    <row r="30" spans="1:8" x14ac:dyDescent="0.25">
      <c r="A30" t="str">
        <f>+_xlfn.XLOOKUP(C30,Catálogo_ManoObra!B:B,Catálogo_ManoObra!A:A)</f>
        <v>MO-001</v>
      </c>
      <c r="B30" t="str">
        <v>ITEM-014</v>
      </c>
      <c r="C30" t="str">
        <v>ALBAÑIL</v>
      </c>
      <c r="D30">
        <f>+_xlfn.XLOOKUP(B30&amp;A30,APUresumen!O:O,APUresumen!R:R)</f>
        <v>153.34099999999998</v>
      </c>
      <c r="E30" t="str">
        <f>+_xlfn.XLOOKUP(B30&amp;A30,APUresumen!O:O,APUresumen!D:D)</f>
        <v>hr</v>
      </c>
      <c r="F30">
        <f>+_xlfn.XLOOKUP(B30&amp;A30,APUresumen!O:O,APUresumen!E:E)</f>
        <v>2.2999999999999998</v>
      </c>
      <c r="G30">
        <f>+_xlfn.XLOOKUP(A30,Catálogo_ManoObra!A:A,Catálogo_ManoObra!E:E)</f>
        <v>18</v>
      </c>
      <c r="H30">
        <f t="shared" si="0"/>
        <v>2760.1379999999995</v>
      </c>
    </row>
    <row r="31" spans="1:8" x14ac:dyDescent="0.25">
      <c r="A31" t="str">
        <f>+_xlfn.XLOOKUP(C31,Catálogo_ManoObra!B:B,Catálogo_ManoObra!A:A)</f>
        <v>MO-003</v>
      </c>
      <c r="B31" t="str">
        <v>ITEM-014</v>
      </c>
      <c r="C31" t="str">
        <v>AYUDANTE</v>
      </c>
      <c r="D31">
        <f>+_xlfn.XLOOKUP(B31&amp;A31,APUresumen!O:O,APUresumen!R:R)</f>
        <v>186.67599999999999</v>
      </c>
      <c r="E31" t="str">
        <f>+_xlfn.XLOOKUP(B31&amp;A31,APUresumen!O:O,APUresumen!D:D)</f>
        <v>hr</v>
      </c>
      <c r="F31">
        <f>+_xlfn.XLOOKUP(B31&amp;A31,APUresumen!O:O,APUresumen!E:E)</f>
        <v>2.8</v>
      </c>
      <c r="G31">
        <f>+_xlfn.XLOOKUP(A31,Catálogo_ManoObra!A:A,Catálogo_ManoObra!E:E)</f>
        <v>0</v>
      </c>
      <c r="H31">
        <f t="shared" si="0"/>
        <v>0</v>
      </c>
    </row>
    <row r="32" spans="1:8" x14ac:dyDescent="0.25">
      <c r="A32" t="str">
        <f>+_xlfn.XLOOKUP(C32,Catálogo_ManoObra!B:B,Catálogo_ManoObra!A:A)</f>
        <v>MO-006</v>
      </c>
      <c r="B32" t="str">
        <v>ITEM-015</v>
      </c>
      <c r="C32" t="str">
        <v>ENCOFRADOR</v>
      </c>
      <c r="D32">
        <f>+_xlfn.XLOOKUP(B32&amp;A32,APUresumen!O:O,APUresumen!R:R)</f>
        <v>8.1</v>
      </c>
      <c r="E32" t="str">
        <f>+_xlfn.XLOOKUP(B32&amp;A32,APUresumen!O:O,APUresumen!D:D)</f>
        <v>hr</v>
      </c>
      <c r="F32">
        <f>+_xlfn.XLOOKUP(B32&amp;A32,APUresumen!O:O,APUresumen!E:E)</f>
        <v>9</v>
      </c>
      <c r="G32">
        <f>+_xlfn.XLOOKUP(A32,Catálogo_ManoObra!A:A,Catálogo_ManoObra!E:E)</f>
        <v>18</v>
      </c>
      <c r="H32">
        <f t="shared" si="0"/>
        <v>145.79999999999998</v>
      </c>
    </row>
    <row r="33" spans="1:8" x14ac:dyDescent="0.25">
      <c r="A33" t="str">
        <f>+_xlfn.XLOOKUP(C33,Catálogo_ManoObra!B:B,Catálogo_ManoObra!A:A)</f>
        <v>MO-002</v>
      </c>
      <c r="B33" t="str">
        <v>ITEM-015</v>
      </c>
      <c r="C33" t="str">
        <v>ARMADOR</v>
      </c>
      <c r="D33">
        <f>+_xlfn.XLOOKUP(B33&amp;A33,APUresumen!O:O,APUresumen!R:R)</f>
        <v>7.1999999999999993</v>
      </c>
      <c r="E33" t="str">
        <f>+_xlfn.XLOOKUP(B33&amp;A33,APUresumen!O:O,APUresumen!D:D)</f>
        <v>hr</v>
      </c>
      <c r="F33">
        <f>+_xlfn.XLOOKUP(B33&amp;A33,APUresumen!O:O,APUresumen!E:E)</f>
        <v>8</v>
      </c>
      <c r="G33">
        <f>+_xlfn.XLOOKUP(A33,Catálogo_ManoObra!A:A,Catálogo_ManoObra!E:E)</f>
        <v>18</v>
      </c>
      <c r="H33">
        <f t="shared" si="0"/>
        <v>129.6</v>
      </c>
    </row>
    <row r="34" spans="1:8" x14ac:dyDescent="0.25">
      <c r="A34" t="str">
        <f>+_xlfn.XLOOKUP(C34,Catálogo_ManoObra!B:B,Catálogo_ManoObra!A:A)</f>
        <v>MO-001</v>
      </c>
      <c r="B34" t="str">
        <v>ITEM-015</v>
      </c>
      <c r="C34" t="str">
        <v>ALBAÑIL</v>
      </c>
      <c r="D34">
        <f>+_xlfn.XLOOKUP(B34&amp;A34,APUresumen!O:O,APUresumen!R:R)</f>
        <v>8.1</v>
      </c>
      <c r="E34" t="str">
        <f>+_xlfn.XLOOKUP(B34&amp;A34,APUresumen!O:O,APUresumen!D:D)</f>
        <v>hr</v>
      </c>
      <c r="F34">
        <f>+_xlfn.XLOOKUP(B34&amp;A34,APUresumen!O:O,APUresumen!E:E)</f>
        <v>9</v>
      </c>
      <c r="G34">
        <f>+_xlfn.XLOOKUP(A34,Catálogo_ManoObra!A:A,Catálogo_ManoObra!E:E)</f>
        <v>18</v>
      </c>
      <c r="H34">
        <f t="shared" si="0"/>
        <v>145.79999999999998</v>
      </c>
    </row>
    <row r="35" spans="1:8" x14ac:dyDescent="0.25">
      <c r="A35" t="str">
        <f>+_xlfn.XLOOKUP(C35,Catálogo_ManoObra!B:B,Catálogo_ManoObra!A:A)</f>
        <v>MO-003</v>
      </c>
      <c r="B35" t="str">
        <v>ITEM-015</v>
      </c>
      <c r="C35" t="str">
        <v>AYUDANTE</v>
      </c>
      <c r="D35">
        <f>+_xlfn.XLOOKUP(B35&amp;A35,APUresumen!O:O,APUresumen!R:R)</f>
        <v>9</v>
      </c>
      <c r="E35" t="str">
        <f>+_xlfn.XLOOKUP(B35&amp;A35,APUresumen!O:O,APUresumen!D:D)</f>
        <v>hr</v>
      </c>
      <c r="F35">
        <f>+_xlfn.XLOOKUP(B35&amp;A35,APUresumen!O:O,APUresumen!E:E)</f>
        <v>10</v>
      </c>
      <c r="G35">
        <f>+_xlfn.XLOOKUP(A35,Catálogo_ManoObra!A:A,Catálogo_ManoObra!E:E)</f>
        <v>0</v>
      </c>
      <c r="H35">
        <f t="shared" si="0"/>
        <v>0</v>
      </c>
    </row>
    <row r="36" spans="1:8" x14ac:dyDescent="0.25">
      <c r="A36" t="str">
        <f>+_xlfn.XLOOKUP(C36,Catálogo_ManoObra!B:B,Catálogo_ManoObra!A:A)</f>
        <v>MO-001</v>
      </c>
      <c r="B36" t="str">
        <v>ITEM-016</v>
      </c>
      <c r="C36" t="str">
        <v>ALBAÑIL</v>
      </c>
      <c r="D36">
        <f>+_xlfn.XLOOKUP(B36&amp;A36,APUresumen!O:O,APUresumen!R:R)</f>
        <v>1.71</v>
      </c>
      <c r="E36" t="str">
        <f>+_xlfn.XLOOKUP(B36&amp;A36,APUresumen!O:O,APUresumen!D:D)</f>
        <v>hr</v>
      </c>
      <c r="F36">
        <f>+_xlfn.XLOOKUP(B36&amp;A36,APUresumen!O:O,APUresumen!E:E)</f>
        <v>0.3</v>
      </c>
      <c r="G36">
        <f>+_xlfn.XLOOKUP(A36,Catálogo_ManoObra!A:A,Catálogo_ManoObra!E:E)</f>
        <v>18</v>
      </c>
      <c r="H36">
        <f t="shared" si="0"/>
        <v>30.78</v>
      </c>
    </row>
    <row r="37" spans="1:8" x14ac:dyDescent="0.25">
      <c r="A37" t="str">
        <f>+_xlfn.XLOOKUP(C37,Catálogo_ManoObra!B:B,Catálogo_ManoObra!A:A)</f>
        <v>MO-003</v>
      </c>
      <c r="B37" t="str">
        <v>ITEM-016</v>
      </c>
      <c r="C37" t="str">
        <v>AYUDANTE</v>
      </c>
      <c r="D37">
        <f>+_xlfn.XLOOKUP(B37&amp;A37,APUresumen!O:O,APUresumen!R:R)</f>
        <v>1.71</v>
      </c>
      <c r="E37" t="str">
        <f>+_xlfn.XLOOKUP(B37&amp;A37,APUresumen!O:O,APUresumen!D:D)</f>
        <v>hr</v>
      </c>
      <c r="F37">
        <f>+_xlfn.XLOOKUP(B37&amp;A37,APUresumen!O:O,APUresumen!E:E)</f>
        <v>0.3</v>
      </c>
      <c r="G37">
        <f>+_xlfn.XLOOKUP(A37,Catálogo_ManoObra!A:A,Catálogo_ManoObra!E:E)</f>
        <v>0</v>
      </c>
      <c r="H37">
        <f t="shared" si="0"/>
        <v>0</v>
      </c>
    </row>
    <row r="38" spans="1:8" x14ac:dyDescent="0.25">
      <c r="A38" t="str">
        <f>+_xlfn.XLOOKUP(C38,Catálogo_ManoObra!B:B,Catálogo_ManoObra!A:A)</f>
        <v>MO-001</v>
      </c>
      <c r="B38" t="str">
        <v>ITEM-017</v>
      </c>
      <c r="C38" t="str">
        <v>ALBAÑIL</v>
      </c>
      <c r="D38">
        <f>+_xlfn.XLOOKUP(B38&amp;A38,APUresumen!O:O,APUresumen!R:R)</f>
        <v>6.9</v>
      </c>
      <c r="E38" t="str">
        <f>+_xlfn.XLOOKUP(B38&amp;A38,APUresumen!O:O,APUresumen!D:D)</f>
        <v>hr</v>
      </c>
      <c r="F38">
        <f>+_xlfn.XLOOKUP(B38&amp;A38,APUresumen!O:O,APUresumen!E:E)</f>
        <v>1</v>
      </c>
      <c r="G38">
        <f>+_xlfn.XLOOKUP(A38,Catálogo_ManoObra!A:A,Catálogo_ManoObra!E:E)</f>
        <v>18</v>
      </c>
      <c r="H38">
        <f t="shared" si="0"/>
        <v>124.2</v>
      </c>
    </row>
    <row r="39" spans="1:8" x14ac:dyDescent="0.25">
      <c r="A39" t="str">
        <f>+_xlfn.XLOOKUP(C39,Catálogo_ManoObra!B:B,Catálogo_ManoObra!A:A)</f>
        <v>MO-003</v>
      </c>
      <c r="B39" t="str">
        <v>ITEM-017</v>
      </c>
      <c r="C39" t="str">
        <v>AYUDANTE</v>
      </c>
      <c r="D39">
        <f>+_xlfn.XLOOKUP(B39&amp;A39,APUresumen!O:O,APUresumen!R:R)</f>
        <v>6.9</v>
      </c>
      <c r="E39" t="str">
        <f>+_xlfn.XLOOKUP(B39&amp;A39,APUresumen!O:O,APUresumen!D:D)</f>
        <v>hr</v>
      </c>
      <c r="F39">
        <f>+_xlfn.XLOOKUP(B39&amp;A39,APUresumen!O:O,APUresumen!E:E)</f>
        <v>1</v>
      </c>
      <c r="G39">
        <f>+_xlfn.XLOOKUP(A39,Catálogo_ManoObra!A:A,Catálogo_ManoObra!E:E)</f>
        <v>0</v>
      </c>
      <c r="H39">
        <f t="shared" si="0"/>
        <v>0</v>
      </c>
    </row>
    <row r="40" spans="1:8" x14ac:dyDescent="0.25">
      <c r="A40" t="str">
        <f>+_xlfn.XLOOKUP(C40,Catálogo_ManoObra!B:B,Catálogo_ManoObra!A:A)</f>
        <v>MO-001</v>
      </c>
      <c r="B40" t="str">
        <v>ITEM-018</v>
      </c>
      <c r="C40" t="str">
        <v>ALBAÑIL</v>
      </c>
      <c r="D40">
        <f>+_xlfn.XLOOKUP(B40&amp;A40,APUresumen!O:O,APUresumen!R:R)</f>
        <v>12.32</v>
      </c>
      <c r="E40" t="str">
        <f>+_xlfn.XLOOKUP(B40&amp;A40,APUresumen!O:O,APUresumen!D:D)</f>
        <v>hr</v>
      </c>
      <c r="F40">
        <f>+_xlfn.XLOOKUP(B40&amp;A40,APUresumen!O:O,APUresumen!E:E)</f>
        <v>2</v>
      </c>
      <c r="G40">
        <f>+_xlfn.XLOOKUP(A40,Catálogo_ManoObra!A:A,Catálogo_ManoObra!E:E)</f>
        <v>18</v>
      </c>
      <c r="H40">
        <f t="shared" si="0"/>
        <v>221.76</v>
      </c>
    </row>
    <row r="41" spans="1:8" x14ac:dyDescent="0.25">
      <c r="A41" t="str">
        <f>+_xlfn.XLOOKUP(C41,Catálogo_ManoObra!B:B,Catálogo_ManoObra!A:A)</f>
        <v>MO-003</v>
      </c>
      <c r="B41" t="str">
        <v>ITEM-018</v>
      </c>
      <c r="C41" t="str">
        <v>AYUDANTE</v>
      </c>
      <c r="D41">
        <f>+_xlfn.XLOOKUP(B41&amp;A41,APUresumen!O:O,APUresumen!R:R)</f>
        <v>12.32</v>
      </c>
      <c r="E41" t="str">
        <f>+_xlfn.XLOOKUP(B41&amp;A41,APUresumen!O:O,APUresumen!D:D)</f>
        <v>hr</v>
      </c>
      <c r="F41">
        <f>+_xlfn.XLOOKUP(B41&amp;A41,APUresumen!O:O,APUresumen!E:E)</f>
        <v>2</v>
      </c>
      <c r="G41">
        <f>+_xlfn.XLOOKUP(A41,Catálogo_ManoObra!A:A,Catálogo_ManoObra!E:E)</f>
        <v>0</v>
      </c>
      <c r="H41">
        <f t="shared" si="0"/>
        <v>0</v>
      </c>
    </row>
    <row r="42" spans="1:8" x14ac:dyDescent="0.25">
      <c r="A42" t="str">
        <f>+_xlfn.XLOOKUP(C42,Catálogo_ManoObra!B:B,Catálogo_ManoObra!A:A)</f>
        <v>MO-001</v>
      </c>
      <c r="B42" t="str">
        <v>ITEM-019</v>
      </c>
      <c r="C42" t="str">
        <v>ALBAÑIL</v>
      </c>
      <c r="D42">
        <f>+_xlfn.XLOOKUP(B42&amp;A42,APUresumen!O:O,APUresumen!R:R)</f>
        <v>8.4600000000000009</v>
      </c>
      <c r="E42" t="str">
        <f>+_xlfn.XLOOKUP(B42&amp;A42,APUresumen!O:O,APUresumen!D:D)</f>
        <v>hr</v>
      </c>
      <c r="F42">
        <f>+_xlfn.XLOOKUP(B42&amp;A42,APUresumen!O:O,APUresumen!E:E)</f>
        <v>1.5</v>
      </c>
      <c r="G42">
        <f>+_xlfn.XLOOKUP(A42,Catálogo_ManoObra!A:A,Catálogo_ManoObra!E:E)</f>
        <v>18</v>
      </c>
      <c r="H42">
        <f t="shared" si="0"/>
        <v>152.28000000000003</v>
      </c>
    </row>
    <row r="43" spans="1:8" x14ac:dyDescent="0.25">
      <c r="A43" t="str">
        <f>+_xlfn.XLOOKUP(C43,Catálogo_ManoObra!B:B,Catálogo_ManoObra!A:A)</f>
        <v>MO-003</v>
      </c>
      <c r="B43" t="str">
        <v>ITEM-019</v>
      </c>
      <c r="C43" t="str">
        <v>AYUDANTE</v>
      </c>
      <c r="D43">
        <f>+_xlfn.XLOOKUP(B43&amp;A43,APUresumen!O:O,APUresumen!R:R)</f>
        <v>8.4600000000000009</v>
      </c>
      <c r="E43" t="str">
        <f>+_xlfn.XLOOKUP(B43&amp;A43,APUresumen!O:O,APUresumen!D:D)</f>
        <v>hr</v>
      </c>
      <c r="F43">
        <f>+_xlfn.XLOOKUP(B43&amp;A43,APUresumen!O:O,APUresumen!E:E)</f>
        <v>1.5</v>
      </c>
      <c r="G43">
        <f>+_xlfn.XLOOKUP(A43,Catálogo_ManoObra!A:A,Catálogo_ManoObra!E:E)</f>
        <v>0</v>
      </c>
      <c r="H43">
        <f t="shared" si="0"/>
        <v>0</v>
      </c>
    </row>
    <row r="44" spans="1:8" x14ac:dyDescent="0.25">
      <c r="A44" t="str">
        <f>+_xlfn.XLOOKUP(C44,Catálogo_ManoObra!B:B,Catálogo_ManoObra!A:A)</f>
        <v>MO-001</v>
      </c>
      <c r="B44" t="str">
        <v>ITEM-020</v>
      </c>
      <c r="C44" t="str">
        <v>ALBAÑIL</v>
      </c>
      <c r="D44">
        <f>+_xlfn.XLOOKUP(B44&amp;A44,APUresumen!O:O,APUresumen!R:R)</f>
        <v>164.47499999999997</v>
      </c>
      <c r="E44" t="str">
        <f>+_xlfn.XLOOKUP(B44&amp;A44,APUresumen!O:O,APUresumen!D:D)</f>
        <v>hr</v>
      </c>
      <c r="F44">
        <f>+_xlfn.XLOOKUP(B44&amp;A44,APUresumen!O:O,APUresumen!E:E)</f>
        <v>1.5</v>
      </c>
      <c r="G44">
        <f>+_xlfn.XLOOKUP(A44,Catálogo_ManoObra!A:A,Catálogo_ManoObra!E:E)</f>
        <v>18</v>
      </c>
      <c r="H44">
        <f t="shared" si="0"/>
        <v>2960.5499999999993</v>
      </c>
    </row>
    <row r="45" spans="1:8" x14ac:dyDescent="0.25">
      <c r="A45" t="str">
        <f>+_xlfn.XLOOKUP(C45,Catálogo_ManoObra!B:B,Catálogo_ManoObra!A:A)</f>
        <v>MO-003</v>
      </c>
      <c r="B45" t="str">
        <v>ITEM-020</v>
      </c>
      <c r="C45" t="str">
        <v>AYUDANTE</v>
      </c>
      <c r="D45">
        <f>+_xlfn.XLOOKUP(B45&amp;A45,APUresumen!O:O,APUresumen!R:R)</f>
        <v>164.47499999999997</v>
      </c>
      <c r="E45" t="str">
        <f>+_xlfn.XLOOKUP(B45&amp;A45,APUresumen!O:O,APUresumen!D:D)</f>
        <v>hr</v>
      </c>
      <c r="F45">
        <f>+_xlfn.XLOOKUP(B45&amp;A45,APUresumen!O:O,APUresumen!E:E)</f>
        <v>1.5</v>
      </c>
      <c r="G45">
        <f>+_xlfn.XLOOKUP(A45,Catálogo_ManoObra!A:A,Catálogo_ManoObra!E:E)</f>
        <v>0</v>
      </c>
      <c r="H45">
        <f t="shared" si="0"/>
        <v>0</v>
      </c>
    </row>
    <row r="46" spans="1:8" x14ac:dyDescent="0.25">
      <c r="A46" t="str">
        <f>+_xlfn.XLOOKUP(C46,Catálogo_ManoObra!B:B,Catálogo_ManoObra!A:A)</f>
        <v>MO-001</v>
      </c>
      <c r="B46" t="str">
        <v>ITEM-021</v>
      </c>
      <c r="C46" t="str">
        <v>ALBAÑIL</v>
      </c>
      <c r="D46">
        <f>+_xlfn.XLOOKUP(B46&amp;A46,APUresumen!O:O,APUresumen!R:R)</f>
        <v>40.847999999999999</v>
      </c>
      <c r="E46" t="str">
        <f>+_xlfn.XLOOKUP(B46&amp;A46,APUresumen!O:O,APUresumen!D:D)</f>
        <v>hr</v>
      </c>
      <c r="F46">
        <f>+_xlfn.XLOOKUP(B46&amp;A46,APUresumen!O:O,APUresumen!E:E)</f>
        <v>1.2</v>
      </c>
      <c r="G46">
        <f>+_xlfn.XLOOKUP(A46,Catálogo_ManoObra!A:A,Catálogo_ManoObra!E:E)</f>
        <v>18</v>
      </c>
      <c r="H46">
        <f t="shared" si="0"/>
        <v>735.26400000000001</v>
      </c>
    </row>
    <row r="47" spans="1:8" x14ac:dyDescent="0.25">
      <c r="A47" t="str">
        <f>+_xlfn.XLOOKUP(C47,Catálogo_ManoObra!B:B,Catálogo_ManoObra!A:A)</f>
        <v>MO-003</v>
      </c>
      <c r="B47" t="str">
        <v>ITEM-021</v>
      </c>
      <c r="C47" t="str">
        <v>AYUDANTE</v>
      </c>
      <c r="D47">
        <f>+_xlfn.XLOOKUP(B47&amp;A47,APUresumen!O:O,APUresumen!R:R)</f>
        <v>40.847999999999999</v>
      </c>
      <c r="E47" t="str">
        <f>+_xlfn.XLOOKUP(B47&amp;A47,APUresumen!O:O,APUresumen!D:D)</f>
        <v>hr</v>
      </c>
      <c r="F47">
        <f>+_xlfn.XLOOKUP(B47&amp;A47,APUresumen!O:O,APUresumen!E:E)</f>
        <v>1.2</v>
      </c>
      <c r="G47">
        <f>+_xlfn.XLOOKUP(A47,Catálogo_ManoObra!A:A,Catálogo_ManoObra!E:E)</f>
        <v>0</v>
      </c>
      <c r="H47">
        <f t="shared" si="0"/>
        <v>0</v>
      </c>
    </row>
    <row r="48" spans="1:8" x14ac:dyDescent="0.25">
      <c r="A48" t="str">
        <f>+_xlfn.XLOOKUP(C48,Catálogo_ManoObra!B:B,Catálogo_ManoObra!A:A)</f>
        <v>MO-001</v>
      </c>
      <c r="B48" t="str">
        <v>ITEM-022</v>
      </c>
      <c r="C48" t="str">
        <v>ALBAÑIL</v>
      </c>
      <c r="D48">
        <f>+_xlfn.XLOOKUP(B48&amp;A48,APUresumen!O:O,APUresumen!R:R)</f>
        <v>107.5</v>
      </c>
      <c r="E48" t="str">
        <f>+_xlfn.XLOOKUP(B48&amp;A48,APUresumen!O:O,APUresumen!D:D)</f>
        <v>hr</v>
      </c>
      <c r="F48">
        <f>+_xlfn.XLOOKUP(B48&amp;A48,APUresumen!O:O,APUresumen!E:E)</f>
        <v>2</v>
      </c>
      <c r="G48">
        <f>+_xlfn.XLOOKUP(A48,Catálogo_ManoObra!A:A,Catálogo_ManoObra!E:E)</f>
        <v>18</v>
      </c>
      <c r="H48">
        <f t="shared" si="0"/>
        <v>1935</v>
      </c>
    </row>
    <row r="49" spans="1:8" x14ac:dyDescent="0.25">
      <c r="A49" t="str">
        <f>+_xlfn.XLOOKUP(C49,Catálogo_ManoObra!B:B,Catálogo_ManoObra!A:A)</f>
        <v>MO-003</v>
      </c>
      <c r="B49" t="str">
        <v>ITEM-022</v>
      </c>
      <c r="C49" t="str">
        <v>AYUDANTE</v>
      </c>
      <c r="D49">
        <f>+_xlfn.XLOOKUP(B49&amp;A49,APUresumen!O:O,APUresumen!R:R)</f>
        <v>107.5</v>
      </c>
      <c r="E49" t="str">
        <f>+_xlfn.XLOOKUP(B49&amp;A49,APUresumen!O:O,APUresumen!D:D)</f>
        <v>hr</v>
      </c>
      <c r="F49">
        <f>+_xlfn.XLOOKUP(B49&amp;A49,APUresumen!O:O,APUresumen!E:E)</f>
        <v>2</v>
      </c>
      <c r="G49">
        <f>+_xlfn.XLOOKUP(A49,Catálogo_ManoObra!A:A,Catálogo_ManoObra!E:E)</f>
        <v>0</v>
      </c>
      <c r="H49">
        <f t="shared" si="0"/>
        <v>0</v>
      </c>
    </row>
    <row r="50" spans="1:8" x14ac:dyDescent="0.25">
      <c r="A50" t="str">
        <f>+_xlfn.XLOOKUP(C50,Catálogo_ManoObra!B:B,Catálogo_ManoObra!A:A)</f>
        <v>MO-001</v>
      </c>
      <c r="B50" t="str">
        <v>ITEM-023</v>
      </c>
      <c r="C50" t="str">
        <v>ALBAÑIL</v>
      </c>
      <c r="D50">
        <f>+_xlfn.XLOOKUP(B50&amp;A50,APUresumen!O:O,APUresumen!R:R)</f>
        <v>57.59</v>
      </c>
      <c r="E50" t="str">
        <f>+_xlfn.XLOOKUP(B50&amp;A50,APUresumen!O:O,APUresumen!D:D)</f>
        <v>hr</v>
      </c>
      <c r="F50">
        <f>+_xlfn.XLOOKUP(B50&amp;A50,APUresumen!O:O,APUresumen!E:E)</f>
        <v>2</v>
      </c>
      <c r="G50">
        <f>+_xlfn.XLOOKUP(A50,Catálogo_ManoObra!A:A,Catálogo_ManoObra!E:E)</f>
        <v>18</v>
      </c>
      <c r="H50">
        <f t="shared" si="0"/>
        <v>1036.6200000000001</v>
      </c>
    </row>
    <row r="51" spans="1:8" x14ac:dyDescent="0.25">
      <c r="A51" t="str">
        <f>+_xlfn.XLOOKUP(C51,Catálogo_ManoObra!B:B,Catálogo_ManoObra!A:A)</f>
        <v>MO-003</v>
      </c>
      <c r="B51" t="str">
        <v>ITEM-023</v>
      </c>
      <c r="C51" t="str">
        <v>AYUDANTE</v>
      </c>
      <c r="D51">
        <f>+_xlfn.XLOOKUP(B51&amp;A51,APUresumen!O:O,APUresumen!R:R)</f>
        <v>57.59</v>
      </c>
      <c r="E51" t="str">
        <f>+_xlfn.XLOOKUP(B51&amp;A51,APUresumen!O:O,APUresumen!D:D)</f>
        <v>hr</v>
      </c>
      <c r="F51">
        <f>+_xlfn.XLOOKUP(B51&amp;A51,APUresumen!O:O,APUresumen!E:E)</f>
        <v>2</v>
      </c>
      <c r="G51">
        <f>+_xlfn.XLOOKUP(A51,Catálogo_ManoObra!A:A,Catálogo_ManoObra!E:E)</f>
        <v>0</v>
      </c>
      <c r="H51">
        <f t="shared" si="0"/>
        <v>0</v>
      </c>
    </row>
    <row r="52" spans="1:8" x14ac:dyDescent="0.25">
      <c r="A52" t="str">
        <f>+_xlfn.XLOOKUP(C52,Catálogo_ManoObra!B:B,Catálogo_ManoObra!A:A)</f>
        <v>MO-001</v>
      </c>
      <c r="B52" t="str">
        <v>ITEM-024</v>
      </c>
      <c r="C52" t="str">
        <v>ALBAÑIL</v>
      </c>
      <c r="D52">
        <f>+_xlfn.XLOOKUP(B52&amp;A52,APUresumen!O:O,APUresumen!R:R)</f>
        <v>169.71000000000004</v>
      </c>
      <c r="E52" t="str">
        <f>+_xlfn.XLOOKUP(B52&amp;A52,APUresumen!O:O,APUresumen!D:D)</f>
        <v>hr</v>
      </c>
      <c r="F52">
        <f>+_xlfn.XLOOKUP(B52&amp;A52,APUresumen!O:O,APUresumen!E:E)</f>
        <v>1.5</v>
      </c>
      <c r="G52">
        <f>+_xlfn.XLOOKUP(A52,Catálogo_ManoObra!A:A,Catálogo_ManoObra!E:E)</f>
        <v>18</v>
      </c>
      <c r="H52">
        <f t="shared" si="0"/>
        <v>3054.7800000000007</v>
      </c>
    </row>
    <row r="53" spans="1:8" x14ac:dyDescent="0.25">
      <c r="A53" t="str">
        <f>+_xlfn.XLOOKUP(C53,Catálogo_ManoObra!B:B,Catálogo_ManoObra!A:A)</f>
        <v>MO-003</v>
      </c>
      <c r="B53" t="str">
        <v>ITEM-024</v>
      </c>
      <c r="C53" t="str">
        <v>AYUDANTE</v>
      </c>
      <c r="D53">
        <f>+_xlfn.XLOOKUP(B53&amp;A53,APUresumen!O:O,APUresumen!R:R)</f>
        <v>169.71000000000004</v>
      </c>
      <c r="E53" t="str">
        <f>+_xlfn.XLOOKUP(B53&amp;A53,APUresumen!O:O,APUresumen!D:D)</f>
        <v>hr</v>
      </c>
      <c r="F53">
        <f>+_xlfn.XLOOKUP(B53&amp;A53,APUresumen!O:O,APUresumen!E:E)</f>
        <v>1.5</v>
      </c>
      <c r="G53">
        <f>+_xlfn.XLOOKUP(A53,Catálogo_ManoObra!A:A,Catálogo_ManoObra!E:E)</f>
        <v>0</v>
      </c>
      <c r="H53">
        <f t="shared" si="0"/>
        <v>0</v>
      </c>
    </row>
    <row r="54" spans="1:8" x14ac:dyDescent="0.25">
      <c r="A54" t="str">
        <f>+_xlfn.XLOOKUP(C54,Catálogo_ManoObra!B:B,Catálogo_ManoObra!A:A)</f>
        <v>MO-001</v>
      </c>
      <c r="B54" t="str">
        <v>ITEM-025</v>
      </c>
      <c r="C54" t="str">
        <v>ALBAÑIL</v>
      </c>
      <c r="D54">
        <f>+_xlfn.XLOOKUP(B54&amp;A54,APUresumen!O:O,APUresumen!R:R)</f>
        <v>2.4</v>
      </c>
      <c r="E54" t="str">
        <f>+_xlfn.XLOOKUP(B54&amp;A54,APUresumen!O:O,APUresumen!D:D)</f>
        <v>hr</v>
      </c>
      <c r="F54">
        <f>+_xlfn.XLOOKUP(B54&amp;A54,APUresumen!O:O,APUresumen!E:E)</f>
        <v>1</v>
      </c>
      <c r="G54">
        <f>+_xlfn.XLOOKUP(A54,Catálogo_ManoObra!A:A,Catálogo_ManoObra!E:E)</f>
        <v>18</v>
      </c>
      <c r="H54">
        <f t="shared" si="0"/>
        <v>43.199999999999996</v>
      </c>
    </row>
    <row r="55" spans="1:8" x14ac:dyDescent="0.25">
      <c r="A55" t="str">
        <f>+_xlfn.XLOOKUP(C55,Catálogo_ManoObra!B:B,Catálogo_ManoObra!A:A)</f>
        <v>MO-003</v>
      </c>
      <c r="B55" t="str">
        <v>ITEM-025</v>
      </c>
      <c r="C55" t="str">
        <v>AYUDANTE</v>
      </c>
      <c r="D55">
        <f>+_xlfn.XLOOKUP(B55&amp;A55,APUresumen!O:O,APUresumen!R:R)</f>
        <v>4.8</v>
      </c>
      <c r="E55" t="str">
        <f>+_xlfn.XLOOKUP(B55&amp;A55,APUresumen!O:O,APUresumen!D:D)</f>
        <v>hr</v>
      </c>
      <c r="F55">
        <f>+_xlfn.XLOOKUP(B55&amp;A55,APUresumen!O:O,APUresumen!E:E)</f>
        <v>2</v>
      </c>
      <c r="G55">
        <f>+_xlfn.XLOOKUP(A55,Catálogo_ManoObra!A:A,Catálogo_ManoObra!E:E)</f>
        <v>0</v>
      </c>
      <c r="H55">
        <f t="shared" si="0"/>
        <v>0</v>
      </c>
    </row>
    <row r="56" spans="1:8" x14ac:dyDescent="0.25">
      <c r="A56" t="str">
        <f>+_xlfn.XLOOKUP(C56,Catálogo_ManoObra!B:B,Catálogo_ManoObra!A:A)</f>
        <v>MO-001</v>
      </c>
      <c r="B56" t="str">
        <v>ITEM-026</v>
      </c>
      <c r="C56" t="str">
        <v>ALBAÑIL</v>
      </c>
      <c r="D56">
        <f>+_xlfn.XLOOKUP(B56&amp;A56,APUresumen!O:O,APUresumen!R:R)</f>
        <v>6.96</v>
      </c>
      <c r="E56" t="str">
        <f>+_xlfn.XLOOKUP(B56&amp;A56,APUresumen!O:O,APUresumen!D:D)</f>
        <v>hr</v>
      </c>
      <c r="F56">
        <f>+_xlfn.XLOOKUP(B56&amp;A56,APUresumen!O:O,APUresumen!E:E)</f>
        <v>4</v>
      </c>
      <c r="G56">
        <f>+_xlfn.XLOOKUP(A56,Catálogo_ManoObra!A:A,Catálogo_ManoObra!E:E)</f>
        <v>18</v>
      </c>
      <c r="H56">
        <f t="shared" si="0"/>
        <v>125.28</v>
      </c>
    </row>
    <row r="57" spans="1:8" x14ac:dyDescent="0.25">
      <c r="A57" t="str">
        <f>+_xlfn.XLOOKUP(C57,Catálogo_ManoObra!B:B,Catálogo_ManoObra!A:A)</f>
        <v>MO-003</v>
      </c>
      <c r="B57" t="str">
        <v>ITEM-026</v>
      </c>
      <c r="C57" t="str">
        <v>AYUDANTE</v>
      </c>
      <c r="D57">
        <f>+_xlfn.XLOOKUP(B57&amp;A57,APUresumen!O:O,APUresumen!R:R)</f>
        <v>6.96</v>
      </c>
      <c r="E57" t="str">
        <f>+_xlfn.XLOOKUP(B57&amp;A57,APUresumen!O:O,APUresumen!D:D)</f>
        <v>hr</v>
      </c>
      <c r="F57">
        <f>+_xlfn.XLOOKUP(B57&amp;A57,APUresumen!O:O,APUresumen!E:E)</f>
        <v>4</v>
      </c>
      <c r="G57">
        <f>+_xlfn.XLOOKUP(A57,Catálogo_ManoObra!A:A,Catálogo_ManoObra!E:E)</f>
        <v>0</v>
      </c>
      <c r="H57">
        <f t="shared" si="0"/>
        <v>0</v>
      </c>
    </row>
    <row r="58" spans="1:8" x14ac:dyDescent="0.25">
      <c r="A58" t="str">
        <f>+_xlfn.XLOOKUP(C58,Catálogo_ManoObra!B:B,Catálogo_ManoObra!A:A)</f>
        <v>MO-009</v>
      </c>
      <c r="B58" t="str">
        <v>ITEM-027</v>
      </c>
      <c r="C58" t="str">
        <v>PLOMERO</v>
      </c>
      <c r="D58">
        <f>+_xlfn.XLOOKUP(B58&amp;A58,APUresumen!O:O,APUresumen!R:R)</f>
        <v>1</v>
      </c>
      <c r="E58" t="str">
        <f>+_xlfn.XLOOKUP(B58&amp;A58,APUresumen!O:O,APUresumen!D:D)</f>
        <v>hr</v>
      </c>
      <c r="F58">
        <f>+_xlfn.XLOOKUP(B58&amp;A58,APUresumen!O:O,APUresumen!E:E)</f>
        <v>1</v>
      </c>
      <c r="G58">
        <f>+_xlfn.XLOOKUP(A58,Catálogo_ManoObra!A:A,Catálogo_ManoObra!E:E)</f>
        <v>18</v>
      </c>
      <c r="H58">
        <f t="shared" si="0"/>
        <v>18</v>
      </c>
    </row>
    <row r="59" spans="1:8" x14ac:dyDescent="0.25">
      <c r="A59" t="str">
        <f>+_xlfn.XLOOKUP(C59,Catálogo_ManoObra!B:B,Catálogo_ManoObra!A:A)</f>
        <v>MO-001</v>
      </c>
      <c r="B59" t="str">
        <v>ITEM-027</v>
      </c>
      <c r="C59" t="str">
        <v>ALBAÑIL</v>
      </c>
      <c r="D59">
        <f>+_xlfn.XLOOKUP(B59&amp;A59,APUresumen!O:O,APUresumen!R:R)</f>
        <v>0.5</v>
      </c>
      <c r="E59" t="str">
        <f>+_xlfn.XLOOKUP(B59&amp;A59,APUresumen!O:O,APUresumen!D:D)</f>
        <v>hr</v>
      </c>
      <c r="F59">
        <f>+_xlfn.XLOOKUP(B59&amp;A59,APUresumen!O:O,APUresumen!E:E)</f>
        <v>0.5</v>
      </c>
      <c r="G59">
        <f>+_xlfn.XLOOKUP(A59,Catálogo_ManoObra!A:A,Catálogo_ManoObra!E:E)</f>
        <v>18</v>
      </c>
      <c r="H59">
        <f t="shared" si="0"/>
        <v>9</v>
      </c>
    </row>
    <row r="60" spans="1:8" x14ac:dyDescent="0.25">
      <c r="A60" t="str">
        <f>+_xlfn.XLOOKUP(C60,Catálogo_ManoObra!B:B,Catálogo_ManoObra!A:A)</f>
        <v>MO-003</v>
      </c>
      <c r="B60" t="str">
        <v>ITEM-027</v>
      </c>
      <c r="C60" t="str">
        <v>AYUDANTE</v>
      </c>
      <c r="D60">
        <f>+_xlfn.XLOOKUP(B60&amp;A60,APUresumen!O:O,APUresumen!R:R)</f>
        <v>0.5</v>
      </c>
      <c r="E60" t="str">
        <f>+_xlfn.XLOOKUP(B60&amp;A60,APUresumen!O:O,APUresumen!D:D)</f>
        <v>hr</v>
      </c>
      <c r="F60">
        <f>+_xlfn.XLOOKUP(B60&amp;A60,APUresumen!O:O,APUresumen!E:E)</f>
        <v>0.5</v>
      </c>
      <c r="G60">
        <f>+_xlfn.XLOOKUP(A60,Catálogo_ManoObra!A:A,Catálogo_ManoObra!E:E)</f>
        <v>0</v>
      </c>
      <c r="H60">
        <f t="shared" si="0"/>
        <v>0</v>
      </c>
    </row>
    <row r="61" spans="1:8" x14ac:dyDescent="0.25">
      <c r="A61" t="str">
        <f>+_xlfn.XLOOKUP(C61,Catálogo_ManoObra!B:B,Catálogo_ManoObra!A:A)</f>
        <v>MO-009</v>
      </c>
      <c r="B61" t="str">
        <v>ITEM-028</v>
      </c>
      <c r="C61" t="str">
        <v>PLOMERO</v>
      </c>
      <c r="D61">
        <f>+_xlfn.XLOOKUP(B61&amp;A61,APUresumen!O:O,APUresumen!R:R)</f>
        <v>15</v>
      </c>
      <c r="E61" t="str">
        <f>+_xlfn.XLOOKUP(B61&amp;A61,APUresumen!O:O,APUresumen!D:D)</f>
        <v>hr</v>
      </c>
      <c r="F61">
        <f>+_xlfn.XLOOKUP(B61&amp;A61,APUresumen!O:O,APUresumen!E:E)</f>
        <v>15</v>
      </c>
      <c r="G61">
        <f>+_xlfn.XLOOKUP(A61,Catálogo_ManoObra!A:A,Catálogo_ManoObra!E:E)</f>
        <v>18</v>
      </c>
      <c r="H61">
        <f t="shared" si="0"/>
        <v>270</v>
      </c>
    </row>
    <row r="62" spans="1:8" x14ac:dyDescent="0.25">
      <c r="A62" t="str">
        <f>+_xlfn.XLOOKUP(C62,Catálogo_ManoObra!B:B,Catálogo_ManoObra!A:A)</f>
        <v>MO-003</v>
      </c>
      <c r="B62" t="str">
        <v>ITEM-028</v>
      </c>
      <c r="C62" t="str">
        <v>AYUDANTE</v>
      </c>
      <c r="D62">
        <f>+_xlfn.XLOOKUP(B62&amp;A62,APUresumen!O:O,APUresumen!R:R)</f>
        <v>15</v>
      </c>
      <c r="E62" t="str">
        <f>+_xlfn.XLOOKUP(B62&amp;A62,APUresumen!O:O,APUresumen!D:D)</f>
        <v>hr</v>
      </c>
      <c r="F62">
        <f>+_xlfn.XLOOKUP(B62&amp;A62,APUresumen!O:O,APUresumen!E:E)</f>
        <v>15</v>
      </c>
      <c r="G62">
        <f>+_xlfn.XLOOKUP(A62,Catálogo_ManoObra!A:A,Catálogo_ManoObra!E:E)</f>
        <v>0</v>
      </c>
      <c r="H62">
        <f t="shared" si="0"/>
        <v>0</v>
      </c>
    </row>
    <row r="63" spans="1:8" x14ac:dyDescent="0.25">
      <c r="A63" t="str">
        <f>+_xlfn.XLOOKUP(C63,Catálogo_ManoObra!B:B,Catálogo_ManoObra!A:A)</f>
        <v>MO-005</v>
      </c>
      <c r="B63" t="str">
        <v>ITEM-029</v>
      </c>
      <c r="C63" t="str">
        <v>ELECTRICISTA</v>
      </c>
      <c r="D63">
        <f>+_xlfn.XLOOKUP(B63&amp;A63,APUresumen!O:O,APUresumen!R:R)</f>
        <v>0.3</v>
      </c>
      <c r="E63" t="str">
        <f>+_xlfn.XLOOKUP(B63&amp;A63,APUresumen!O:O,APUresumen!D:D)</f>
        <v>hr</v>
      </c>
      <c r="F63">
        <f>+_xlfn.XLOOKUP(B63&amp;A63,APUresumen!O:O,APUresumen!E:E)</f>
        <v>0.3</v>
      </c>
      <c r="G63">
        <f>+_xlfn.XLOOKUP(A63,Catálogo_ManoObra!A:A,Catálogo_ManoObra!E:E)</f>
        <v>18</v>
      </c>
      <c r="H63">
        <f t="shared" si="0"/>
        <v>5.3999999999999995</v>
      </c>
    </row>
    <row r="64" spans="1:8" x14ac:dyDescent="0.25">
      <c r="A64" t="str">
        <f>+_xlfn.XLOOKUP(C64,Catálogo_ManoObra!B:B,Catálogo_ManoObra!A:A)</f>
        <v>MO-003</v>
      </c>
      <c r="B64" t="str">
        <v>ITEM-029</v>
      </c>
      <c r="C64" t="str">
        <v>AYUDANTE</v>
      </c>
      <c r="D64">
        <f>+_xlfn.XLOOKUP(B64&amp;A64,APUresumen!O:O,APUresumen!R:R)</f>
        <v>0.2</v>
      </c>
      <c r="E64" t="str">
        <f>+_xlfn.XLOOKUP(B64&amp;A64,APUresumen!O:O,APUresumen!D:D)</f>
        <v>hr</v>
      </c>
      <c r="F64">
        <f>+_xlfn.XLOOKUP(B64&amp;A64,APUresumen!O:O,APUresumen!E:E)</f>
        <v>0.2</v>
      </c>
      <c r="G64">
        <f>+_xlfn.XLOOKUP(A64,Catálogo_ManoObra!A:A,Catálogo_ManoObra!E:E)</f>
        <v>0</v>
      </c>
      <c r="H64">
        <f t="shared" si="0"/>
        <v>0</v>
      </c>
    </row>
    <row r="65" spans="1:8" x14ac:dyDescent="0.25">
      <c r="A65" t="str">
        <f>+_xlfn.XLOOKUP(C65,Catálogo_ManoObra!B:B,Catálogo_ManoObra!A:A)</f>
        <v>MO-005</v>
      </c>
      <c r="B65" t="str">
        <v>ITEM-030</v>
      </c>
      <c r="C65" t="str">
        <v>ELECTRICISTA</v>
      </c>
      <c r="D65">
        <f>+_xlfn.XLOOKUP(B65&amp;A65,APUresumen!O:O,APUresumen!R:R)</f>
        <v>1.5</v>
      </c>
      <c r="E65" t="str">
        <f>+_xlfn.XLOOKUP(B65&amp;A65,APUresumen!O:O,APUresumen!D:D)</f>
        <v>hr</v>
      </c>
      <c r="F65">
        <f>+_xlfn.XLOOKUP(B65&amp;A65,APUresumen!O:O,APUresumen!E:E)</f>
        <v>1.5</v>
      </c>
      <c r="G65">
        <f>+_xlfn.XLOOKUP(A65,Catálogo_ManoObra!A:A,Catálogo_ManoObra!E:E)</f>
        <v>18</v>
      </c>
      <c r="H65">
        <f t="shared" si="0"/>
        <v>27</v>
      </c>
    </row>
    <row r="66" spans="1:8" x14ac:dyDescent="0.25">
      <c r="A66" t="str">
        <f>+_xlfn.XLOOKUP(C66,Catálogo_ManoObra!B:B,Catálogo_ManoObra!A:A)</f>
        <v>MO-003</v>
      </c>
      <c r="B66" t="str">
        <v>ITEM-030</v>
      </c>
      <c r="C66" t="str">
        <v>AYUDANTE</v>
      </c>
      <c r="D66">
        <f>+_xlfn.XLOOKUP(B66&amp;A66,APUresumen!O:O,APUresumen!R:R)</f>
        <v>1.5</v>
      </c>
      <c r="E66" t="str">
        <f>+_xlfn.XLOOKUP(B66&amp;A66,APUresumen!O:O,APUresumen!D:D)</f>
        <v>hr</v>
      </c>
      <c r="F66">
        <f>+_xlfn.XLOOKUP(B66&amp;A66,APUresumen!O:O,APUresumen!E:E)</f>
        <v>1.5</v>
      </c>
      <c r="G66">
        <f>+_xlfn.XLOOKUP(A66,Catálogo_ManoObra!A:A,Catálogo_ManoObra!E:E)</f>
        <v>0</v>
      </c>
      <c r="H66">
        <f t="shared" si="0"/>
        <v>0</v>
      </c>
    </row>
    <row r="67" spans="1:8" x14ac:dyDescent="0.25">
      <c r="A67" t="str">
        <f>+_xlfn.XLOOKUP(C67,Catálogo_ManoObra!B:B,Catálogo_ManoObra!A:A)</f>
        <v>MO-005</v>
      </c>
      <c r="B67" t="str">
        <v>ITEM-031</v>
      </c>
      <c r="C67" t="str">
        <v>ELECTRICISTA</v>
      </c>
      <c r="D67">
        <f>+_xlfn.XLOOKUP(B67&amp;A67,APUresumen!O:O,APUresumen!R:R)</f>
        <v>1.5</v>
      </c>
      <c r="E67" t="str">
        <f>+_xlfn.XLOOKUP(B67&amp;A67,APUresumen!O:O,APUresumen!D:D)</f>
        <v>hr</v>
      </c>
      <c r="F67">
        <f>+_xlfn.XLOOKUP(B67&amp;A67,APUresumen!O:O,APUresumen!E:E)</f>
        <v>1.5</v>
      </c>
      <c r="G67">
        <f>+_xlfn.XLOOKUP(A67,Catálogo_ManoObra!A:A,Catálogo_ManoObra!E:E)</f>
        <v>18</v>
      </c>
      <c r="H67">
        <f t="shared" ref="H67:H119" si="1">+G67*D67</f>
        <v>27</v>
      </c>
    </row>
    <row r="68" spans="1:8" x14ac:dyDescent="0.25">
      <c r="A68" t="str">
        <f>+_xlfn.XLOOKUP(C68,Catálogo_ManoObra!B:B,Catálogo_ManoObra!A:A)</f>
        <v>MO-003</v>
      </c>
      <c r="B68" t="str">
        <v>ITEM-031</v>
      </c>
      <c r="C68" t="str">
        <v>AYUDANTE</v>
      </c>
      <c r="D68">
        <f>+_xlfn.XLOOKUP(B68&amp;A68,APUresumen!O:O,APUresumen!R:R)</f>
        <v>1</v>
      </c>
      <c r="E68" t="str">
        <f>+_xlfn.XLOOKUP(B68&amp;A68,APUresumen!O:O,APUresumen!D:D)</f>
        <v>hr</v>
      </c>
      <c r="F68">
        <f>+_xlfn.XLOOKUP(B68&amp;A68,APUresumen!O:O,APUresumen!E:E)</f>
        <v>1</v>
      </c>
      <c r="G68">
        <f>+_xlfn.XLOOKUP(A68,Catálogo_ManoObra!A:A,Catálogo_ManoObra!E:E)</f>
        <v>0</v>
      </c>
      <c r="H68">
        <f t="shared" si="1"/>
        <v>0</v>
      </c>
    </row>
    <row r="69" spans="1:8" x14ac:dyDescent="0.25">
      <c r="A69" t="str">
        <f>+_xlfn.XLOOKUP(C69,Catálogo_ManoObra!B:B,Catálogo_ManoObra!A:A)</f>
        <v>MO-005</v>
      </c>
      <c r="B69" t="str">
        <v>ITEM-032</v>
      </c>
      <c r="C69" t="str">
        <v>ELECTRICISTA</v>
      </c>
      <c r="D69">
        <f>+_xlfn.XLOOKUP(B69&amp;A69,APUresumen!O:O,APUresumen!R:R)</f>
        <v>8</v>
      </c>
      <c r="E69" t="str">
        <f>+_xlfn.XLOOKUP(B69&amp;A69,APUresumen!O:O,APUresumen!D:D)</f>
        <v>hr</v>
      </c>
      <c r="F69">
        <f>+_xlfn.XLOOKUP(B69&amp;A69,APUresumen!O:O,APUresumen!E:E)</f>
        <v>1</v>
      </c>
      <c r="G69">
        <f>+_xlfn.XLOOKUP(A69,Catálogo_ManoObra!A:A,Catálogo_ManoObra!E:E)</f>
        <v>18</v>
      </c>
      <c r="H69">
        <f t="shared" si="1"/>
        <v>144</v>
      </c>
    </row>
    <row r="70" spans="1:8" x14ac:dyDescent="0.25">
      <c r="A70" t="str">
        <f>+_xlfn.XLOOKUP(C70,Catálogo_ManoObra!B:B,Catálogo_ManoObra!A:A)</f>
        <v>MO-003</v>
      </c>
      <c r="B70" t="str">
        <v>ITEM-032</v>
      </c>
      <c r="C70" t="str">
        <v>AYUDANTE</v>
      </c>
      <c r="D70">
        <f>+_xlfn.XLOOKUP(B70&amp;A70,APUresumen!O:O,APUresumen!R:R)</f>
        <v>8</v>
      </c>
      <c r="E70" t="str">
        <f>+_xlfn.XLOOKUP(B70&amp;A70,APUresumen!O:O,APUresumen!D:D)</f>
        <v>hr</v>
      </c>
      <c r="F70">
        <f>+_xlfn.XLOOKUP(B70&amp;A70,APUresumen!O:O,APUresumen!E:E)</f>
        <v>1</v>
      </c>
      <c r="G70">
        <f>+_xlfn.XLOOKUP(A70,Catálogo_ManoObra!A:A,Catálogo_ManoObra!E:E)</f>
        <v>0</v>
      </c>
      <c r="H70">
        <f t="shared" si="1"/>
        <v>0</v>
      </c>
    </row>
    <row r="71" spans="1:8" x14ac:dyDescent="0.25">
      <c r="A71" t="str">
        <f>+_xlfn.XLOOKUP(C71,Catálogo_ManoObra!B:B,Catálogo_ManoObra!A:A)</f>
        <v>MO-005</v>
      </c>
      <c r="B71" t="str">
        <v>ITEM-033</v>
      </c>
      <c r="C71" t="str">
        <v>ELECTRICISTA</v>
      </c>
      <c r="D71">
        <f>+_xlfn.XLOOKUP(B71&amp;A71,APUresumen!O:O,APUresumen!R:R)</f>
        <v>13.5</v>
      </c>
      <c r="E71" t="str">
        <f>+_xlfn.XLOOKUP(B71&amp;A71,APUresumen!O:O,APUresumen!D:D)</f>
        <v>hr</v>
      </c>
      <c r="F71">
        <f>+_xlfn.XLOOKUP(B71&amp;A71,APUresumen!O:O,APUresumen!E:E)</f>
        <v>1.5</v>
      </c>
      <c r="G71">
        <f>+_xlfn.XLOOKUP(A71,Catálogo_ManoObra!A:A,Catálogo_ManoObra!E:E)</f>
        <v>18</v>
      </c>
      <c r="H71">
        <f t="shared" si="1"/>
        <v>243</v>
      </c>
    </row>
    <row r="72" spans="1:8" x14ac:dyDescent="0.25">
      <c r="A72" t="str">
        <f>+_xlfn.XLOOKUP(C72,Catálogo_ManoObra!B:B,Catálogo_ManoObra!A:A)</f>
        <v>MO-003</v>
      </c>
      <c r="B72" t="str">
        <v>ITEM-033</v>
      </c>
      <c r="C72" t="str">
        <v>AYUDANTE</v>
      </c>
      <c r="D72">
        <f>+_xlfn.XLOOKUP(B72&amp;A72,APUresumen!O:O,APUresumen!R:R)</f>
        <v>13.5</v>
      </c>
      <c r="E72" t="str">
        <f>+_xlfn.XLOOKUP(B72&amp;A72,APUresumen!O:O,APUresumen!D:D)</f>
        <v>hr</v>
      </c>
      <c r="F72">
        <f>+_xlfn.XLOOKUP(B72&amp;A72,APUresumen!O:O,APUresumen!E:E)</f>
        <v>1.5</v>
      </c>
      <c r="G72">
        <f>+_xlfn.XLOOKUP(A72,Catálogo_ManoObra!A:A,Catálogo_ManoObra!E:E)</f>
        <v>0</v>
      </c>
      <c r="H72">
        <f t="shared" si="1"/>
        <v>0</v>
      </c>
    </row>
    <row r="73" spans="1:8" x14ac:dyDescent="0.25">
      <c r="A73" t="str">
        <f>+_xlfn.XLOOKUP(C73,Catálogo_ManoObra!B:B,Catálogo_ManoObra!A:A)</f>
        <v>MO-009</v>
      </c>
      <c r="B73" t="str">
        <v>ITEM-034</v>
      </c>
      <c r="C73" t="str">
        <v>PLOMERO</v>
      </c>
      <c r="D73">
        <f>+_xlfn.XLOOKUP(B73&amp;A73,APUresumen!O:O,APUresumen!R:R)</f>
        <v>9</v>
      </c>
      <c r="E73" t="str">
        <f>+_xlfn.XLOOKUP(B73&amp;A73,APUresumen!O:O,APUresumen!D:D)</f>
        <v>hr</v>
      </c>
      <c r="F73">
        <f>+_xlfn.XLOOKUP(B73&amp;A73,APUresumen!O:O,APUresumen!E:E)</f>
        <v>9</v>
      </c>
      <c r="G73">
        <f>+_xlfn.XLOOKUP(A73,Catálogo_ManoObra!A:A,Catálogo_ManoObra!E:E)</f>
        <v>18</v>
      </c>
      <c r="H73">
        <f t="shared" si="1"/>
        <v>162</v>
      </c>
    </row>
    <row r="74" spans="1:8" x14ac:dyDescent="0.25">
      <c r="A74" t="str">
        <f>+_xlfn.XLOOKUP(C74,Catálogo_ManoObra!B:B,Catálogo_ManoObra!A:A)</f>
        <v>MO-003</v>
      </c>
      <c r="B74" t="str">
        <v>ITEM-034</v>
      </c>
      <c r="C74" t="str">
        <v>AYUDANTE</v>
      </c>
      <c r="D74">
        <f>+_xlfn.XLOOKUP(B74&amp;A74,APUresumen!O:O,APUresumen!R:R)</f>
        <v>9</v>
      </c>
      <c r="E74" t="str">
        <f>+_xlfn.XLOOKUP(B74&amp;A74,APUresumen!O:O,APUresumen!D:D)</f>
        <v>hr</v>
      </c>
      <c r="F74">
        <f>+_xlfn.XLOOKUP(B74&amp;A74,APUresumen!O:O,APUresumen!E:E)</f>
        <v>9</v>
      </c>
      <c r="G74">
        <f>+_xlfn.XLOOKUP(A74,Catálogo_ManoObra!A:A,Catálogo_ManoObra!E:E)</f>
        <v>0</v>
      </c>
      <c r="H74">
        <f t="shared" si="1"/>
        <v>0</v>
      </c>
    </row>
    <row r="75" spans="1:8" x14ac:dyDescent="0.25">
      <c r="A75" t="str">
        <f>+_xlfn.XLOOKUP(C75,Catálogo_ManoObra!B:B,Catálogo_ManoObra!A:A)</f>
        <v>MO-001</v>
      </c>
      <c r="B75" t="str">
        <v>ITEM-035</v>
      </c>
      <c r="C75" t="str">
        <v>ALBAÑIL</v>
      </c>
      <c r="D75">
        <f>+_xlfn.XLOOKUP(B75&amp;A75,APUresumen!O:O,APUresumen!R:R)</f>
        <v>15</v>
      </c>
      <c r="E75" t="str">
        <f>+_xlfn.XLOOKUP(B75&amp;A75,APUresumen!O:O,APUresumen!D:D)</f>
        <v>hr</v>
      </c>
      <c r="F75">
        <f>+_xlfn.XLOOKUP(B75&amp;A75,APUresumen!O:O,APUresumen!E:E)</f>
        <v>7.5</v>
      </c>
      <c r="G75">
        <f>+_xlfn.XLOOKUP(A75,Catálogo_ManoObra!A:A,Catálogo_ManoObra!E:E)</f>
        <v>18</v>
      </c>
      <c r="H75">
        <f t="shared" si="1"/>
        <v>270</v>
      </c>
    </row>
    <row r="76" spans="1:8" x14ac:dyDescent="0.25">
      <c r="A76" t="str">
        <f>+_xlfn.XLOOKUP(C76,Catálogo_ManoObra!B:B,Catálogo_ManoObra!A:A)</f>
        <v>MO-003</v>
      </c>
      <c r="B76" t="str">
        <v>ITEM-035</v>
      </c>
      <c r="C76" t="str">
        <v>AYUDANTE</v>
      </c>
      <c r="D76">
        <f>+_xlfn.XLOOKUP(B76&amp;A76,APUresumen!O:O,APUresumen!R:R)</f>
        <v>16</v>
      </c>
      <c r="E76" t="str">
        <f>+_xlfn.XLOOKUP(B76&amp;A76,APUresumen!O:O,APUresumen!D:D)</f>
        <v>hr</v>
      </c>
      <c r="F76">
        <f>+_xlfn.XLOOKUP(B76&amp;A76,APUresumen!O:O,APUresumen!E:E)</f>
        <v>8</v>
      </c>
      <c r="G76">
        <f>+_xlfn.XLOOKUP(A76,Catálogo_ManoObra!A:A,Catálogo_ManoObra!E:E)</f>
        <v>0</v>
      </c>
      <c r="H76">
        <f t="shared" si="1"/>
        <v>0</v>
      </c>
    </row>
    <row r="77" spans="1:8" x14ac:dyDescent="0.25">
      <c r="A77" t="str">
        <f>+_xlfn.XLOOKUP(C77,Catálogo_ManoObra!B:B,Catálogo_ManoObra!A:A)</f>
        <v>MO-001</v>
      </c>
      <c r="B77" t="str">
        <v>ITEM-036</v>
      </c>
      <c r="C77" t="str">
        <v>ALBAÑIL</v>
      </c>
      <c r="D77">
        <f>+_xlfn.XLOOKUP(B77&amp;A77,APUresumen!O:O,APUresumen!R:R)</f>
        <v>24</v>
      </c>
      <c r="E77" t="str">
        <f>+_xlfn.XLOOKUP(B77&amp;A77,APUresumen!O:O,APUresumen!D:D)</f>
        <v>hr</v>
      </c>
      <c r="F77">
        <f>+_xlfn.XLOOKUP(B77&amp;A77,APUresumen!O:O,APUresumen!E:E)</f>
        <v>24</v>
      </c>
      <c r="G77">
        <f>+_xlfn.XLOOKUP(A77,Catálogo_ManoObra!A:A,Catálogo_ManoObra!E:E)</f>
        <v>18</v>
      </c>
      <c r="H77">
        <f t="shared" si="1"/>
        <v>432</v>
      </c>
    </row>
    <row r="78" spans="1:8" x14ac:dyDescent="0.25">
      <c r="A78" t="str">
        <f>+_xlfn.XLOOKUP(C78,Catálogo_ManoObra!B:B,Catálogo_ManoObra!A:A)</f>
        <v>MO-003</v>
      </c>
      <c r="B78" t="str">
        <v>ITEM-036</v>
      </c>
      <c r="C78" t="str">
        <v>AYUDANTE</v>
      </c>
      <c r="D78">
        <f>+_xlfn.XLOOKUP(B78&amp;A78,APUresumen!O:O,APUresumen!R:R)</f>
        <v>24</v>
      </c>
      <c r="E78" t="str">
        <f>+_xlfn.XLOOKUP(B78&amp;A78,APUresumen!O:O,APUresumen!D:D)</f>
        <v>hr</v>
      </c>
      <c r="F78">
        <f>+_xlfn.XLOOKUP(B78&amp;A78,APUresumen!O:O,APUresumen!E:E)</f>
        <v>24</v>
      </c>
      <c r="G78">
        <f>+_xlfn.XLOOKUP(A78,Catálogo_ManoObra!A:A,Catálogo_ManoObra!E:E)</f>
        <v>0</v>
      </c>
      <c r="H78">
        <f t="shared" si="1"/>
        <v>0</v>
      </c>
    </row>
    <row r="79" spans="1:8" x14ac:dyDescent="0.25">
      <c r="A79" t="str">
        <f>+_xlfn.XLOOKUP(C79,Catálogo_ManoObra!B:B,Catálogo_ManoObra!A:A)</f>
        <v>MO-001</v>
      </c>
      <c r="B79" t="str">
        <v>ITEM-037</v>
      </c>
      <c r="C79" t="str">
        <v>ALBAÑIL</v>
      </c>
      <c r="D79">
        <f>+_xlfn.XLOOKUP(B79&amp;A79,APUresumen!O:O,APUresumen!R:R)</f>
        <v>12</v>
      </c>
      <c r="E79" t="str">
        <f>+_xlfn.XLOOKUP(B79&amp;A79,APUresumen!O:O,APUresumen!D:D)</f>
        <v>hr</v>
      </c>
      <c r="F79">
        <f>+_xlfn.XLOOKUP(B79&amp;A79,APUresumen!O:O,APUresumen!E:E)</f>
        <v>12</v>
      </c>
      <c r="G79">
        <f>+_xlfn.XLOOKUP(A79,Catálogo_ManoObra!A:A,Catálogo_ManoObra!E:E)</f>
        <v>18</v>
      </c>
      <c r="H79">
        <f t="shared" si="1"/>
        <v>216</v>
      </c>
    </row>
    <row r="80" spans="1:8" x14ac:dyDescent="0.25">
      <c r="A80" t="str">
        <f>+_xlfn.XLOOKUP(C80,Catálogo_ManoObra!B:B,Catálogo_ManoObra!A:A)</f>
        <v>MO-003</v>
      </c>
      <c r="B80" t="str">
        <v>ITEM-037</v>
      </c>
      <c r="C80" t="str">
        <v>AYUDANTE</v>
      </c>
      <c r="D80">
        <f>+_xlfn.XLOOKUP(B80&amp;A80,APUresumen!O:O,APUresumen!R:R)</f>
        <v>22</v>
      </c>
      <c r="E80" t="str">
        <f>+_xlfn.XLOOKUP(B80&amp;A80,APUresumen!O:O,APUresumen!D:D)</f>
        <v>hr</v>
      </c>
      <c r="F80">
        <f>+_xlfn.XLOOKUP(B80&amp;A80,APUresumen!O:O,APUresumen!E:E)</f>
        <v>22</v>
      </c>
      <c r="G80">
        <f>+_xlfn.XLOOKUP(A80,Catálogo_ManoObra!A:A,Catálogo_ManoObra!E:E)</f>
        <v>0</v>
      </c>
      <c r="H80">
        <f t="shared" si="1"/>
        <v>0</v>
      </c>
    </row>
    <row r="81" spans="1:8" x14ac:dyDescent="0.25">
      <c r="A81" t="str">
        <f>+_xlfn.XLOOKUP(C81,Catálogo_ManoObra!B:B,Catálogo_ManoObra!A:A)</f>
        <v>MO-001</v>
      </c>
      <c r="B81" t="str">
        <v>ITEM-038</v>
      </c>
      <c r="C81" t="str">
        <v>ALBAÑIL</v>
      </c>
      <c r="D81">
        <f>+_xlfn.XLOOKUP(B81&amp;A81,APUresumen!O:O,APUresumen!R:R)</f>
        <v>69.563000000000002</v>
      </c>
      <c r="E81" t="str">
        <f>+_xlfn.XLOOKUP(B81&amp;A81,APUresumen!O:O,APUresumen!D:D)</f>
        <v>hr</v>
      </c>
      <c r="F81">
        <f>+_xlfn.XLOOKUP(B81&amp;A81,APUresumen!O:O,APUresumen!E:E)</f>
        <v>1.3</v>
      </c>
      <c r="G81">
        <f>+_xlfn.XLOOKUP(A81,Catálogo_ManoObra!A:A,Catálogo_ManoObra!E:E)</f>
        <v>18</v>
      </c>
      <c r="H81">
        <f t="shared" si="1"/>
        <v>1252.134</v>
      </c>
    </row>
    <row r="82" spans="1:8" x14ac:dyDescent="0.25">
      <c r="A82" t="str">
        <f>+_xlfn.XLOOKUP(C82,Catálogo_ManoObra!B:B,Catálogo_ManoObra!A:A)</f>
        <v>MO-003</v>
      </c>
      <c r="B82" t="str">
        <v>ITEM-038</v>
      </c>
      <c r="C82" t="str">
        <v>AYUDANTE</v>
      </c>
      <c r="D82">
        <f>+_xlfn.XLOOKUP(B82&amp;A82,APUresumen!O:O,APUresumen!R:R)</f>
        <v>58.861000000000011</v>
      </c>
      <c r="E82" t="str">
        <f>+_xlfn.XLOOKUP(B82&amp;A82,APUresumen!O:O,APUresumen!D:D)</f>
        <v>hr</v>
      </c>
      <c r="F82">
        <f>+_xlfn.XLOOKUP(B82&amp;A82,APUresumen!O:O,APUresumen!E:E)</f>
        <v>1.1000000000000001</v>
      </c>
      <c r="G82">
        <f>+_xlfn.XLOOKUP(A82,Catálogo_ManoObra!A:A,Catálogo_ManoObra!E:E)</f>
        <v>0</v>
      </c>
      <c r="H82">
        <f t="shared" si="1"/>
        <v>0</v>
      </c>
    </row>
    <row r="83" spans="1:8" x14ac:dyDescent="0.25">
      <c r="A83" t="str">
        <f>+_xlfn.XLOOKUP(C83,Catálogo_ManoObra!B:B,Catálogo_ManoObra!A:A)</f>
        <v>MO-001</v>
      </c>
      <c r="B83" t="str">
        <v>ITEM-039</v>
      </c>
      <c r="C83" t="str">
        <v>ALBAÑIL</v>
      </c>
      <c r="D83">
        <f>+_xlfn.XLOOKUP(B83&amp;A83,APUresumen!O:O,APUresumen!R:R)</f>
        <v>18.975999999999996</v>
      </c>
      <c r="E83" t="str">
        <f>+_xlfn.XLOOKUP(B83&amp;A83,APUresumen!O:O,APUresumen!D:D)</f>
        <v>hr</v>
      </c>
      <c r="F83">
        <f>+_xlfn.XLOOKUP(B83&amp;A83,APUresumen!O:O,APUresumen!E:E)</f>
        <v>1.6</v>
      </c>
      <c r="G83">
        <f>+_xlfn.XLOOKUP(A83,Catálogo_ManoObra!A:A,Catálogo_ManoObra!E:E)</f>
        <v>18</v>
      </c>
      <c r="H83">
        <f t="shared" si="1"/>
        <v>341.56799999999993</v>
      </c>
    </row>
    <row r="84" spans="1:8" x14ac:dyDescent="0.25">
      <c r="A84" t="str">
        <f>+_xlfn.XLOOKUP(C84,Catálogo_ManoObra!B:B,Catálogo_ManoObra!A:A)</f>
        <v>MO-003</v>
      </c>
      <c r="B84" t="str">
        <v>ITEM-039</v>
      </c>
      <c r="C84" t="str">
        <v>AYUDANTE</v>
      </c>
      <c r="D84">
        <f>+_xlfn.XLOOKUP(B84&amp;A84,APUresumen!O:O,APUresumen!R:R)</f>
        <v>13.045999999999998</v>
      </c>
      <c r="E84" t="str">
        <f>+_xlfn.XLOOKUP(B84&amp;A84,APUresumen!O:O,APUresumen!D:D)</f>
        <v>hr</v>
      </c>
      <c r="F84">
        <f>+_xlfn.XLOOKUP(B84&amp;A84,APUresumen!O:O,APUresumen!E:E)</f>
        <v>1.1000000000000001</v>
      </c>
      <c r="G84">
        <f>+_xlfn.XLOOKUP(A84,Catálogo_ManoObra!A:A,Catálogo_ManoObra!E:E)</f>
        <v>0</v>
      </c>
      <c r="H84">
        <f t="shared" si="1"/>
        <v>0</v>
      </c>
    </row>
    <row r="85" spans="1:8" x14ac:dyDescent="0.25">
      <c r="A85" t="str">
        <f>+_xlfn.XLOOKUP(C85,Catálogo_ManoObra!B:B,Catálogo_ManoObra!A:A)</f>
        <v>MO-001</v>
      </c>
      <c r="B85" t="str">
        <v>ITEM-040</v>
      </c>
      <c r="C85" t="str">
        <v>ALBAÑIL</v>
      </c>
      <c r="D85">
        <f>+_xlfn.XLOOKUP(B85&amp;A85,APUresumen!O:O,APUresumen!R:R)</f>
        <v>3.69</v>
      </c>
      <c r="E85" t="str">
        <f>+_xlfn.XLOOKUP(B85&amp;A85,APUresumen!O:O,APUresumen!D:D)</f>
        <v>hr</v>
      </c>
      <c r="F85">
        <f>+_xlfn.XLOOKUP(B85&amp;A85,APUresumen!O:O,APUresumen!E:E)</f>
        <v>1.5</v>
      </c>
      <c r="G85">
        <f>+_xlfn.XLOOKUP(A85,Catálogo_ManoObra!A:A,Catálogo_ManoObra!E:E)</f>
        <v>18</v>
      </c>
      <c r="H85">
        <f t="shared" si="1"/>
        <v>66.42</v>
      </c>
    </row>
    <row r="86" spans="1:8" x14ac:dyDescent="0.25">
      <c r="A86" t="str">
        <f>+_xlfn.XLOOKUP(C86,Catálogo_ManoObra!B:B,Catálogo_ManoObra!A:A)</f>
        <v>MO-003</v>
      </c>
      <c r="B86" t="str">
        <v>ITEM-040</v>
      </c>
      <c r="C86" t="str">
        <v>AYUDANTE</v>
      </c>
      <c r="D86">
        <f>+_xlfn.XLOOKUP(B86&amp;A86,APUresumen!O:O,APUresumen!R:R)</f>
        <v>2.46</v>
      </c>
      <c r="E86" t="str">
        <f>+_xlfn.XLOOKUP(B86&amp;A86,APUresumen!O:O,APUresumen!D:D)</f>
        <v>hr</v>
      </c>
      <c r="F86">
        <f>+_xlfn.XLOOKUP(B86&amp;A86,APUresumen!O:O,APUresumen!E:E)</f>
        <v>1</v>
      </c>
      <c r="G86">
        <f>+_xlfn.XLOOKUP(A86,Catálogo_ManoObra!A:A,Catálogo_ManoObra!E:E)</f>
        <v>0</v>
      </c>
      <c r="H86">
        <f t="shared" si="1"/>
        <v>0</v>
      </c>
    </row>
    <row r="87" spans="1:8" x14ac:dyDescent="0.25">
      <c r="A87" t="str">
        <f>+_xlfn.XLOOKUP(C87,Catálogo_ManoObra!B:B,Catálogo_ManoObra!A:A)</f>
        <v>MO-001</v>
      </c>
      <c r="B87" t="str">
        <v>ITEM-041</v>
      </c>
      <c r="C87" t="str">
        <v>ALBAÑIL</v>
      </c>
      <c r="D87">
        <f>+_xlfn.XLOOKUP(B87&amp;A87,APUresumen!O:O,APUresumen!R:R)</f>
        <v>20.2288</v>
      </c>
      <c r="E87" t="str">
        <f>+_xlfn.XLOOKUP(B87&amp;A87,APUresumen!O:O,APUresumen!D:D)</f>
        <v>hr</v>
      </c>
      <c r="F87">
        <f>+_xlfn.XLOOKUP(B87&amp;A87,APUresumen!O:O,APUresumen!E:E)</f>
        <v>0.47</v>
      </c>
      <c r="G87">
        <f>+_xlfn.XLOOKUP(A87,Catálogo_ManoObra!A:A,Catálogo_ManoObra!E:E)</f>
        <v>18</v>
      </c>
      <c r="H87">
        <f t="shared" si="1"/>
        <v>364.11840000000001</v>
      </c>
    </row>
    <row r="88" spans="1:8" x14ac:dyDescent="0.25">
      <c r="A88" t="str">
        <f>+_xlfn.XLOOKUP(C88,Catálogo_ManoObra!B:B,Catálogo_ManoObra!A:A)</f>
        <v>MO-003</v>
      </c>
      <c r="B88" t="str">
        <v>ITEM-041</v>
      </c>
      <c r="C88" t="str">
        <v>AYUDANTE</v>
      </c>
      <c r="D88">
        <f>+_xlfn.XLOOKUP(B88&amp;A88,APUresumen!O:O,APUresumen!R:R)</f>
        <v>20.2288</v>
      </c>
      <c r="E88" t="str">
        <f>+_xlfn.XLOOKUP(B88&amp;A88,APUresumen!O:O,APUresumen!D:D)</f>
        <v>hr</v>
      </c>
      <c r="F88">
        <f>+_xlfn.XLOOKUP(B88&amp;A88,APUresumen!O:O,APUresumen!E:E)</f>
        <v>0.47</v>
      </c>
      <c r="G88">
        <f>+_xlfn.XLOOKUP(A88,Catálogo_ManoObra!A:A,Catálogo_ManoObra!E:E)</f>
        <v>0</v>
      </c>
      <c r="H88">
        <f t="shared" si="1"/>
        <v>0</v>
      </c>
    </row>
    <row r="89" spans="1:8" x14ac:dyDescent="0.25">
      <c r="A89" t="str">
        <f>+_xlfn.XLOOKUP(C89,Catálogo_ManoObra!B:B,Catálogo_ManoObra!A:A)</f>
        <v>MO-003</v>
      </c>
      <c r="B89" t="str">
        <v>ITEM-042</v>
      </c>
      <c r="C89" t="str">
        <v>AYUDANTE</v>
      </c>
      <c r="D89">
        <f>+_xlfn.XLOOKUP(B89&amp;A89,APUresumen!O:O,APUresumen!R:R)</f>
        <v>9.84</v>
      </c>
      <c r="E89" t="str">
        <f>+_xlfn.XLOOKUP(B89&amp;A89,APUresumen!O:O,APUresumen!D:D)</f>
        <v>hr</v>
      </c>
      <c r="F89">
        <f>+_xlfn.XLOOKUP(B89&amp;A89,APUresumen!O:O,APUresumen!E:E)</f>
        <v>1</v>
      </c>
      <c r="G89">
        <f>+_xlfn.XLOOKUP(A89,Catálogo_ManoObra!A:A,Catálogo_ManoObra!E:E)</f>
        <v>0</v>
      </c>
      <c r="H89">
        <f t="shared" si="1"/>
        <v>0</v>
      </c>
    </row>
    <row r="90" spans="1:8" x14ac:dyDescent="0.25">
      <c r="A90" t="str">
        <f>+_xlfn.XLOOKUP(C90,Catálogo_ManoObra!B:B,Catálogo_ManoObra!A:A)</f>
        <v>MO-009</v>
      </c>
      <c r="B90" t="str">
        <v>ITEM-043</v>
      </c>
      <c r="C90" t="str">
        <v>PLOMERO</v>
      </c>
      <c r="D90">
        <f>+_xlfn.XLOOKUP(B90&amp;A90,APUresumen!O:O,APUresumen!R:R)</f>
        <v>2.2000000000000002</v>
      </c>
      <c r="E90" t="str">
        <f>+_xlfn.XLOOKUP(B90&amp;A90,APUresumen!O:O,APUresumen!D:D)</f>
        <v>hr</v>
      </c>
      <c r="F90">
        <f>+_xlfn.XLOOKUP(B90&amp;A90,APUresumen!O:O,APUresumen!E:E)</f>
        <v>2.2000000000000002</v>
      </c>
      <c r="G90">
        <f>+_xlfn.XLOOKUP(A90,Catálogo_ManoObra!A:A,Catálogo_ManoObra!E:E)</f>
        <v>18</v>
      </c>
      <c r="H90">
        <f t="shared" si="1"/>
        <v>39.6</v>
      </c>
    </row>
    <row r="91" spans="1:8" x14ac:dyDescent="0.25">
      <c r="A91" t="str">
        <f>+_xlfn.XLOOKUP(C91,Catálogo_ManoObra!B:B,Catálogo_ManoObra!A:A)</f>
        <v>MO-003</v>
      </c>
      <c r="B91" t="str">
        <v>ITEM-043</v>
      </c>
      <c r="C91" t="str">
        <v>AYUDANTE</v>
      </c>
      <c r="D91">
        <f>+_xlfn.XLOOKUP(B91&amp;A91,APUresumen!O:O,APUresumen!R:R)</f>
        <v>1.5</v>
      </c>
      <c r="E91" t="str">
        <f>+_xlfn.XLOOKUP(B91&amp;A91,APUresumen!O:O,APUresumen!D:D)</f>
        <v>hr</v>
      </c>
      <c r="F91">
        <f>+_xlfn.XLOOKUP(B91&amp;A91,APUresumen!O:O,APUresumen!E:E)</f>
        <v>1.5</v>
      </c>
      <c r="G91">
        <f>+_xlfn.XLOOKUP(A91,Catálogo_ManoObra!A:A,Catálogo_ManoObra!E:E)</f>
        <v>0</v>
      </c>
      <c r="H91">
        <f t="shared" si="1"/>
        <v>0</v>
      </c>
    </row>
    <row r="92" spans="1:8" x14ac:dyDescent="0.25">
      <c r="A92" t="str">
        <f>+_xlfn.XLOOKUP(C92,Catálogo_ManoObra!B:B,Catálogo_ManoObra!A:A)</f>
        <v>MO-009</v>
      </c>
      <c r="B92" t="str">
        <v>ITEM-044</v>
      </c>
      <c r="C92" t="str">
        <v>PLOMERO</v>
      </c>
      <c r="D92">
        <f>+_xlfn.XLOOKUP(B92&amp;A92,APUresumen!O:O,APUresumen!R:R)</f>
        <v>3</v>
      </c>
      <c r="E92" t="str">
        <f>+_xlfn.XLOOKUP(B92&amp;A92,APUresumen!O:O,APUresumen!D:D)</f>
        <v>hr</v>
      </c>
      <c r="F92">
        <f>+_xlfn.XLOOKUP(B92&amp;A92,APUresumen!O:O,APUresumen!E:E)</f>
        <v>3</v>
      </c>
      <c r="G92">
        <f>+_xlfn.XLOOKUP(A92,Catálogo_ManoObra!A:A,Catálogo_ManoObra!E:E)</f>
        <v>18</v>
      </c>
      <c r="H92">
        <f t="shared" si="1"/>
        <v>54</v>
      </c>
    </row>
    <row r="93" spans="1:8" x14ac:dyDescent="0.25">
      <c r="A93" t="str">
        <f>+_xlfn.XLOOKUP(C93,Catálogo_ManoObra!B:B,Catálogo_ManoObra!A:A)</f>
        <v>MO-003</v>
      </c>
      <c r="B93" t="str">
        <v>ITEM-044</v>
      </c>
      <c r="C93" t="str">
        <v>AYUDANTE</v>
      </c>
      <c r="D93">
        <f>+_xlfn.XLOOKUP(B93&amp;A93,APUresumen!O:O,APUresumen!R:R)</f>
        <v>2.5</v>
      </c>
      <c r="E93" t="str">
        <f>+_xlfn.XLOOKUP(B93&amp;A93,APUresumen!O:O,APUresumen!D:D)</f>
        <v>hr</v>
      </c>
      <c r="F93">
        <f>+_xlfn.XLOOKUP(B93&amp;A93,APUresumen!O:O,APUresumen!E:E)</f>
        <v>2.5</v>
      </c>
      <c r="G93">
        <f>+_xlfn.XLOOKUP(A93,Catálogo_ManoObra!A:A,Catálogo_ManoObra!E:E)</f>
        <v>0</v>
      </c>
      <c r="H93">
        <f t="shared" si="1"/>
        <v>0</v>
      </c>
    </row>
    <row r="94" spans="1:8" x14ac:dyDescent="0.25">
      <c r="A94" t="str">
        <f>+_xlfn.XLOOKUP(C94,Catálogo_ManoObra!B:B,Catálogo_ManoObra!A:A)</f>
        <v>MO-009</v>
      </c>
      <c r="B94" t="str">
        <v>ITEM-045</v>
      </c>
      <c r="C94" t="str">
        <v>PLOMERO</v>
      </c>
      <c r="D94">
        <f>+_xlfn.XLOOKUP(B94&amp;A94,APUresumen!O:O,APUresumen!R:R)</f>
        <v>1</v>
      </c>
      <c r="E94" t="str">
        <f>+_xlfn.XLOOKUP(B94&amp;A94,APUresumen!O:O,APUresumen!D:D)</f>
        <v>hr</v>
      </c>
      <c r="F94">
        <f>+_xlfn.XLOOKUP(B94&amp;A94,APUresumen!O:O,APUresumen!E:E)</f>
        <v>1</v>
      </c>
      <c r="G94">
        <f>+_xlfn.XLOOKUP(A94,Catálogo_ManoObra!A:A,Catálogo_ManoObra!E:E)</f>
        <v>18</v>
      </c>
      <c r="H94">
        <f t="shared" si="1"/>
        <v>18</v>
      </c>
    </row>
    <row r="95" spans="1:8" x14ac:dyDescent="0.25">
      <c r="A95" t="str">
        <f>+_xlfn.XLOOKUP(C95,Catálogo_ManoObra!B:B,Catálogo_ManoObra!A:A)</f>
        <v>MO-001</v>
      </c>
      <c r="B95" t="str">
        <v>ITEM-045</v>
      </c>
      <c r="C95" t="str">
        <v>ALBAÑIL</v>
      </c>
      <c r="D95">
        <f>+_xlfn.XLOOKUP(B95&amp;A95,APUresumen!O:O,APUresumen!R:R)</f>
        <v>3</v>
      </c>
      <c r="E95" t="str">
        <f>+_xlfn.XLOOKUP(B95&amp;A95,APUresumen!O:O,APUresumen!D:D)</f>
        <v>hr</v>
      </c>
      <c r="F95">
        <f>+_xlfn.XLOOKUP(B95&amp;A95,APUresumen!O:O,APUresumen!E:E)</f>
        <v>3</v>
      </c>
      <c r="G95">
        <f>+_xlfn.XLOOKUP(A95,Catálogo_ManoObra!A:A,Catálogo_ManoObra!E:E)</f>
        <v>18</v>
      </c>
      <c r="H95">
        <f t="shared" si="1"/>
        <v>54</v>
      </c>
    </row>
    <row r="96" spans="1:8" x14ac:dyDescent="0.25">
      <c r="A96" t="str">
        <f>+_xlfn.XLOOKUP(C96,Catálogo_ManoObra!B:B,Catálogo_ManoObra!A:A)</f>
        <v>MO-003</v>
      </c>
      <c r="B96" t="str">
        <v>ITEM-045</v>
      </c>
      <c r="C96" t="str">
        <v>AYUDANTE</v>
      </c>
      <c r="D96">
        <f>+_xlfn.XLOOKUP(B96&amp;A96,APUresumen!O:O,APUresumen!R:R)</f>
        <v>3.5</v>
      </c>
      <c r="E96" t="str">
        <f>+_xlfn.XLOOKUP(B96&amp;A96,APUresumen!O:O,APUresumen!D:D)</f>
        <v>hr</v>
      </c>
      <c r="F96">
        <f>+_xlfn.XLOOKUP(B96&amp;A96,APUresumen!O:O,APUresumen!E:E)</f>
        <v>3.5</v>
      </c>
      <c r="G96">
        <f>+_xlfn.XLOOKUP(A96,Catálogo_ManoObra!A:A,Catálogo_ManoObra!E:E)</f>
        <v>0</v>
      </c>
      <c r="H96">
        <f t="shared" si="1"/>
        <v>0</v>
      </c>
    </row>
    <row r="97" spans="1:8" x14ac:dyDescent="0.25">
      <c r="A97" t="str">
        <f>+_xlfn.XLOOKUP(C97,Catálogo_ManoObra!B:B,Catálogo_ManoObra!A:A)</f>
        <v>MO-008</v>
      </c>
      <c r="B97" t="str">
        <v>ITEM-046</v>
      </c>
      <c r="C97" t="str">
        <v>PINTOR</v>
      </c>
      <c r="D97">
        <f>+_xlfn.XLOOKUP(B97&amp;A97,APUresumen!O:O,APUresumen!R:R)</f>
        <v>34.596000000000004</v>
      </c>
      <c r="E97" t="str">
        <f>+_xlfn.XLOOKUP(B97&amp;A97,APUresumen!O:O,APUresumen!D:D)</f>
        <v>hr</v>
      </c>
      <c r="F97">
        <f>+_xlfn.XLOOKUP(B97&amp;A97,APUresumen!O:O,APUresumen!E:E)</f>
        <v>0.3</v>
      </c>
      <c r="G97">
        <f>+_xlfn.XLOOKUP(A97,Catálogo_ManoObra!A:A,Catálogo_ManoObra!E:E)</f>
        <v>16</v>
      </c>
      <c r="H97">
        <f t="shared" si="1"/>
        <v>553.53600000000006</v>
      </c>
    </row>
    <row r="98" spans="1:8" x14ac:dyDescent="0.25">
      <c r="A98" t="str">
        <f>+_xlfn.XLOOKUP(C98,Catálogo_ManoObra!B:B,Catálogo_ManoObra!A:A)</f>
        <v>MO-003</v>
      </c>
      <c r="B98" t="str">
        <v>ITEM-046</v>
      </c>
      <c r="C98" t="str">
        <v>AYUDANTE</v>
      </c>
      <c r="D98">
        <f>+_xlfn.XLOOKUP(B98&amp;A98,APUresumen!O:O,APUresumen!R:R)</f>
        <v>34.596000000000004</v>
      </c>
      <c r="E98" t="str">
        <f>+_xlfn.XLOOKUP(B98&amp;A98,APUresumen!O:O,APUresumen!D:D)</f>
        <v>hr</v>
      </c>
      <c r="F98">
        <f>+_xlfn.XLOOKUP(B98&amp;A98,APUresumen!O:O,APUresumen!E:E)</f>
        <v>0.3</v>
      </c>
      <c r="G98">
        <f>+_xlfn.XLOOKUP(A98,Catálogo_ManoObra!A:A,Catálogo_ManoObra!E:E)</f>
        <v>0</v>
      </c>
      <c r="H98">
        <f t="shared" si="1"/>
        <v>0</v>
      </c>
    </row>
    <row r="99" spans="1:8" x14ac:dyDescent="0.25">
      <c r="A99" t="str">
        <f>+_xlfn.XLOOKUP(C99,Catálogo_ManoObra!B:B,Catálogo_ManoObra!A:A)</f>
        <v>MO-008</v>
      </c>
      <c r="B99" t="str">
        <v>ITEM-047</v>
      </c>
      <c r="C99" t="str">
        <v>PINTOR</v>
      </c>
      <c r="D99">
        <f>+_xlfn.XLOOKUP(B99&amp;A99,APUresumen!O:O,APUresumen!R:R)</f>
        <v>5.3369999999999997</v>
      </c>
      <c r="E99" t="str">
        <f>+_xlfn.XLOOKUP(B99&amp;A99,APUresumen!O:O,APUresumen!D:D)</f>
        <v>hr</v>
      </c>
      <c r="F99">
        <f>+_xlfn.XLOOKUP(B99&amp;A99,APUresumen!O:O,APUresumen!E:E)</f>
        <v>0.45</v>
      </c>
      <c r="G99">
        <f>+_xlfn.XLOOKUP(A99,Catálogo_ManoObra!A:A,Catálogo_ManoObra!E:E)</f>
        <v>16</v>
      </c>
      <c r="H99">
        <f t="shared" si="1"/>
        <v>85.391999999999996</v>
      </c>
    </row>
    <row r="100" spans="1:8" x14ac:dyDescent="0.25">
      <c r="A100" t="str">
        <f>+_xlfn.XLOOKUP(C100,Catálogo_ManoObra!B:B,Catálogo_ManoObra!A:A)</f>
        <v>MO-003</v>
      </c>
      <c r="B100" t="str">
        <v>ITEM-047</v>
      </c>
      <c r="C100" t="str">
        <v>AYUDANTE</v>
      </c>
      <c r="D100">
        <f>+_xlfn.XLOOKUP(B100&amp;A100,APUresumen!O:O,APUresumen!R:R)</f>
        <v>5.3369999999999997</v>
      </c>
      <c r="E100" t="str">
        <f>+_xlfn.XLOOKUP(B100&amp;A100,APUresumen!O:O,APUresumen!D:D)</f>
        <v>hr</v>
      </c>
      <c r="F100">
        <f>+_xlfn.XLOOKUP(B100&amp;A100,APUresumen!O:O,APUresumen!E:E)</f>
        <v>0.45</v>
      </c>
      <c r="G100">
        <f>+_xlfn.XLOOKUP(A100,Catálogo_ManoObra!A:A,Catálogo_ManoObra!E:E)</f>
        <v>0</v>
      </c>
      <c r="H100">
        <f t="shared" si="1"/>
        <v>0</v>
      </c>
    </row>
    <row r="101" spans="1:8" x14ac:dyDescent="0.25">
      <c r="A101" t="str">
        <f>+_xlfn.XLOOKUP(C101,Catálogo_ManoObra!B:B,Catálogo_ManoObra!A:A)</f>
        <v>MO-008</v>
      </c>
      <c r="B101" t="str">
        <v>ITEM-048</v>
      </c>
      <c r="C101" t="str">
        <v>PINTOR</v>
      </c>
      <c r="D101">
        <f>+_xlfn.XLOOKUP(B101&amp;A101,APUresumen!O:O,APUresumen!R:R)</f>
        <v>33.942</v>
      </c>
      <c r="E101" t="str">
        <f>+_xlfn.XLOOKUP(B101&amp;A101,APUresumen!O:O,APUresumen!D:D)</f>
        <v>hr</v>
      </c>
      <c r="F101">
        <f>+_xlfn.XLOOKUP(B101&amp;A101,APUresumen!O:O,APUresumen!E:E)</f>
        <v>0.3</v>
      </c>
      <c r="G101">
        <f>+_xlfn.XLOOKUP(A101,Catálogo_ManoObra!A:A,Catálogo_ManoObra!E:E)</f>
        <v>16</v>
      </c>
      <c r="H101">
        <f t="shared" si="1"/>
        <v>543.072</v>
      </c>
    </row>
    <row r="102" spans="1:8" x14ac:dyDescent="0.25">
      <c r="A102" t="str">
        <f>+_xlfn.XLOOKUP(C102,Catálogo_ManoObra!B:B,Catálogo_ManoObra!A:A)</f>
        <v>MO-003</v>
      </c>
      <c r="B102" t="str">
        <v>ITEM-048</v>
      </c>
      <c r="C102" t="str">
        <v>AYUDANTE</v>
      </c>
      <c r="D102">
        <f>+_xlfn.XLOOKUP(B102&amp;A102,APUresumen!O:O,APUresumen!R:R)</f>
        <v>33.942</v>
      </c>
      <c r="E102" t="str">
        <f>+_xlfn.XLOOKUP(B102&amp;A102,APUresumen!O:O,APUresumen!D:D)</f>
        <v>hr</v>
      </c>
      <c r="F102">
        <f>+_xlfn.XLOOKUP(B102&amp;A102,APUresumen!O:O,APUresumen!E:E)</f>
        <v>0.3</v>
      </c>
      <c r="G102">
        <f>+_xlfn.XLOOKUP(A102,Catálogo_ManoObra!A:A,Catálogo_ManoObra!E:E)</f>
        <v>0</v>
      </c>
      <c r="H102">
        <f t="shared" si="1"/>
        <v>0</v>
      </c>
    </row>
    <row r="103" spans="1:8" x14ac:dyDescent="0.25">
      <c r="A103" t="str">
        <f>+_xlfn.XLOOKUP(C103,Catálogo_ManoObra!B:B,Catálogo_ManoObra!A:A)</f>
        <v>MO-007</v>
      </c>
      <c r="B103" t="str">
        <v>ITEM-049</v>
      </c>
      <c r="C103" t="str">
        <v>ESPECIALISTA EN COLOCADO DE CIELOS</v>
      </c>
      <c r="D103">
        <f>+_xlfn.XLOOKUP(B103&amp;A103,APUresumen!O:O,APUresumen!R:R)</f>
        <v>15.998999999999999</v>
      </c>
      <c r="E103" t="str">
        <f>+_xlfn.XLOOKUP(B103&amp;A103,APUresumen!O:O,APUresumen!D:D)</f>
        <v>hr</v>
      </c>
      <c r="F103">
        <f>+_xlfn.XLOOKUP(B103&amp;A103,APUresumen!O:O,APUresumen!E:E)</f>
        <v>0.3</v>
      </c>
      <c r="G103">
        <f>+_xlfn.XLOOKUP(A103,Catálogo_ManoObra!A:A,Catálogo_ManoObra!E:E)</f>
        <v>20</v>
      </c>
      <c r="H103">
        <f t="shared" si="1"/>
        <v>319.97999999999996</v>
      </c>
    </row>
    <row r="104" spans="1:8" x14ac:dyDescent="0.25">
      <c r="A104" t="str">
        <f>+_xlfn.XLOOKUP(C104,Catálogo_ManoObra!B:B,Catálogo_ManoObra!A:A)</f>
        <v>MO-003</v>
      </c>
      <c r="B104" t="str">
        <v>ITEM-049</v>
      </c>
      <c r="C104" t="str">
        <v>AYUDANTE</v>
      </c>
      <c r="D104">
        <f>+_xlfn.XLOOKUP(B104&amp;A104,APUresumen!O:O,APUresumen!R:R)</f>
        <v>15.998999999999999</v>
      </c>
      <c r="E104" t="str">
        <f>+_xlfn.XLOOKUP(B104&amp;A104,APUresumen!O:O,APUresumen!D:D)</f>
        <v>hr</v>
      </c>
      <c r="F104">
        <f>+_xlfn.XLOOKUP(B104&amp;A104,APUresumen!O:O,APUresumen!E:E)</f>
        <v>0.3</v>
      </c>
      <c r="G104">
        <f>+_xlfn.XLOOKUP(A104,Catálogo_ManoObra!A:A,Catálogo_ManoObra!E:E)</f>
        <v>0</v>
      </c>
      <c r="H104">
        <f t="shared" si="1"/>
        <v>0</v>
      </c>
    </row>
    <row r="105" spans="1:8" x14ac:dyDescent="0.25">
      <c r="A105" t="str">
        <f>+_xlfn.XLOOKUP(C105,Catálogo_ManoObra!B:B,Catálogo_ManoObra!A:A)</f>
        <v>MO-004</v>
      </c>
      <c r="B105" t="str">
        <v>ITEM-050</v>
      </c>
      <c r="C105" t="str">
        <v>CARPINTERO</v>
      </c>
      <c r="D105">
        <f>+_xlfn.XLOOKUP(B105&amp;A105,APUresumen!O:O,APUresumen!R:R)</f>
        <v>2</v>
      </c>
      <c r="E105" t="str">
        <f>+_xlfn.XLOOKUP(B105&amp;A105,APUresumen!O:O,APUresumen!D:D)</f>
        <v>hr</v>
      </c>
      <c r="F105">
        <f>+_xlfn.XLOOKUP(B105&amp;A105,APUresumen!O:O,APUresumen!E:E)</f>
        <v>1</v>
      </c>
      <c r="G105">
        <f>+_xlfn.XLOOKUP(A105,Catálogo_ManoObra!A:A,Catálogo_ManoObra!E:E)</f>
        <v>18</v>
      </c>
      <c r="H105">
        <f t="shared" si="1"/>
        <v>36</v>
      </c>
    </row>
    <row r="106" spans="1:8" x14ac:dyDescent="0.25">
      <c r="A106" t="str">
        <f>+_xlfn.XLOOKUP(C106,Catálogo_ManoObra!B:B,Catálogo_ManoObra!A:A)</f>
        <v>MO-003</v>
      </c>
      <c r="B106" t="str">
        <v>ITEM-050</v>
      </c>
      <c r="C106" t="str">
        <v>AYUDANTE</v>
      </c>
      <c r="D106">
        <f>+_xlfn.XLOOKUP(B106&amp;A106,APUresumen!O:O,APUresumen!R:R)</f>
        <v>2</v>
      </c>
      <c r="E106" t="str">
        <f>+_xlfn.XLOOKUP(B106&amp;A106,APUresumen!O:O,APUresumen!D:D)</f>
        <v>hr</v>
      </c>
      <c r="F106">
        <f>+_xlfn.XLOOKUP(B106&amp;A106,APUresumen!O:O,APUresumen!E:E)</f>
        <v>1</v>
      </c>
      <c r="G106">
        <f>+_xlfn.XLOOKUP(A106,Catálogo_ManoObra!A:A,Catálogo_ManoObra!E:E)</f>
        <v>0</v>
      </c>
      <c r="H106">
        <f t="shared" si="1"/>
        <v>0</v>
      </c>
    </row>
    <row r="107" spans="1:8" x14ac:dyDescent="0.25">
      <c r="A107" t="str">
        <f>+_xlfn.XLOOKUP(C107,Catálogo_ManoObra!B:B,Catálogo_ManoObra!A:A)</f>
        <v>MO-004</v>
      </c>
      <c r="B107" t="str">
        <v>ITEM-051</v>
      </c>
      <c r="C107" t="str">
        <v>CARPINTERO</v>
      </c>
      <c r="D107">
        <f>+_xlfn.XLOOKUP(B107&amp;A107,APUresumen!O:O,APUresumen!R:R)</f>
        <v>6</v>
      </c>
      <c r="E107" t="str">
        <f>+_xlfn.XLOOKUP(B107&amp;A107,APUresumen!O:O,APUresumen!D:D)</f>
        <v>hr</v>
      </c>
      <c r="F107">
        <f>+_xlfn.XLOOKUP(B107&amp;A107,APUresumen!O:O,APUresumen!E:E)</f>
        <v>3</v>
      </c>
      <c r="G107">
        <f>+_xlfn.XLOOKUP(A107,Catálogo_ManoObra!A:A,Catálogo_ManoObra!E:E)</f>
        <v>18</v>
      </c>
      <c r="H107">
        <f t="shared" si="1"/>
        <v>108</v>
      </c>
    </row>
    <row r="108" spans="1:8" x14ac:dyDescent="0.25">
      <c r="A108" t="str">
        <f>+_xlfn.XLOOKUP(C108,Catálogo_ManoObra!B:B,Catálogo_ManoObra!A:A)</f>
        <v>MO-003</v>
      </c>
      <c r="B108" t="str">
        <v>ITEM-051</v>
      </c>
      <c r="C108" t="str">
        <v>AYUDANTE</v>
      </c>
      <c r="D108">
        <f>+_xlfn.XLOOKUP(B108&amp;A108,APUresumen!O:O,APUresumen!R:R)</f>
        <v>6</v>
      </c>
      <c r="E108" t="str">
        <f>+_xlfn.XLOOKUP(B108&amp;A108,APUresumen!O:O,APUresumen!D:D)</f>
        <v>hr</v>
      </c>
      <c r="F108">
        <f>+_xlfn.XLOOKUP(B108&amp;A108,APUresumen!O:O,APUresumen!E:E)</f>
        <v>3</v>
      </c>
      <c r="G108">
        <f>+_xlfn.XLOOKUP(A108,Catálogo_ManoObra!A:A,Catálogo_ManoObra!E:E)</f>
        <v>0</v>
      </c>
      <c r="H108">
        <f t="shared" si="1"/>
        <v>0</v>
      </c>
    </row>
    <row r="109" spans="1:8" x14ac:dyDescent="0.25">
      <c r="A109" t="str">
        <f>+_xlfn.XLOOKUP(C109,Catálogo_ManoObra!B:B,Catálogo_ManoObra!A:A)</f>
        <v>MO-004</v>
      </c>
      <c r="B109" t="str">
        <v>ITEM-052</v>
      </c>
      <c r="C109" t="str">
        <v>CARPINTERO</v>
      </c>
      <c r="D109">
        <f>+_xlfn.XLOOKUP(B109&amp;A109,APUresumen!O:O,APUresumen!R:R)</f>
        <v>2.5</v>
      </c>
      <c r="E109" t="str">
        <f>+_xlfn.XLOOKUP(B109&amp;A109,APUresumen!O:O,APUresumen!D:D)</f>
        <v>hr</v>
      </c>
      <c r="F109">
        <f>+_xlfn.XLOOKUP(B109&amp;A109,APUresumen!O:O,APUresumen!E:E)</f>
        <v>2.5</v>
      </c>
      <c r="G109">
        <f>+_xlfn.XLOOKUP(A109,Catálogo_ManoObra!A:A,Catálogo_ManoObra!E:E)</f>
        <v>18</v>
      </c>
      <c r="H109">
        <f t="shared" si="1"/>
        <v>45</v>
      </c>
    </row>
    <row r="110" spans="1:8" x14ac:dyDescent="0.25">
      <c r="A110" t="str">
        <f>+_xlfn.XLOOKUP(C110,Catálogo_ManoObra!B:B,Catálogo_ManoObra!A:A)</f>
        <v>MO-003</v>
      </c>
      <c r="B110" t="str">
        <v>ITEM-052</v>
      </c>
      <c r="C110" t="str">
        <v>AYUDANTE</v>
      </c>
      <c r="D110">
        <f>+_xlfn.XLOOKUP(B110&amp;A110,APUresumen!O:O,APUresumen!R:R)</f>
        <v>2.5</v>
      </c>
      <c r="E110" t="str">
        <f>+_xlfn.XLOOKUP(B110&amp;A110,APUresumen!O:O,APUresumen!D:D)</f>
        <v>hr</v>
      </c>
      <c r="F110">
        <f>+_xlfn.XLOOKUP(B110&amp;A110,APUresumen!O:O,APUresumen!E:E)</f>
        <v>2.5</v>
      </c>
      <c r="G110">
        <f>+_xlfn.XLOOKUP(A110,Catálogo_ManoObra!A:A,Catálogo_ManoObra!E:E)</f>
        <v>0</v>
      </c>
      <c r="H110">
        <f t="shared" si="1"/>
        <v>0</v>
      </c>
    </row>
    <row r="111" spans="1:8" x14ac:dyDescent="0.25">
      <c r="A111" t="str">
        <f>+_xlfn.XLOOKUP(C111,Catálogo_ManoObra!B:B,Catálogo_ManoObra!A:A)</f>
        <v>MO-001</v>
      </c>
      <c r="B111" t="str">
        <v>ITEM-053</v>
      </c>
      <c r="C111" t="str">
        <v>ALBAÑIL</v>
      </c>
      <c r="D111">
        <f>+_xlfn.XLOOKUP(B111&amp;A111,APUresumen!O:O,APUresumen!R:R)</f>
        <v>0.25</v>
      </c>
      <c r="E111" t="str">
        <f>+_xlfn.XLOOKUP(B111&amp;A111,APUresumen!O:O,APUresumen!D:D)</f>
        <v>hr</v>
      </c>
      <c r="F111">
        <f>+_xlfn.XLOOKUP(B111&amp;A111,APUresumen!O:O,APUresumen!E:E)</f>
        <v>0.25</v>
      </c>
      <c r="G111">
        <f>+_xlfn.XLOOKUP(A111,Catálogo_ManoObra!A:A,Catálogo_ManoObra!E:E)</f>
        <v>18</v>
      </c>
      <c r="H111">
        <f t="shared" si="1"/>
        <v>4.5</v>
      </c>
    </row>
    <row r="112" spans="1:8" x14ac:dyDescent="0.25">
      <c r="A112" t="str">
        <f>+_xlfn.XLOOKUP(C112,Catálogo_ManoObra!B:B,Catálogo_ManoObra!A:A)</f>
        <v>MO-009</v>
      </c>
      <c r="B112" t="str">
        <v>ITEM-054</v>
      </c>
      <c r="C112" t="str">
        <v>PLOMERO</v>
      </c>
      <c r="D112">
        <f>+_xlfn.XLOOKUP(B112&amp;A112,APUresumen!O:O,APUresumen!R:R)</f>
        <v>4</v>
      </c>
      <c r="E112" t="str">
        <f>+_xlfn.XLOOKUP(B112&amp;A112,APUresumen!O:O,APUresumen!D:D)</f>
        <v>hr</v>
      </c>
      <c r="F112">
        <f>+_xlfn.XLOOKUP(B112&amp;A112,APUresumen!O:O,APUresumen!E:E)</f>
        <v>4</v>
      </c>
      <c r="G112">
        <f>+_xlfn.XLOOKUP(A112,Catálogo_ManoObra!A:A,Catálogo_ManoObra!E:E)</f>
        <v>18</v>
      </c>
      <c r="H112">
        <f t="shared" si="1"/>
        <v>72</v>
      </c>
    </row>
    <row r="113" spans="1:8" x14ac:dyDescent="0.25">
      <c r="A113" t="str">
        <f>+_xlfn.XLOOKUP(C113,Catálogo_ManoObra!B:B,Catálogo_ManoObra!A:A)</f>
        <v>MO-003</v>
      </c>
      <c r="B113" t="str">
        <v>ITEM-054</v>
      </c>
      <c r="C113" t="str">
        <v>AYUDANTE</v>
      </c>
      <c r="D113">
        <f>+_xlfn.XLOOKUP(B113&amp;A113,APUresumen!O:O,APUresumen!R:R)</f>
        <v>4</v>
      </c>
      <c r="E113" t="str">
        <f>+_xlfn.XLOOKUP(B113&amp;A113,APUresumen!O:O,APUresumen!D:D)</f>
        <v>hr</v>
      </c>
      <c r="F113">
        <f>+_xlfn.XLOOKUP(B113&amp;A113,APUresumen!O:O,APUresumen!E:E)</f>
        <v>4</v>
      </c>
      <c r="G113">
        <f>+_xlfn.XLOOKUP(A113,Catálogo_ManoObra!A:A,Catálogo_ManoObra!E:E)</f>
        <v>0</v>
      </c>
      <c r="H113">
        <f t="shared" si="1"/>
        <v>0</v>
      </c>
    </row>
    <row r="114" spans="1:8" x14ac:dyDescent="0.25">
      <c r="A114" t="str">
        <f>+_xlfn.XLOOKUP(C114,Catálogo_ManoObra!B:B,Catálogo_ManoObra!A:A)</f>
        <v>MO-001</v>
      </c>
      <c r="B114" t="str">
        <v>ITEM-055</v>
      </c>
      <c r="C114" t="str">
        <v>ALBAÑIL</v>
      </c>
      <c r="D114">
        <f>+_xlfn.XLOOKUP(B114&amp;A114,APUresumen!O:O,APUresumen!R:R)</f>
        <v>2E-3</v>
      </c>
      <c r="E114" t="str">
        <f>+_xlfn.XLOOKUP(B114&amp;A114,APUresumen!O:O,APUresumen!D:D)</f>
        <v>hr</v>
      </c>
      <c r="F114">
        <f>+_xlfn.XLOOKUP(B114&amp;A114,APUresumen!O:O,APUresumen!E:E)</f>
        <v>0.08</v>
      </c>
      <c r="G114">
        <f>+_xlfn.XLOOKUP(A114,Catálogo_ManoObra!A:A,Catálogo_ManoObra!E:E)</f>
        <v>18</v>
      </c>
      <c r="H114">
        <f t="shared" si="1"/>
        <v>3.6000000000000004E-2</v>
      </c>
    </row>
    <row r="115" spans="1:8" x14ac:dyDescent="0.25">
      <c r="A115" t="str">
        <f>+_xlfn.XLOOKUP(C115,Catálogo_ManoObra!B:B,Catálogo_ManoObra!A:A)</f>
        <v>MO-001</v>
      </c>
      <c r="B115" t="str">
        <v>ITEM-056</v>
      </c>
      <c r="C115" t="str">
        <v>ALBAÑIL</v>
      </c>
      <c r="D115">
        <f>+_xlfn.XLOOKUP(B115&amp;A115,APUresumen!O:O,APUresumen!R:R)</f>
        <v>21.374999999999996</v>
      </c>
      <c r="E115" t="str">
        <f>+_xlfn.XLOOKUP(B115&amp;A115,APUresumen!O:O,APUresumen!D:D)</f>
        <v>hr</v>
      </c>
      <c r="F115">
        <f>+_xlfn.XLOOKUP(B115&amp;A115,APUresumen!O:O,APUresumen!E:E)</f>
        <v>1.5</v>
      </c>
      <c r="G115">
        <f>+_xlfn.XLOOKUP(A115,Catálogo_ManoObra!A:A,Catálogo_ManoObra!E:E)</f>
        <v>18</v>
      </c>
      <c r="H115">
        <f t="shared" si="1"/>
        <v>384.74999999999994</v>
      </c>
    </row>
    <row r="116" spans="1:8" x14ac:dyDescent="0.25">
      <c r="A116" t="str">
        <f>+_xlfn.XLOOKUP(C116,Catálogo_ManoObra!B:B,Catálogo_ManoObra!A:A)</f>
        <v>MO-003</v>
      </c>
      <c r="B116" t="str">
        <v>ITEM-056</v>
      </c>
      <c r="C116" t="str">
        <v>AYUDANTE</v>
      </c>
      <c r="D116">
        <f>+_xlfn.XLOOKUP(B116&amp;A116,APUresumen!O:O,APUresumen!R:R)</f>
        <v>7.1249999999999991</v>
      </c>
      <c r="E116" t="str">
        <f>+_xlfn.XLOOKUP(B116&amp;A116,APUresumen!O:O,APUresumen!D:D)</f>
        <v>hr</v>
      </c>
      <c r="F116">
        <f>+_xlfn.XLOOKUP(B116&amp;A116,APUresumen!O:O,APUresumen!E:E)</f>
        <v>0.5</v>
      </c>
      <c r="G116">
        <f>+_xlfn.XLOOKUP(A116,Catálogo_ManoObra!A:A,Catálogo_ManoObra!E:E)</f>
        <v>0</v>
      </c>
      <c r="H116">
        <f t="shared" si="1"/>
        <v>0</v>
      </c>
    </row>
    <row r="117" spans="1:8" x14ac:dyDescent="0.25">
      <c r="A117" t="str">
        <f>+_xlfn.XLOOKUP(C117,Catálogo_ManoObra!B:B,Catálogo_ManoObra!A:A)</f>
        <v>MO-001</v>
      </c>
      <c r="B117" t="str">
        <v>ITEM-057</v>
      </c>
      <c r="C117" t="str">
        <v>ALBAÑIL</v>
      </c>
      <c r="D117">
        <f>+_xlfn.XLOOKUP(B117&amp;A117,APUresumen!O:O,APUresumen!R:R)</f>
        <v>2.4000000000000004</v>
      </c>
      <c r="E117" t="str">
        <f>+_xlfn.XLOOKUP(B117&amp;A117,APUresumen!O:O,APUresumen!D:D)</f>
        <v>hr</v>
      </c>
      <c r="F117">
        <f>+_xlfn.XLOOKUP(B117&amp;A117,APUresumen!O:O,APUresumen!E:E)</f>
        <v>0.2</v>
      </c>
      <c r="G117">
        <f>+_xlfn.XLOOKUP(A117,Catálogo_ManoObra!A:A,Catálogo_ManoObra!E:E)</f>
        <v>18</v>
      </c>
      <c r="H117">
        <f t="shared" si="1"/>
        <v>43.2</v>
      </c>
    </row>
    <row r="118" spans="1:8" x14ac:dyDescent="0.25">
      <c r="A118" t="str">
        <f>+_xlfn.XLOOKUP(C118,Catálogo_ManoObra!B:B,Catálogo_ManoObra!A:A)</f>
        <v>MO-003</v>
      </c>
      <c r="B118" t="str">
        <v>ITEM-057</v>
      </c>
      <c r="C118" t="str">
        <v>AYUDANTE</v>
      </c>
      <c r="D118">
        <f>+_xlfn.XLOOKUP(B118&amp;A118,APUresumen!O:O,APUresumen!R:R)</f>
        <v>4.8000000000000007</v>
      </c>
      <c r="E118" t="str">
        <f>+_xlfn.XLOOKUP(B118&amp;A118,APUresumen!O:O,APUresumen!D:D)</f>
        <v>hr</v>
      </c>
      <c r="F118">
        <f>+_xlfn.XLOOKUP(B118&amp;A118,APUresumen!O:O,APUresumen!E:E)</f>
        <v>0.4</v>
      </c>
      <c r="G118">
        <f>+_xlfn.XLOOKUP(A118,Catálogo_ManoObra!A:A,Catálogo_ManoObra!E:E)</f>
        <v>0</v>
      </c>
      <c r="H118">
        <f t="shared" si="1"/>
        <v>0</v>
      </c>
    </row>
    <row r="119" spans="1:8" x14ac:dyDescent="0.25">
      <c r="A119" t="str">
        <f>+_xlfn.XLOOKUP(C119,Catálogo_ManoObra!B:B,Catálogo_ManoObra!A:A)</f>
        <v>MO-003</v>
      </c>
      <c r="B119" t="str">
        <v>ITEM-058</v>
      </c>
      <c r="C119" t="str">
        <v>AYUDANTE</v>
      </c>
      <c r="D119">
        <f>+_xlfn.XLOOKUP(B119&amp;A119,APUresumen!O:O,APUresumen!R:R)</f>
        <v>4</v>
      </c>
      <c r="E119" t="str">
        <f>+_xlfn.XLOOKUP(B119&amp;A119,APUresumen!O:O,APUresumen!D:D)</f>
        <v>hr</v>
      </c>
      <c r="F119">
        <f>+_xlfn.XLOOKUP(B119&amp;A119,APUresumen!O:O,APUresumen!E:E)</f>
        <v>4</v>
      </c>
      <c r="G119">
        <f>+_xlfn.XLOOKUP(A119,Catálogo_ManoObra!A:A,Catálogo_ManoObra!E:E)</f>
        <v>0</v>
      </c>
      <c r="H119">
        <f t="shared" si="1"/>
        <v>0</v>
      </c>
    </row>
    <row r="120" spans="1:8" x14ac:dyDescent="0.25">
      <c r="A120" t="str">
        <f>+_xlfn.XLOOKUP(C120,Catálogo_ManoObra!B:B,Catálogo_ManoObra!A:A)</f>
        <v>MO-001</v>
      </c>
      <c r="B120" t="str">
        <v>ITEM-059</v>
      </c>
      <c r="C120" t="str">
        <v>ALBAÑIL</v>
      </c>
      <c r="D120">
        <f>+_xlfn.XLOOKUP(B120&amp;A120,APUresumen!O:O,APUresumen!R:R)</f>
        <v>19.89</v>
      </c>
      <c r="E120" t="str">
        <f>+_xlfn.XLOOKUP(B120&amp;A120,APUresumen!O:O,APUresumen!D:D)</f>
        <v>hr</v>
      </c>
      <c r="F120">
        <f>+_xlfn.XLOOKUP(B120&amp;A120,APUresumen!O:O,APUresumen!E:E)</f>
        <v>9</v>
      </c>
      <c r="G120">
        <f>+_xlfn.XLOOKUP(A120,Catálogo_ManoObra!A:A,Catálogo_ManoObra!E:E)</f>
        <v>18</v>
      </c>
      <c r="H120">
        <f t="shared" ref="H120:H123" si="2">+G120*D120</f>
        <v>358.02</v>
      </c>
    </row>
    <row r="121" spans="1:8" x14ac:dyDescent="0.25">
      <c r="A121" t="str">
        <f>+_xlfn.XLOOKUP(C121,Catálogo_ManoObra!B:B,Catálogo_ManoObra!A:A)</f>
        <v>MO-006</v>
      </c>
      <c r="B121" t="str">
        <v>ITEM-059</v>
      </c>
      <c r="C121" t="str">
        <v>ENCOFRADOR</v>
      </c>
      <c r="D121">
        <f>+_xlfn.XLOOKUP(B121&amp;A121,APUresumen!O:O,APUresumen!R:R)</f>
        <v>19.89</v>
      </c>
      <c r="E121" t="str">
        <f>+_xlfn.XLOOKUP(B121&amp;A121,APUresumen!O:O,APUresumen!D:D)</f>
        <v>hr</v>
      </c>
      <c r="F121">
        <f>+_xlfn.XLOOKUP(B121&amp;A121,APUresumen!O:O,APUresumen!E:E)</f>
        <v>9</v>
      </c>
      <c r="G121">
        <f>+_xlfn.XLOOKUP(A121,Catálogo_ManoObra!A:A,Catálogo_ManoObra!E:E)</f>
        <v>18</v>
      </c>
      <c r="H121">
        <f t="shared" si="2"/>
        <v>358.02</v>
      </c>
    </row>
    <row r="122" spans="1:8" x14ac:dyDescent="0.25">
      <c r="A122" t="str">
        <f>+_xlfn.XLOOKUP(C122,Catálogo_ManoObra!B:B,Catálogo_ManoObra!A:A)</f>
        <v>MO-002</v>
      </c>
      <c r="B122" t="str">
        <v>ITEM-059</v>
      </c>
      <c r="C122" t="str">
        <v>ARMADOR</v>
      </c>
      <c r="D122">
        <f>+_xlfn.XLOOKUP(B122&amp;A122,APUresumen!O:O,APUresumen!R:R)</f>
        <v>17.68</v>
      </c>
      <c r="E122" t="str">
        <f>+_xlfn.XLOOKUP(B122&amp;A122,APUresumen!O:O,APUresumen!D:D)</f>
        <v>hr</v>
      </c>
      <c r="F122">
        <f>+_xlfn.XLOOKUP(B122&amp;A122,APUresumen!O:O,APUresumen!E:E)</f>
        <v>8</v>
      </c>
      <c r="G122">
        <f>+_xlfn.XLOOKUP(A122,Catálogo_ManoObra!A:A,Catálogo_ManoObra!E:E)</f>
        <v>18</v>
      </c>
      <c r="H122">
        <f t="shared" si="2"/>
        <v>318.24</v>
      </c>
    </row>
    <row r="123" spans="1:8" x14ac:dyDescent="0.25">
      <c r="A123" t="str">
        <f>+_xlfn.XLOOKUP(C123,Catálogo_ManoObra!B:B,Catálogo_ManoObra!A:A)</f>
        <v>MO-003</v>
      </c>
      <c r="B123" t="str">
        <v>ITEM-059</v>
      </c>
      <c r="C123" t="str">
        <v>AYUDANTE</v>
      </c>
      <c r="D123">
        <f>+_xlfn.XLOOKUP(B123&amp;A123,APUresumen!O:O,APUresumen!R:R)</f>
        <v>22.1</v>
      </c>
      <c r="E123" t="str">
        <f>+_xlfn.XLOOKUP(B123&amp;A123,APUresumen!O:O,APUresumen!D:D)</f>
        <v>hr</v>
      </c>
      <c r="F123">
        <f>+_xlfn.XLOOKUP(B123&amp;A123,APUresumen!O:O,APUresumen!E:E)</f>
        <v>10</v>
      </c>
      <c r="G123">
        <f>+_xlfn.XLOOKUP(A123,Catálogo_ManoObra!A:A,Catálogo_ManoObra!E:E)</f>
        <v>0</v>
      </c>
      <c r="H123">
        <f t="shared" si="2"/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A2FD-14EF-4FFD-BE78-F9CCC353CC46}">
  <sheetPr>
    <tabColor theme="6" tint="-0.249977111117893"/>
  </sheetPr>
  <dimension ref="A1:O115"/>
  <sheetViews>
    <sheetView workbookViewId="0">
      <selection sqref="A1:F1048576"/>
    </sheetView>
  </sheetViews>
  <sheetFormatPr baseColWidth="10" defaultRowHeight="15" x14ac:dyDescent="0.25"/>
  <cols>
    <col min="1" max="1" width="8.42578125" bestFit="1" customWidth="1"/>
    <col min="2" max="2" width="57.85546875" bestFit="1" customWidth="1"/>
    <col min="3" max="3" width="5.140625" bestFit="1" customWidth="1"/>
    <col min="4" max="4" width="8.140625" customWidth="1"/>
    <col min="5" max="5" width="7.140625" bestFit="1" customWidth="1"/>
    <col min="6" max="6" width="8.140625" bestFit="1" customWidth="1"/>
    <col min="7" max="7" width="3.28515625" bestFit="1" customWidth="1"/>
  </cols>
  <sheetData>
    <row r="1" spans="1:15" ht="30" x14ac:dyDescent="0.25">
      <c r="A1" s="18" t="s">
        <v>393</v>
      </c>
      <c r="B1" s="19" t="s">
        <v>420</v>
      </c>
      <c r="C1" s="18" t="s">
        <v>74</v>
      </c>
      <c r="D1" s="18" t="s">
        <v>77</v>
      </c>
      <c r="E1" s="18" t="s">
        <v>78</v>
      </c>
      <c r="F1" s="20" t="s">
        <v>403</v>
      </c>
      <c r="G1" s="1"/>
    </row>
    <row r="2" spans="1:15" x14ac:dyDescent="0.25">
      <c r="A2" t="str">
        <f>"MAT-" &amp; TEXT(ROW(G2)-1,"000")</f>
        <v>MAT-001</v>
      </c>
      <c r="B2" t="str" cm="1">
        <f t="array" ref="B2:B115">_xlfn._xlws.SORT(_xlfn.UNIQUE(_xlfn._xlws.FILTER('Resumen MATMO'!C2:C407,'Resumen MATMO'!J2:J407="MATERIALES","")),1,1)</f>
        <v>ABRAZADERA DE 3"</v>
      </c>
      <c r="C2" t="str">
        <f>+_xlfn.XLOOKUP(B2,'Resumen MATMO'!C:C,'Resumen MATMO'!D:D)</f>
        <v>PZA</v>
      </c>
      <c r="D2" s="3">
        <f>+SUMIF('Resumen MATMO'!C:C,Catálogo_Materiales!B2,'Resumen MATMO'!N:N)</f>
        <v>12</v>
      </c>
      <c r="E2" s="21">
        <f>+_xlfn.XLOOKUP(B2,'Resumen MATMO'!C:C,'Resumen MATMO'!F:F)</f>
        <v>6</v>
      </c>
      <c r="F2" s="3">
        <f>+E2*D2</f>
        <v>72</v>
      </c>
      <c r="H2" s="2"/>
      <c r="I2" s="3"/>
      <c r="J2" s="3"/>
      <c r="K2" s="3"/>
      <c r="M2" s="9"/>
      <c r="N2" s="9"/>
      <c r="O2" s="9"/>
    </row>
    <row r="3" spans="1:15" x14ac:dyDescent="0.25">
      <c r="A3" t="str">
        <f t="shared" ref="A3:A66" si="0">"MAT-" &amp; TEXT(ROW(G3)-1,"000")</f>
        <v>MAT-002</v>
      </c>
      <c r="B3" t="str">
        <v>ALAMBRE DE AMARRE</v>
      </c>
      <c r="C3" t="str">
        <f>+_xlfn.XLOOKUP(B3,'Resumen MATMO'!C:C,'Resumen MATMO'!D:D)</f>
        <v>kg</v>
      </c>
      <c r="D3" s="3">
        <f>+SUMIF('Resumen MATMO'!C:C,Catálogo_Materiales!B3,'Resumen MATMO'!N:N)</f>
        <v>14.139750000000001</v>
      </c>
      <c r="E3" s="21">
        <f>+_xlfn.XLOOKUP(B3,'Resumen MATMO'!C:C,'Resumen MATMO'!F:F)</f>
        <v>11</v>
      </c>
      <c r="F3" s="3">
        <f t="shared" ref="F3:F10" si="1">+E3*D3</f>
        <v>155.53725</v>
      </c>
      <c r="H3" s="2"/>
      <c r="I3" s="3"/>
      <c r="J3" s="3"/>
      <c r="K3" s="3"/>
      <c r="M3" s="9"/>
      <c r="N3" s="9"/>
      <c r="O3" s="9"/>
    </row>
    <row r="4" spans="1:15" x14ac:dyDescent="0.25">
      <c r="A4" t="str">
        <f t="shared" si="0"/>
        <v>MAT-003</v>
      </c>
      <c r="B4" t="str">
        <v>ALAMBRE DE COBRE Nº 10 AWG</v>
      </c>
      <c r="C4" t="str">
        <f>+_xlfn.XLOOKUP(B4,'Resumen MATMO'!C:C,'Resumen MATMO'!D:D)</f>
        <v>M</v>
      </c>
      <c r="D4" s="3">
        <f>+SUMIF('Resumen MATMO'!C:C,Catálogo_Materiales!B4,'Resumen MATMO'!N:N)</f>
        <v>26</v>
      </c>
      <c r="E4" s="21">
        <f>+_xlfn.XLOOKUP(B4,'Resumen MATMO'!C:C,'Resumen MATMO'!F:F)</f>
        <v>3.2</v>
      </c>
      <c r="F4" s="3">
        <f t="shared" si="1"/>
        <v>83.2</v>
      </c>
      <c r="H4" s="2"/>
      <c r="I4" s="3"/>
      <c r="J4" s="3"/>
      <c r="K4" s="3"/>
      <c r="M4" s="9"/>
      <c r="N4" s="9"/>
      <c r="O4" s="9"/>
    </row>
    <row r="5" spans="1:15" x14ac:dyDescent="0.25">
      <c r="A5" t="str">
        <f t="shared" si="0"/>
        <v>MAT-004</v>
      </c>
      <c r="B5" t="str">
        <v>ALAMBRE DE COBRE Nº 12 AWG</v>
      </c>
      <c r="C5" t="str">
        <f>+_xlfn.XLOOKUP(B5,'Resumen MATMO'!C:C,'Resumen MATMO'!D:D)</f>
        <v>M</v>
      </c>
      <c r="D5" s="3">
        <f>+SUMIF('Resumen MATMO'!C:C,Catálogo_Materiales!B5,'Resumen MATMO'!N:N)</f>
        <v>116</v>
      </c>
      <c r="E5" s="21">
        <f>+_xlfn.XLOOKUP(B5,'Resumen MATMO'!C:C,'Resumen MATMO'!F:F)</f>
        <v>2.2000000000000002</v>
      </c>
      <c r="F5" s="3">
        <f t="shared" si="1"/>
        <v>255.20000000000002</v>
      </c>
      <c r="H5" s="2"/>
      <c r="I5" s="3"/>
      <c r="J5" s="3"/>
      <c r="K5" s="3"/>
      <c r="M5" s="9"/>
      <c r="N5" s="9"/>
      <c r="O5" s="9"/>
    </row>
    <row r="6" spans="1:15" x14ac:dyDescent="0.25">
      <c r="A6" t="str">
        <f t="shared" si="0"/>
        <v>MAT-005</v>
      </c>
      <c r="B6" t="str">
        <v>ALAMBRE DE COBRE Nº 14 AWG</v>
      </c>
      <c r="C6" t="str">
        <f>+_xlfn.XLOOKUP(B6,'Resumen MATMO'!C:C,'Resumen MATMO'!D:D)</f>
        <v>M</v>
      </c>
      <c r="D6" s="3">
        <f>+SUMIF('Resumen MATMO'!C:C,Catálogo_Materiales!B6,'Resumen MATMO'!N:N)</f>
        <v>96</v>
      </c>
      <c r="E6" s="21">
        <f>+_xlfn.XLOOKUP(B6,'Resumen MATMO'!C:C,'Resumen MATMO'!F:F)</f>
        <v>1.7</v>
      </c>
      <c r="F6" s="3">
        <f t="shared" si="1"/>
        <v>163.19999999999999</v>
      </c>
      <c r="H6" s="2"/>
      <c r="I6" s="3"/>
      <c r="J6" s="3"/>
      <c r="K6" s="3"/>
      <c r="M6" s="9"/>
      <c r="N6" s="9"/>
      <c r="O6" s="9"/>
    </row>
    <row r="7" spans="1:15" x14ac:dyDescent="0.25">
      <c r="A7" t="str">
        <f t="shared" si="0"/>
        <v>MAT-006</v>
      </c>
      <c r="B7" t="str">
        <v>ALAMBRE TEJIDO (ROLLO 40mx0.80m)</v>
      </c>
      <c r="C7" t="str">
        <f>+_xlfn.XLOOKUP(B7,'Resumen MATMO'!C:C,'Resumen MATMO'!D:D)</f>
        <v>m²</v>
      </c>
      <c r="D7" s="3">
        <f>+SUMIF('Resumen MATMO'!C:C,Catálogo_Materiales!B7,'Resumen MATMO'!N:N)</f>
        <v>7.8848000000000003</v>
      </c>
      <c r="E7" s="21">
        <f>+_xlfn.XLOOKUP(B7,'Resumen MATMO'!C:C,'Resumen MATMO'!F:F)</f>
        <v>3</v>
      </c>
      <c r="F7" s="3">
        <f t="shared" si="1"/>
        <v>23.654400000000003</v>
      </c>
      <c r="H7" s="2"/>
      <c r="I7" s="3"/>
      <c r="J7" s="3"/>
      <c r="K7" s="3"/>
      <c r="M7" s="9"/>
      <c r="N7" s="9"/>
      <c r="O7" s="9"/>
    </row>
    <row r="8" spans="1:15" x14ac:dyDescent="0.25">
      <c r="A8" t="str">
        <f t="shared" si="0"/>
        <v>MAT-007</v>
      </c>
      <c r="B8" t="str">
        <v>ALQUITRAN</v>
      </c>
      <c r="C8" t="str">
        <f>+_xlfn.XLOOKUP(B8,'Resumen MATMO'!C:C,'Resumen MATMO'!D:D)</f>
        <v>kg</v>
      </c>
      <c r="D8" s="3">
        <f>+SUMIF('Resumen MATMO'!C:C,Catálogo_Materiales!B8,'Resumen MATMO'!N:N)</f>
        <v>3.2375000000000003</v>
      </c>
      <c r="E8" s="21">
        <f>+_xlfn.XLOOKUP(B8,'Resumen MATMO'!C:C,'Resumen MATMO'!F:F)</f>
        <v>7</v>
      </c>
      <c r="F8" s="3">
        <f t="shared" si="1"/>
        <v>22.662500000000001</v>
      </c>
      <c r="H8" s="2"/>
      <c r="I8" s="3"/>
      <c r="J8" s="3"/>
      <c r="K8" s="3"/>
      <c r="M8" s="9"/>
      <c r="N8" s="9"/>
      <c r="O8" s="9"/>
    </row>
    <row r="9" spans="1:15" x14ac:dyDescent="0.25">
      <c r="A9" t="str">
        <f t="shared" si="0"/>
        <v>MAT-008</v>
      </c>
      <c r="B9" t="str">
        <v>AMBIENTES PARA INSTALACION DE FAENA</v>
      </c>
      <c r="C9" t="str">
        <f>+_xlfn.XLOOKUP(B9,'Resumen MATMO'!C:C,'Resumen MATMO'!D:D)</f>
        <v>GLB</v>
      </c>
      <c r="D9" s="3">
        <f>+SUMIF('Resumen MATMO'!C:C,Catálogo_Materiales!B9,'Resumen MATMO'!N:N)</f>
        <v>2.5000000000000001E-2</v>
      </c>
      <c r="E9" s="21">
        <f>+_xlfn.XLOOKUP(B9,'Resumen MATMO'!C:C,'Resumen MATMO'!F:F)</f>
        <v>1200</v>
      </c>
      <c r="F9" s="3">
        <f t="shared" si="1"/>
        <v>30</v>
      </c>
      <c r="H9" s="2"/>
      <c r="I9" s="3"/>
      <c r="J9" s="3"/>
      <c r="K9" s="3"/>
      <c r="M9" s="9"/>
      <c r="N9" s="9"/>
      <c r="O9" s="9"/>
    </row>
    <row r="10" spans="1:15" x14ac:dyDescent="0.25">
      <c r="A10" t="str">
        <f t="shared" si="0"/>
        <v>MAT-009</v>
      </c>
      <c r="B10" t="str">
        <v>ARENA</v>
      </c>
      <c r="C10" t="str">
        <f>+_xlfn.XLOOKUP(B10,'Resumen MATMO'!C:C,'Resumen MATMO'!D:D)</f>
        <v>m³</v>
      </c>
      <c r="D10" s="3">
        <f>+SUMIF('Resumen MATMO'!C:C,Catálogo_Materiales!B10,'Resumen MATMO'!N:N)</f>
        <v>11.028999999999998</v>
      </c>
      <c r="E10" s="21">
        <f>+_xlfn.XLOOKUP(B10,'Resumen MATMO'!C:C,'Resumen MATMO'!F:F)</f>
        <v>0</v>
      </c>
      <c r="F10" s="3">
        <f t="shared" si="1"/>
        <v>0</v>
      </c>
      <c r="H10" s="2"/>
      <c r="I10" s="3"/>
      <c r="J10" s="3"/>
      <c r="K10" s="3"/>
      <c r="M10" s="9"/>
      <c r="N10" s="9"/>
      <c r="O10" s="9"/>
    </row>
    <row r="11" spans="1:15" x14ac:dyDescent="0.25">
      <c r="A11" t="str">
        <f t="shared" si="0"/>
        <v>MAT-010</v>
      </c>
      <c r="B11" t="str">
        <v>ARENA FINA</v>
      </c>
      <c r="C11" t="str">
        <f>+_xlfn.XLOOKUP(B11,'Resumen MATMO'!C:C,'Resumen MATMO'!D:D)</f>
        <v>m³</v>
      </c>
      <c r="D11" s="3">
        <f>+SUMIF('Resumen MATMO'!C:C,Catálogo_Materiales!B11,'Resumen MATMO'!N:N)</f>
        <v>9.0989499999999985</v>
      </c>
      <c r="E11" s="21">
        <f>+_xlfn.XLOOKUP(B11,'Resumen MATMO'!C:C,'Resumen MATMO'!F:F)</f>
        <v>0</v>
      </c>
      <c r="F11" s="3">
        <f t="shared" ref="F11:F74" si="2">+E11*D11</f>
        <v>0</v>
      </c>
      <c r="M11" s="9"/>
      <c r="N11" s="9"/>
      <c r="O11" s="9"/>
    </row>
    <row r="12" spans="1:15" x14ac:dyDescent="0.25">
      <c r="A12" t="str">
        <f t="shared" si="0"/>
        <v>MAT-011</v>
      </c>
      <c r="B12" t="str">
        <v>BARNIZ</v>
      </c>
      <c r="C12" t="str">
        <f>+_xlfn.XLOOKUP(B12,'Resumen MATMO'!C:C,'Resumen MATMO'!D:D)</f>
        <v>LT</v>
      </c>
      <c r="D12" s="3">
        <f>+SUMIF('Resumen MATMO'!C:C,Catálogo_Materiales!B12,'Resumen MATMO'!N:N)</f>
        <v>5.79</v>
      </c>
      <c r="E12" s="21">
        <f>+_xlfn.XLOOKUP(B12,'Resumen MATMO'!C:C,'Resumen MATMO'!F:F)</f>
        <v>35</v>
      </c>
      <c r="F12" s="3">
        <f t="shared" si="2"/>
        <v>202.65</v>
      </c>
      <c r="M12" s="9"/>
      <c r="N12" s="9"/>
      <c r="O12" s="9"/>
    </row>
    <row r="13" spans="1:15" x14ac:dyDescent="0.25">
      <c r="A13" t="str">
        <f t="shared" si="0"/>
        <v>MAT-012</v>
      </c>
      <c r="B13" t="str">
        <v>BISAGRA DE 4"</v>
      </c>
      <c r="C13" t="str">
        <f>+_xlfn.XLOOKUP(B13,'Resumen MATMO'!C:C,'Resumen MATMO'!D:D)</f>
        <v>pza</v>
      </c>
      <c r="D13" s="3">
        <f>+SUMIF('Resumen MATMO'!C:C,Catálogo_Materiales!B13,'Resumen MATMO'!N:N)</f>
        <v>15</v>
      </c>
      <c r="E13" s="21">
        <f>+_xlfn.XLOOKUP(B13,'Resumen MATMO'!C:C,'Resumen MATMO'!F:F)</f>
        <v>5</v>
      </c>
      <c r="F13" s="3">
        <f t="shared" si="2"/>
        <v>75</v>
      </c>
      <c r="M13" s="9"/>
      <c r="N13" s="9"/>
      <c r="O13" s="9"/>
    </row>
    <row r="14" spans="1:15" x14ac:dyDescent="0.25">
      <c r="A14" t="str">
        <f t="shared" si="0"/>
        <v>MAT-013</v>
      </c>
      <c r="B14" t="str">
        <v>BOTAGUAS DE CERAMICA DOS CAIDAS</v>
      </c>
      <c r="C14" t="str">
        <f>+_xlfn.XLOOKUP(B14,'Resumen MATMO'!C:C,'Resumen MATMO'!D:D)</f>
        <v>pza</v>
      </c>
      <c r="D14" s="3">
        <f>+SUMIF('Resumen MATMO'!C:C,Catálogo_Materiales!B14,'Resumen MATMO'!N:N)</f>
        <v>0.2</v>
      </c>
      <c r="E14" s="21">
        <f>+_xlfn.XLOOKUP(B14,'Resumen MATMO'!C:C,'Resumen MATMO'!F:F)</f>
        <v>5</v>
      </c>
      <c r="F14" s="3">
        <f t="shared" si="2"/>
        <v>1</v>
      </c>
      <c r="M14" s="9"/>
      <c r="N14" s="9"/>
      <c r="O14" s="9"/>
    </row>
    <row r="15" spans="1:15" x14ac:dyDescent="0.25">
      <c r="A15" t="str">
        <f t="shared" si="0"/>
        <v>MAT-014</v>
      </c>
      <c r="B15" t="str">
        <v>BOTAGUAS DE CERAMICA UNA CAIDA</v>
      </c>
      <c r="C15" t="str">
        <f>+_xlfn.XLOOKUP(B15,'Resumen MATMO'!C:C,'Resumen MATMO'!D:D)</f>
        <v>pza</v>
      </c>
      <c r="D15" s="3">
        <f>+SUMIF('Resumen MATMO'!C:C,Catálogo_Materiales!B15,'Resumen MATMO'!N:N)</f>
        <v>27.6</v>
      </c>
      <c r="E15" s="21">
        <f>+_xlfn.XLOOKUP(B15,'Resumen MATMO'!C:C,'Resumen MATMO'!F:F)</f>
        <v>4</v>
      </c>
      <c r="F15" s="3">
        <f t="shared" si="2"/>
        <v>110.4</v>
      </c>
      <c r="M15" s="9"/>
      <c r="N15" s="9"/>
      <c r="O15" s="9"/>
    </row>
    <row r="16" spans="1:15" x14ac:dyDescent="0.25">
      <c r="A16" t="str">
        <f t="shared" si="0"/>
        <v>MAT-015</v>
      </c>
      <c r="B16" t="str">
        <v>CAJA DE REGISTRO DE PVC</v>
      </c>
      <c r="C16" t="str">
        <f>+_xlfn.XLOOKUP(B16,'Resumen MATMO'!C:C,'Resumen MATMO'!D:D)</f>
        <v>pza</v>
      </c>
      <c r="D16" s="3">
        <f>+SUMIF('Resumen MATMO'!C:C,Catálogo_Materiales!B16,'Resumen MATMO'!N:N)</f>
        <v>1</v>
      </c>
      <c r="E16" s="21">
        <f>+_xlfn.XLOOKUP(B16,'Resumen MATMO'!C:C,'Resumen MATMO'!F:F)</f>
        <v>40</v>
      </c>
      <c r="F16" s="3">
        <f t="shared" si="2"/>
        <v>40</v>
      </c>
      <c r="M16" s="9"/>
      <c r="N16" s="9"/>
      <c r="O16" s="9"/>
    </row>
    <row r="17" spans="1:15" x14ac:dyDescent="0.25">
      <c r="A17" t="str">
        <f t="shared" si="0"/>
        <v>MAT-016</v>
      </c>
      <c r="B17" t="str">
        <v>CAJA PARA 1 TERMICO</v>
      </c>
      <c r="C17" t="str">
        <f>+_xlfn.XLOOKUP(B17,'Resumen MATMO'!C:C,'Resumen MATMO'!D:D)</f>
        <v>pza</v>
      </c>
      <c r="D17" s="3">
        <f>+SUMIF('Resumen MATMO'!C:C,Catálogo_Materiales!B17,'Resumen MATMO'!N:N)</f>
        <v>1</v>
      </c>
      <c r="E17" s="21">
        <f>+_xlfn.XLOOKUP(B17,'Resumen MATMO'!C:C,'Resumen MATMO'!F:F)</f>
        <v>15</v>
      </c>
      <c r="F17" s="3">
        <f t="shared" si="2"/>
        <v>15</v>
      </c>
      <c r="M17" s="9"/>
      <c r="N17" s="9"/>
      <c r="O17" s="9"/>
    </row>
    <row r="18" spans="1:15" x14ac:dyDescent="0.25">
      <c r="A18" t="str">
        <f t="shared" si="0"/>
        <v>MAT-017</v>
      </c>
      <c r="B18" t="str">
        <v>CAJA PARA 3 TERMICOS</v>
      </c>
      <c r="C18" t="str">
        <f>+_xlfn.XLOOKUP(B18,'Resumen MATMO'!C:C,'Resumen MATMO'!D:D)</f>
        <v>pza</v>
      </c>
      <c r="D18" s="3">
        <f>+SUMIF('Resumen MATMO'!C:C,Catálogo_Materiales!B18,'Resumen MATMO'!N:N)</f>
        <v>1</v>
      </c>
      <c r="E18" s="21">
        <f>+_xlfn.XLOOKUP(B18,'Resumen MATMO'!C:C,'Resumen MATMO'!F:F)</f>
        <v>30</v>
      </c>
      <c r="F18" s="3">
        <f t="shared" si="2"/>
        <v>30</v>
      </c>
      <c r="M18" s="9"/>
      <c r="N18" s="9"/>
      <c r="O18" s="9"/>
    </row>
    <row r="19" spans="1:15" x14ac:dyDescent="0.25">
      <c r="A19" t="str">
        <f t="shared" si="0"/>
        <v>MAT-018</v>
      </c>
      <c r="B19" t="str">
        <v>CAJA PLASTICA CIRCULAR</v>
      </c>
      <c r="C19" t="str">
        <f>+_xlfn.XLOOKUP(B19,'Resumen MATMO'!C:C,'Resumen MATMO'!D:D)</f>
        <v>pza</v>
      </c>
      <c r="D19" s="3">
        <f>+SUMIF('Resumen MATMO'!C:C,Catálogo_Materiales!B19,'Resumen MATMO'!N:N)</f>
        <v>17</v>
      </c>
      <c r="E19" s="21">
        <f>+_xlfn.XLOOKUP(B19,'Resumen MATMO'!C:C,'Resumen MATMO'!F:F)</f>
        <v>2</v>
      </c>
      <c r="F19" s="3">
        <f t="shared" si="2"/>
        <v>34</v>
      </c>
      <c r="M19" s="9"/>
      <c r="N19" s="9"/>
      <c r="O19" s="9"/>
    </row>
    <row r="20" spans="1:15" x14ac:dyDescent="0.25">
      <c r="A20" t="str">
        <f t="shared" si="0"/>
        <v>MAT-019</v>
      </c>
      <c r="B20" t="str">
        <v>CAJA PLASTICA RECTANGULAR</v>
      </c>
      <c r="C20" t="str">
        <f>+_xlfn.XLOOKUP(B20,'Resumen MATMO'!C:C,'Resumen MATMO'!D:D)</f>
        <v>pza</v>
      </c>
      <c r="D20" s="3">
        <f>+SUMIF('Resumen MATMO'!C:C,Catálogo_Materiales!B20,'Resumen MATMO'!N:N)</f>
        <v>17</v>
      </c>
      <c r="E20" s="21">
        <f>+_xlfn.XLOOKUP(B20,'Resumen MATMO'!C:C,'Resumen MATMO'!F:F)</f>
        <v>1.5</v>
      </c>
      <c r="F20" s="3">
        <f t="shared" si="2"/>
        <v>25.5</v>
      </c>
      <c r="M20" s="9"/>
      <c r="N20" s="9"/>
      <c r="O20" s="9"/>
    </row>
    <row r="21" spans="1:15" x14ac:dyDescent="0.25">
      <c r="A21" t="str">
        <f t="shared" si="0"/>
        <v>MAT-020</v>
      </c>
      <c r="B21" t="str">
        <v>CAJA SIFONADA PVC C/REJILLA DE PISO</v>
      </c>
      <c r="C21" t="str">
        <f>+_xlfn.XLOOKUP(B21,'Resumen MATMO'!C:C,'Resumen MATMO'!D:D)</f>
        <v>pza</v>
      </c>
      <c r="D21" s="3">
        <f>+SUMIF('Resumen MATMO'!C:C,Catálogo_Materiales!B21,'Resumen MATMO'!N:N)</f>
        <v>1</v>
      </c>
      <c r="E21" s="21">
        <f>+_xlfn.XLOOKUP(B21,'Resumen MATMO'!C:C,'Resumen MATMO'!F:F)</f>
        <v>35</v>
      </c>
      <c r="F21" s="3">
        <f t="shared" si="2"/>
        <v>35</v>
      </c>
      <c r="M21" s="9"/>
      <c r="N21" s="9"/>
      <c r="O21" s="9"/>
    </row>
    <row r="22" spans="1:15" x14ac:dyDescent="0.25">
      <c r="A22" t="str">
        <f t="shared" si="0"/>
        <v>MAT-021</v>
      </c>
      <c r="B22" t="str">
        <v>CALAMINA GALVANIZADA ONDULADA Nro 28 PREPINTADA</v>
      </c>
      <c r="C22" t="str">
        <f>+_xlfn.XLOOKUP(B22,'Resumen MATMO'!C:C,'Resumen MATMO'!D:D)</f>
        <v>m²</v>
      </c>
      <c r="D22" s="3">
        <f>+SUMIF('Resumen MATMO'!C:C,Catálogo_Materiales!B22,'Resumen MATMO'!N:N)</f>
        <v>74.670400000000015</v>
      </c>
      <c r="E22" s="21">
        <f>+_xlfn.XLOOKUP(B22,'Resumen MATMO'!C:C,'Resumen MATMO'!F:F)</f>
        <v>45</v>
      </c>
      <c r="F22" s="3">
        <f t="shared" si="2"/>
        <v>3360.1680000000006</v>
      </c>
      <c r="M22" s="9"/>
      <c r="N22" s="9"/>
      <c r="O22" s="9"/>
    </row>
    <row r="23" spans="1:15" x14ac:dyDescent="0.25">
      <c r="A23" t="str">
        <f t="shared" si="0"/>
        <v>MAT-022</v>
      </c>
      <c r="B23" t="str">
        <v>CANALETA DE CALAMINA GALV. Nro 28 CORTE 33 + COLOCADO</v>
      </c>
      <c r="C23" t="str">
        <f>+_xlfn.XLOOKUP(B23,'Resumen MATMO'!C:C,'Resumen MATMO'!D:D)</f>
        <v>M</v>
      </c>
      <c r="D23" s="3">
        <f>+SUMIF('Resumen MATMO'!C:C,Catálogo_Materiales!B23,'Resumen MATMO'!N:N)</f>
        <v>14.249999999999998</v>
      </c>
      <c r="E23" s="21">
        <f>+_xlfn.XLOOKUP(B23,'Resumen MATMO'!C:C,'Resumen MATMO'!F:F)</f>
        <v>35</v>
      </c>
      <c r="F23" s="3">
        <f t="shared" si="2"/>
        <v>498.74999999999994</v>
      </c>
      <c r="M23" s="9"/>
      <c r="N23" s="9"/>
      <c r="O23" s="9"/>
    </row>
    <row r="24" spans="1:15" x14ac:dyDescent="0.25">
      <c r="A24" t="str">
        <f t="shared" si="0"/>
        <v>MAT-023</v>
      </c>
      <c r="B24" t="str">
        <v>CAÑERIA DE ALUMINIO 1/2" (BRAZO DE DUCHA)</v>
      </c>
      <c r="C24" t="str">
        <f>+_xlfn.XLOOKUP(B24,'Resumen MATMO'!C:C,'Resumen MATMO'!D:D)</f>
        <v>pza</v>
      </c>
      <c r="D24" s="3">
        <f>+SUMIF('Resumen MATMO'!C:C,Catálogo_Materiales!B24,'Resumen MATMO'!N:N)</f>
        <v>1</v>
      </c>
      <c r="E24" s="21">
        <f>+_xlfn.XLOOKUP(B24,'Resumen MATMO'!C:C,'Resumen MATMO'!F:F)</f>
        <v>28</v>
      </c>
      <c r="F24" s="3">
        <f t="shared" si="2"/>
        <v>28</v>
      </c>
      <c r="M24" s="9"/>
      <c r="N24" s="9"/>
      <c r="O24" s="9"/>
    </row>
    <row r="25" spans="1:15" x14ac:dyDescent="0.25">
      <c r="A25" t="str">
        <f t="shared" si="0"/>
        <v>MAT-024</v>
      </c>
      <c r="B25" t="str">
        <v>CARTON ASFALTICO</v>
      </c>
      <c r="C25" t="str">
        <f>+_xlfn.XLOOKUP(B25,'Resumen MATMO'!C:C,'Resumen MATMO'!D:D)</f>
        <v>m²</v>
      </c>
      <c r="D25" s="3">
        <f>+SUMIF('Resumen MATMO'!C:C,Catálogo_Materiales!B25,'Resumen MATMO'!N:N)</f>
        <v>4.525500000000001</v>
      </c>
      <c r="E25" s="21">
        <f>+_xlfn.XLOOKUP(B25,'Resumen MATMO'!C:C,'Resumen MATMO'!F:F)</f>
        <v>8</v>
      </c>
      <c r="F25" s="3">
        <f t="shared" si="2"/>
        <v>36.204000000000008</v>
      </c>
      <c r="M25" s="9"/>
      <c r="N25" s="9"/>
      <c r="O25" s="9"/>
    </row>
    <row r="26" spans="1:15" x14ac:dyDescent="0.25">
      <c r="A26" t="str">
        <f t="shared" si="0"/>
        <v>MAT-025</v>
      </c>
      <c r="B26" t="str">
        <v>CEMENTO BLANCO</v>
      </c>
      <c r="C26" t="str">
        <f>+_xlfn.XLOOKUP(B26,'Resumen MATMO'!C:C,'Resumen MATMO'!D:D)</f>
        <v>kg</v>
      </c>
      <c r="D26" s="3">
        <f>+SUMIF('Resumen MATMO'!C:C,Catálogo_Materiales!B26,'Resumen MATMO'!N:N)</f>
        <v>23.415999999999997</v>
      </c>
      <c r="E26" s="21">
        <f>+_xlfn.XLOOKUP(B26,'Resumen MATMO'!C:C,'Resumen MATMO'!F:F)</f>
        <v>8</v>
      </c>
      <c r="F26" s="3">
        <f t="shared" si="2"/>
        <v>187.32799999999997</v>
      </c>
      <c r="M26" s="9"/>
      <c r="N26" s="9"/>
      <c r="O26" s="9"/>
    </row>
    <row r="27" spans="1:15" x14ac:dyDescent="0.25">
      <c r="A27" t="str">
        <f t="shared" si="0"/>
        <v>MAT-026</v>
      </c>
      <c r="B27" t="str">
        <v>CEMENTO COLA</v>
      </c>
      <c r="C27" t="str">
        <f>+_xlfn.XLOOKUP(B27,'Resumen MATMO'!C:C,'Resumen MATMO'!D:D)</f>
        <v>kg</v>
      </c>
      <c r="D27" s="3">
        <f>+SUMIF('Resumen MATMO'!C:C,Catálogo_Materiales!B27,'Resumen MATMO'!N:N)</f>
        <v>405.75139999999993</v>
      </c>
      <c r="E27" s="21">
        <f>+_xlfn.XLOOKUP(B27,'Resumen MATMO'!C:C,'Resumen MATMO'!F:F)</f>
        <v>1.1000000000000001</v>
      </c>
      <c r="F27" s="3">
        <f t="shared" si="2"/>
        <v>446.32653999999997</v>
      </c>
      <c r="M27" s="9"/>
      <c r="N27" s="9"/>
      <c r="O27" s="9"/>
    </row>
    <row r="28" spans="1:15" x14ac:dyDescent="0.25">
      <c r="A28" t="str">
        <f t="shared" si="0"/>
        <v>MAT-027</v>
      </c>
      <c r="B28" t="str">
        <v>CEMENTO PORTLAND</v>
      </c>
      <c r="C28" t="str">
        <f>+_xlfn.XLOOKUP(B28,'Resumen MATMO'!C:C,'Resumen MATMO'!D:D)</f>
        <v>kg</v>
      </c>
      <c r="D28" s="3">
        <f>+SUMIF('Resumen MATMO'!C:C,Catálogo_Materiales!B28,'Resumen MATMO'!N:N)</f>
        <v>7972.1453000000001</v>
      </c>
      <c r="E28" s="21">
        <f>+_xlfn.XLOOKUP(B28,'Resumen MATMO'!C:C,'Resumen MATMO'!F:F)</f>
        <v>1.1000000000000001</v>
      </c>
      <c r="F28" s="3">
        <f t="shared" si="2"/>
        <v>8769.3598300000012</v>
      </c>
      <c r="M28" s="9"/>
      <c r="N28" s="9"/>
      <c r="O28" s="9"/>
    </row>
    <row r="29" spans="1:15" x14ac:dyDescent="0.25">
      <c r="A29" t="str">
        <f t="shared" si="0"/>
        <v>MAT-028</v>
      </c>
      <c r="B29" t="str">
        <v>CERAMICA NACIONAL</v>
      </c>
      <c r="C29" t="str">
        <f>+_xlfn.XLOOKUP(B29,'Resumen MATMO'!C:C,'Resumen MATMO'!D:D)</f>
        <v>M2</v>
      </c>
      <c r="D29" s="3">
        <f>+SUMIF('Resumen MATMO'!C:C,Catálogo_Materiales!B29,'Resumen MATMO'!N:N)</f>
        <v>72.94250000000001</v>
      </c>
      <c r="E29" s="21">
        <f>+_xlfn.XLOOKUP(B29,'Resumen MATMO'!C:C,'Resumen MATMO'!F:F)</f>
        <v>31</v>
      </c>
      <c r="F29" s="3">
        <f t="shared" si="2"/>
        <v>2261.2175000000002</v>
      </c>
      <c r="M29" s="9"/>
      <c r="N29" s="9"/>
      <c r="O29" s="9"/>
    </row>
    <row r="30" spans="1:15" x14ac:dyDescent="0.25">
      <c r="A30" t="str">
        <f t="shared" si="0"/>
        <v>MAT-029</v>
      </c>
      <c r="B30" t="str">
        <v>CERAMICA NACIONAL TIPO PORCELANATO (60X60)</v>
      </c>
      <c r="C30" t="str">
        <f>+_xlfn.XLOOKUP(B30,'Resumen MATMO'!C:C,'Resumen MATMO'!D:D)</f>
        <v>m²</v>
      </c>
      <c r="D30" s="3">
        <f>+SUMIF('Resumen MATMO'!C:C,Catálogo_Materiales!B30,'Resumen MATMO'!N:N)</f>
        <v>2.706</v>
      </c>
      <c r="E30" s="21">
        <f>+_xlfn.XLOOKUP(B30,'Resumen MATMO'!C:C,'Resumen MATMO'!F:F)</f>
        <v>47</v>
      </c>
      <c r="F30" s="3">
        <f t="shared" si="2"/>
        <v>127.182</v>
      </c>
      <c r="M30" s="9"/>
      <c r="N30" s="9"/>
      <c r="O30" s="9"/>
    </row>
    <row r="31" spans="1:15" x14ac:dyDescent="0.25">
      <c r="A31" t="str">
        <f t="shared" si="0"/>
        <v>MAT-030</v>
      </c>
      <c r="B31" t="str">
        <v>CHAPA EXTERIOR</v>
      </c>
      <c r="C31" t="str">
        <f>+_xlfn.XLOOKUP(B31,'Resumen MATMO'!C:C,'Resumen MATMO'!D:D)</f>
        <v>PZA</v>
      </c>
      <c r="D31" s="3">
        <f>+SUMIF('Resumen MATMO'!C:C,Catálogo_Materiales!B31,'Resumen MATMO'!N:N)</f>
        <v>2</v>
      </c>
      <c r="E31" s="21">
        <f>+_xlfn.XLOOKUP(B31,'Resumen MATMO'!C:C,'Resumen MATMO'!F:F)</f>
        <v>100</v>
      </c>
      <c r="F31" s="3">
        <f t="shared" si="2"/>
        <v>200</v>
      </c>
      <c r="M31" s="9"/>
      <c r="N31" s="9"/>
      <c r="O31" s="9"/>
    </row>
    <row r="32" spans="1:15" x14ac:dyDescent="0.25">
      <c r="A32" t="str">
        <f t="shared" si="0"/>
        <v>MAT-031</v>
      </c>
      <c r="B32" t="str">
        <v>CHAPA INTERIOR</v>
      </c>
      <c r="C32" t="str">
        <f>+_xlfn.XLOOKUP(B32,'Resumen MATMO'!C:C,'Resumen MATMO'!D:D)</f>
        <v>pza</v>
      </c>
      <c r="D32" s="3">
        <f>+SUMIF('Resumen MATMO'!C:C,Catálogo_Materiales!B32,'Resumen MATMO'!N:N)</f>
        <v>3</v>
      </c>
      <c r="E32" s="21">
        <f>+_xlfn.XLOOKUP(B32,'Resumen MATMO'!C:C,'Resumen MATMO'!F:F)</f>
        <v>90</v>
      </c>
      <c r="F32" s="3">
        <f t="shared" si="2"/>
        <v>270</v>
      </c>
      <c r="M32" s="9"/>
      <c r="N32" s="9"/>
      <c r="O32" s="9"/>
    </row>
    <row r="33" spans="1:15" x14ac:dyDescent="0.25">
      <c r="A33" t="str">
        <f t="shared" si="0"/>
        <v>MAT-032</v>
      </c>
      <c r="B33" t="str">
        <v>CHICOTILLO</v>
      </c>
      <c r="C33" t="str">
        <f>+_xlfn.XLOOKUP(B33,'Resumen MATMO'!C:C,'Resumen MATMO'!D:D)</f>
        <v>pza</v>
      </c>
      <c r="D33" s="3">
        <f>+SUMIF('Resumen MATMO'!C:C,Catálogo_Materiales!B33,'Resumen MATMO'!N:N)</f>
        <v>2</v>
      </c>
      <c r="E33" s="21">
        <f>+_xlfn.XLOOKUP(B33,'Resumen MATMO'!C:C,'Resumen MATMO'!F:F)</f>
        <v>15</v>
      </c>
      <c r="F33" s="3">
        <f t="shared" si="2"/>
        <v>30</v>
      </c>
      <c r="M33" s="9"/>
      <c r="N33" s="9"/>
      <c r="O33" s="9"/>
    </row>
    <row r="34" spans="1:15" x14ac:dyDescent="0.25">
      <c r="A34" t="str">
        <f t="shared" si="0"/>
        <v>MAT-033</v>
      </c>
      <c r="B34" t="str">
        <v>CIELO PVC TIPO MACHIMBRE + ESTRUCTURA GALVANIZADA</v>
      </c>
      <c r="C34" t="str">
        <f>+_xlfn.XLOOKUP(B34,'Resumen MATMO'!C:C,'Resumen MATMO'!D:D)</f>
        <v>M2</v>
      </c>
      <c r="D34" s="3">
        <f>+SUMIF('Resumen MATMO'!C:C,Catálogo_Materiales!B34,'Resumen MATMO'!N:N)</f>
        <v>53.33</v>
      </c>
      <c r="E34" s="21">
        <f>+_xlfn.XLOOKUP(B34,'Resumen MATMO'!C:C,'Resumen MATMO'!F:F)</f>
        <v>112</v>
      </c>
      <c r="F34" s="3">
        <f t="shared" si="2"/>
        <v>5972.96</v>
      </c>
      <c r="M34" s="9"/>
      <c r="N34" s="9"/>
      <c r="O34" s="9"/>
    </row>
    <row r="35" spans="1:15" x14ac:dyDescent="0.25">
      <c r="A35" t="str">
        <f t="shared" si="0"/>
        <v>MAT-034</v>
      </c>
      <c r="B35" t="str">
        <v>CINTA AISLANTE</v>
      </c>
      <c r="C35" t="str">
        <f>+_xlfn.XLOOKUP(B35,'Resumen MATMO'!C:C,'Resumen MATMO'!D:D)</f>
        <v>pza</v>
      </c>
      <c r="D35" s="3">
        <f>+SUMIF('Resumen MATMO'!C:C,Catálogo_Materiales!B35,'Resumen MATMO'!N:N)</f>
        <v>3.45</v>
      </c>
      <c r="E35" s="21">
        <f>+_xlfn.XLOOKUP(B35,'Resumen MATMO'!C:C,'Resumen MATMO'!F:F)</f>
        <v>10</v>
      </c>
      <c r="F35" s="3">
        <f t="shared" si="2"/>
        <v>34.5</v>
      </c>
      <c r="M35" s="9"/>
      <c r="N35" s="9"/>
      <c r="O35" s="9"/>
    </row>
    <row r="36" spans="1:15" x14ac:dyDescent="0.25">
      <c r="A36" t="str">
        <f t="shared" si="0"/>
        <v>MAT-035</v>
      </c>
      <c r="B36" t="str">
        <v>CLAVOS</v>
      </c>
      <c r="C36" t="str">
        <f>+_xlfn.XLOOKUP(B36,'Resumen MATMO'!C:C,'Resumen MATMO'!D:D)</f>
        <v>kg</v>
      </c>
      <c r="D36" s="3">
        <f>+SUMIF('Resumen MATMO'!C:C,Catálogo_Materiales!B36,'Resumen MATMO'!N:N)</f>
        <v>16.114750000000001</v>
      </c>
      <c r="E36" s="21">
        <f>+_xlfn.XLOOKUP(B36,'Resumen MATMO'!C:C,'Resumen MATMO'!F:F)</f>
        <v>11</v>
      </c>
      <c r="F36" s="3">
        <f t="shared" si="2"/>
        <v>177.26224999999999</v>
      </c>
      <c r="M36" s="9"/>
      <c r="N36" s="9"/>
      <c r="O36" s="9"/>
    </row>
    <row r="37" spans="1:15" x14ac:dyDescent="0.25">
      <c r="A37" t="str">
        <f t="shared" si="0"/>
        <v>MAT-036</v>
      </c>
      <c r="B37" t="str">
        <v>CLAVOS PARA CALAMINA CON GOMA</v>
      </c>
      <c r="C37" t="str">
        <f>+_xlfn.XLOOKUP(B37,'Resumen MATMO'!C:C,'Resumen MATMO'!D:D)</f>
        <v>kg</v>
      </c>
      <c r="D37" s="3">
        <f>+SUMIF('Resumen MATMO'!C:C,Catálogo_Materiales!B37,'Resumen MATMO'!N:N)</f>
        <v>6.6670000000000007</v>
      </c>
      <c r="E37" s="21">
        <f>+_xlfn.XLOOKUP(B37,'Resumen MATMO'!C:C,'Resumen MATMO'!F:F)</f>
        <v>15</v>
      </c>
      <c r="F37" s="3">
        <f t="shared" si="2"/>
        <v>100.00500000000001</v>
      </c>
      <c r="M37" s="9"/>
      <c r="N37" s="9"/>
      <c r="O37" s="9"/>
    </row>
    <row r="38" spans="1:15" x14ac:dyDescent="0.25">
      <c r="A38" t="str">
        <f t="shared" si="0"/>
        <v>MAT-037</v>
      </c>
      <c r="B38" t="str">
        <v>CODO FG GALV DE 1/2"</v>
      </c>
      <c r="C38" t="str">
        <f>+_xlfn.XLOOKUP(B38,'Resumen MATMO'!C:C,'Resumen MATMO'!D:D)</f>
        <v>PZA</v>
      </c>
      <c r="D38" s="3">
        <f>+SUMIF('Resumen MATMO'!C:C,Catálogo_Materiales!B38,'Resumen MATMO'!N:N)</f>
        <v>1</v>
      </c>
      <c r="E38" s="21">
        <f>+_xlfn.XLOOKUP(B38,'Resumen MATMO'!C:C,'Resumen MATMO'!F:F)</f>
        <v>4.5</v>
      </c>
      <c r="F38" s="3">
        <f t="shared" si="2"/>
        <v>4.5</v>
      </c>
      <c r="M38" s="9"/>
      <c r="N38" s="9"/>
      <c r="O38" s="9"/>
    </row>
    <row r="39" spans="1:15" x14ac:dyDescent="0.25">
      <c r="A39" t="str">
        <f t="shared" si="0"/>
        <v>MAT-038</v>
      </c>
      <c r="B39" t="str">
        <v>CODO PVC DE 1/2"</v>
      </c>
      <c r="C39" t="str">
        <f>+_xlfn.XLOOKUP(B39,'Resumen MATMO'!C:C,'Resumen MATMO'!D:D)</f>
        <v>pza</v>
      </c>
      <c r="D39" s="3">
        <f>+SUMIF('Resumen MATMO'!C:C,Catálogo_Materiales!B39,'Resumen MATMO'!N:N)</f>
        <v>8</v>
      </c>
      <c r="E39" s="21">
        <f>+_xlfn.XLOOKUP(B39,'Resumen MATMO'!C:C,'Resumen MATMO'!F:F)</f>
        <v>3.5</v>
      </c>
      <c r="F39" s="3">
        <f t="shared" si="2"/>
        <v>28</v>
      </c>
      <c r="M39" s="9"/>
      <c r="N39" s="9"/>
      <c r="O39" s="9"/>
    </row>
    <row r="40" spans="1:15" x14ac:dyDescent="0.25">
      <c r="A40" t="str">
        <f t="shared" si="0"/>
        <v>MAT-039</v>
      </c>
      <c r="B40" t="str">
        <v>CODO PVC DE 5/8"</v>
      </c>
      <c r="C40" t="str">
        <f>+_xlfn.XLOOKUP(B40,'Resumen MATMO'!C:C,'Resumen MATMO'!D:D)</f>
        <v>pza</v>
      </c>
      <c r="D40" s="3">
        <f>+SUMIF('Resumen MATMO'!C:C,Catálogo_Materiales!B40,'Resumen MATMO'!N:N)</f>
        <v>45</v>
      </c>
      <c r="E40" s="21">
        <f>+_xlfn.XLOOKUP(B40,'Resumen MATMO'!C:C,'Resumen MATMO'!F:F)</f>
        <v>1.7</v>
      </c>
      <c r="F40" s="3">
        <f t="shared" si="2"/>
        <v>76.5</v>
      </c>
      <c r="M40" s="9"/>
      <c r="N40" s="9"/>
      <c r="O40" s="9"/>
    </row>
    <row r="41" spans="1:15" x14ac:dyDescent="0.25">
      <c r="A41" t="str">
        <f t="shared" si="0"/>
        <v>MAT-040</v>
      </c>
      <c r="B41" t="str">
        <v>CODO PVC DESAGUE 2"</v>
      </c>
      <c r="C41" t="str">
        <f>+_xlfn.XLOOKUP(B41,'Resumen MATMO'!C:C,'Resumen MATMO'!D:D)</f>
        <v>pza</v>
      </c>
      <c r="D41" s="3">
        <f>+SUMIF('Resumen MATMO'!C:C,Catálogo_Materiales!B41,'Resumen MATMO'!N:N)</f>
        <v>4</v>
      </c>
      <c r="E41" s="21">
        <f>+_xlfn.XLOOKUP(B41,'Resumen MATMO'!C:C,'Resumen MATMO'!F:F)</f>
        <v>4</v>
      </c>
      <c r="F41" s="3">
        <f t="shared" si="2"/>
        <v>16</v>
      </c>
      <c r="M41" s="9"/>
      <c r="N41" s="9"/>
      <c r="O41" s="9"/>
    </row>
    <row r="42" spans="1:15" x14ac:dyDescent="0.25">
      <c r="A42" t="str">
        <f t="shared" si="0"/>
        <v>MAT-041</v>
      </c>
      <c r="B42" t="str">
        <v>CODO PVC DESAGÜE 3"</v>
      </c>
      <c r="C42" t="str">
        <f>+_xlfn.XLOOKUP(B42,'Resumen MATMO'!C:C,'Resumen MATMO'!D:D)</f>
        <v>PZA</v>
      </c>
      <c r="D42" s="3">
        <f>+SUMIF('Resumen MATMO'!C:C,Catálogo_Materiales!B42,'Resumen MATMO'!N:N)</f>
        <v>12</v>
      </c>
      <c r="E42" s="21">
        <f>+_xlfn.XLOOKUP(B42,'Resumen MATMO'!C:C,'Resumen MATMO'!F:F)</f>
        <v>9</v>
      </c>
      <c r="F42" s="3">
        <f t="shared" si="2"/>
        <v>108</v>
      </c>
      <c r="M42" s="9"/>
      <c r="N42" s="9"/>
      <c r="O42" s="9"/>
    </row>
    <row r="43" spans="1:15" x14ac:dyDescent="0.25">
      <c r="A43" t="str">
        <f t="shared" si="0"/>
        <v>MAT-042</v>
      </c>
      <c r="B43" t="str">
        <v>CODO PVC DESAGUE 4"</v>
      </c>
      <c r="C43" t="str">
        <f>+_xlfn.XLOOKUP(B43,'Resumen MATMO'!C:C,'Resumen MATMO'!D:D)</f>
        <v>pza</v>
      </c>
      <c r="D43" s="3">
        <f>+SUMIF('Resumen MATMO'!C:C,Catálogo_Materiales!B43,'Resumen MATMO'!N:N)</f>
        <v>2</v>
      </c>
      <c r="E43" s="21">
        <f>+_xlfn.XLOOKUP(B43,'Resumen MATMO'!C:C,'Resumen MATMO'!F:F)</f>
        <v>13</v>
      </c>
      <c r="F43" s="3">
        <f t="shared" si="2"/>
        <v>26</v>
      </c>
      <c r="M43" s="9"/>
      <c r="N43" s="9"/>
      <c r="O43" s="9"/>
    </row>
    <row r="44" spans="1:15" x14ac:dyDescent="0.25">
      <c r="A44" t="str">
        <f t="shared" si="0"/>
        <v>MAT-043</v>
      </c>
      <c r="B44" t="str">
        <v>COPLA PVC DE 1/2"</v>
      </c>
      <c r="C44" t="str">
        <f>+_xlfn.XLOOKUP(B44,'Resumen MATMO'!C:C,'Resumen MATMO'!D:D)</f>
        <v>pza</v>
      </c>
      <c r="D44" s="3">
        <f>+SUMIF('Resumen MATMO'!C:C,Catálogo_Materiales!B44,'Resumen MATMO'!N:N)</f>
        <v>2</v>
      </c>
      <c r="E44" s="21">
        <f>+_xlfn.XLOOKUP(B44,'Resumen MATMO'!C:C,'Resumen MATMO'!F:F)</f>
        <v>3</v>
      </c>
      <c r="F44" s="3">
        <f t="shared" si="2"/>
        <v>6</v>
      </c>
      <c r="M44" s="9"/>
      <c r="N44" s="9"/>
      <c r="O44" s="9"/>
    </row>
    <row r="45" spans="1:15" x14ac:dyDescent="0.25">
      <c r="A45" t="str">
        <f t="shared" si="0"/>
        <v>MAT-044</v>
      </c>
      <c r="B45" t="str">
        <v>CORDEL</v>
      </c>
      <c r="C45" t="str">
        <f>+_xlfn.XLOOKUP(B45,'Resumen MATMO'!C:C,'Resumen MATMO'!D:D)</f>
        <v>m</v>
      </c>
      <c r="D45" s="3">
        <f>+SUMIF('Resumen MATMO'!C:C,Catálogo_Materiales!B45,'Resumen MATMO'!N:N)</f>
        <v>13</v>
      </c>
      <c r="E45" s="21">
        <f>+_xlfn.XLOOKUP(B45,'Resumen MATMO'!C:C,'Resumen MATMO'!F:F)</f>
        <v>2.5</v>
      </c>
      <c r="F45" s="3">
        <f t="shared" si="2"/>
        <v>32.5</v>
      </c>
      <c r="M45" s="9"/>
      <c r="N45" s="9"/>
      <c r="O45" s="9"/>
    </row>
    <row r="46" spans="1:15" x14ac:dyDescent="0.25">
      <c r="A46" t="str">
        <f t="shared" si="0"/>
        <v>MAT-045</v>
      </c>
      <c r="B46" t="str">
        <v>DUCHA PLASTICA ELECTRICA</v>
      </c>
      <c r="C46" t="str">
        <f>+_xlfn.XLOOKUP(B46,'Resumen MATMO'!C:C,'Resumen MATMO'!D:D)</f>
        <v>pza</v>
      </c>
      <c r="D46" s="3">
        <f>+SUMIF('Resumen MATMO'!C:C,Catálogo_Materiales!B46,'Resumen MATMO'!N:N)</f>
        <v>1</v>
      </c>
      <c r="E46" s="21">
        <f>+_xlfn.XLOOKUP(B46,'Resumen MATMO'!C:C,'Resumen MATMO'!F:F)</f>
        <v>90</v>
      </c>
      <c r="F46" s="3">
        <f t="shared" si="2"/>
        <v>90</v>
      </c>
      <c r="M46" s="9"/>
      <c r="N46" s="9"/>
      <c r="O46" s="9"/>
    </row>
    <row r="47" spans="1:15" x14ac:dyDescent="0.25">
      <c r="A47" t="str">
        <f t="shared" si="0"/>
        <v>MAT-046</v>
      </c>
      <c r="B47" t="str">
        <v>ESQUINERO DE ALUMINIO</v>
      </c>
      <c r="C47" t="str">
        <f>+_xlfn.XLOOKUP(B47,'Resumen MATMO'!C:C,'Resumen MATMO'!D:D)</f>
        <v>M</v>
      </c>
      <c r="D47" s="3">
        <f>+SUMIF('Resumen MATMO'!C:C,Catálogo_Materiales!B47,'Resumen MATMO'!N:N)</f>
        <v>3.9359999999999999</v>
      </c>
      <c r="E47" s="21">
        <f>+_xlfn.XLOOKUP(B47,'Resumen MATMO'!C:C,'Resumen MATMO'!F:F)</f>
        <v>7</v>
      </c>
      <c r="F47" s="3">
        <f t="shared" si="2"/>
        <v>27.552</v>
      </c>
      <c r="M47" s="9"/>
      <c r="N47" s="9"/>
      <c r="O47" s="9"/>
    </row>
    <row r="48" spans="1:15" x14ac:dyDescent="0.25">
      <c r="A48" t="str">
        <f t="shared" si="0"/>
        <v>MAT-047</v>
      </c>
      <c r="B48" t="str">
        <v>FIERRO CORRUGADO 1/2"</v>
      </c>
      <c r="C48" t="str">
        <f>+_xlfn.XLOOKUP(B48,'Resumen MATMO'!C:C,'Resumen MATMO'!D:D)</f>
        <v>kg</v>
      </c>
      <c r="D48" s="3">
        <f>+SUMIF('Resumen MATMO'!C:C,Catálogo_Materiales!B48,'Resumen MATMO'!N:N)</f>
        <v>59.663300000000007</v>
      </c>
      <c r="E48" s="21">
        <f>+_xlfn.XLOOKUP(B48,'Resumen MATMO'!C:C,'Resumen MATMO'!F:F)</f>
        <v>9</v>
      </c>
      <c r="F48" s="3">
        <f t="shared" si="2"/>
        <v>536.9697000000001</v>
      </c>
      <c r="M48" s="9"/>
      <c r="N48" s="9"/>
      <c r="O48" s="9"/>
    </row>
    <row r="49" spans="1:15" x14ac:dyDescent="0.25">
      <c r="A49" t="str">
        <f t="shared" si="0"/>
        <v>MAT-048</v>
      </c>
      <c r="B49" t="str">
        <v>FIERRO CORRUGADO 1/4"</v>
      </c>
      <c r="C49" t="str">
        <f>+_xlfn.XLOOKUP(B49,'Resumen MATMO'!C:C,'Resumen MATMO'!D:D)</f>
        <v>kg</v>
      </c>
      <c r="D49" s="3">
        <f>+SUMIF('Resumen MATMO'!C:C,Catálogo_Materiales!B49,'Resumen MATMO'!N:N)</f>
        <v>133.3629</v>
      </c>
      <c r="E49" s="21">
        <f>+_xlfn.XLOOKUP(B49,'Resumen MATMO'!C:C,'Resumen MATMO'!F:F)</f>
        <v>9</v>
      </c>
      <c r="F49" s="3">
        <f t="shared" si="2"/>
        <v>1200.2661000000001</v>
      </c>
      <c r="M49" s="9"/>
      <c r="N49" s="9"/>
      <c r="O49" s="9"/>
    </row>
    <row r="50" spans="1:15" x14ac:dyDescent="0.25">
      <c r="A50" t="str">
        <f t="shared" si="0"/>
        <v>MAT-049</v>
      </c>
      <c r="B50" t="str">
        <v>FIERRO CORRUGADO 3/8"</v>
      </c>
      <c r="C50" t="str">
        <f>+_xlfn.XLOOKUP(B50,'Resumen MATMO'!C:C,'Resumen MATMO'!D:D)</f>
        <v>kg</v>
      </c>
      <c r="D50" s="3">
        <f>+SUMIF('Resumen MATMO'!C:C,Catálogo_Materiales!B50,'Resumen MATMO'!N:N)</f>
        <v>334.9434</v>
      </c>
      <c r="E50" s="21">
        <f>+_xlfn.XLOOKUP(B50,'Resumen MATMO'!C:C,'Resumen MATMO'!F:F)</f>
        <v>8.5</v>
      </c>
      <c r="F50" s="3">
        <f t="shared" si="2"/>
        <v>2847.0189</v>
      </c>
      <c r="M50" s="9"/>
      <c r="N50" s="9"/>
      <c r="O50" s="9"/>
    </row>
    <row r="51" spans="1:15" x14ac:dyDescent="0.25">
      <c r="A51" t="str">
        <f t="shared" si="0"/>
        <v>MAT-050</v>
      </c>
      <c r="B51" t="str">
        <v>FIERRO CORRUGADO 5/16"</v>
      </c>
      <c r="C51" t="str">
        <f>+_xlfn.XLOOKUP(B51,'Resumen MATMO'!C:C,'Resumen MATMO'!D:D)</f>
        <v>kg</v>
      </c>
      <c r="D51" s="3">
        <f>+SUMIF('Resumen MATMO'!C:C,Catálogo_Materiales!B51,'Resumen MATMO'!N:N)</f>
        <v>16.1706</v>
      </c>
      <c r="E51" s="21">
        <f>+_xlfn.XLOOKUP(B51,'Resumen MATMO'!C:C,'Resumen MATMO'!F:F)</f>
        <v>8</v>
      </c>
      <c r="F51" s="3">
        <f t="shared" si="2"/>
        <v>129.3648</v>
      </c>
      <c r="M51" s="9"/>
      <c r="N51" s="9"/>
      <c r="O51" s="9"/>
    </row>
    <row r="52" spans="1:15" x14ac:dyDescent="0.25">
      <c r="A52" t="str">
        <f t="shared" si="0"/>
        <v>MAT-051</v>
      </c>
      <c r="B52" t="str">
        <v>GRAVA</v>
      </c>
      <c r="C52" t="str">
        <f>+_xlfn.XLOOKUP(B52,'Resumen MATMO'!C:C,'Resumen MATMO'!D:D)</f>
        <v>m³</v>
      </c>
      <c r="D52" s="3">
        <f>+SUMIF('Resumen MATMO'!C:C,Catálogo_Materiales!B52,'Resumen MATMO'!N:N)</f>
        <v>15.08465</v>
      </c>
      <c r="E52" s="21">
        <f>+_xlfn.XLOOKUP(B52,'Resumen MATMO'!C:C,'Resumen MATMO'!F:F)</f>
        <v>0</v>
      </c>
      <c r="F52" s="3">
        <f t="shared" si="2"/>
        <v>0</v>
      </c>
      <c r="M52" s="9"/>
      <c r="N52" s="9"/>
      <c r="O52" s="9"/>
    </row>
    <row r="53" spans="1:15" x14ac:dyDescent="0.25">
      <c r="A53" t="str">
        <f t="shared" si="0"/>
        <v>MAT-052</v>
      </c>
      <c r="B53" t="str">
        <v>GRIFERIA PARA LAVAMANOS</v>
      </c>
      <c r="C53" t="str">
        <f>+_xlfn.XLOOKUP(B53,'Resumen MATMO'!C:C,'Resumen MATMO'!D:D)</f>
        <v>pza</v>
      </c>
      <c r="D53" s="3">
        <f>+SUMIF('Resumen MATMO'!C:C,Catálogo_Materiales!B53,'Resumen MATMO'!N:N)</f>
        <v>1</v>
      </c>
      <c r="E53" s="21">
        <f>+_xlfn.XLOOKUP(B53,'Resumen MATMO'!C:C,'Resumen MATMO'!F:F)</f>
        <v>60</v>
      </c>
      <c r="F53" s="3">
        <f t="shared" si="2"/>
        <v>60</v>
      </c>
      <c r="M53" s="9"/>
      <c r="N53" s="9"/>
      <c r="O53" s="9"/>
    </row>
    <row r="54" spans="1:15" x14ac:dyDescent="0.25">
      <c r="A54" t="str">
        <f t="shared" si="0"/>
        <v>MAT-053</v>
      </c>
      <c r="B54" t="str">
        <v>GRIFERIA PARA LAVAPLATOS</v>
      </c>
      <c r="C54" t="str">
        <f>+_xlfn.XLOOKUP(B54,'Resumen MATMO'!C:C,'Resumen MATMO'!D:D)</f>
        <v>pza</v>
      </c>
      <c r="D54" s="3">
        <f>+SUMIF('Resumen MATMO'!C:C,Catálogo_Materiales!B54,'Resumen MATMO'!N:N)</f>
        <v>1</v>
      </c>
      <c r="E54" s="21">
        <f>+_xlfn.XLOOKUP(B54,'Resumen MATMO'!C:C,'Resumen MATMO'!F:F)</f>
        <v>80</v>
      </c>
      <c r="F54" s="3">
        <f t="shared" si="2"/>
        <v>80</v>
      </c>
      <c r="M54" s="9"/>
      <c r="N54" s="9"/>
      <c r="O54" s="9"/>
    </row>
    <row r="55" spans="1:15" x14ac:dyDescent="0.25">
      <c r="A55" t="str">
        <f t="shared" si="0"/>
        <v>MAT-054</v>
      </c>
      <c r="B55" t="str">
        <v>GRIFO DE PARED 1/2"</v>
      </c>
      <c r="C55" t="str">
        <f>+_xlfn.XLOOKUP(B55,'Resumen MATMO'!C:C,'Resumen MATMO'!D:D)</f>
        <v>pza</v>
      </c>
      <c r="D55" s="3">
        <f>+SUMIF('Resumen MATMO'!C:C,Catálogo_Materiales!B55,'Resumen MATMO'!N:N)</f>
        <v>1</v>
      </c>
      <c r="E55" s="21">
        <f>+_xlfn.XLOOKUP(B55,'Resumen MATMO'!C:C,'Resumen MATMO'!F:F)</f>
        <v>50</v>
      </c>
      <c r="F55" s="3">
        <f t="shared" si="2"/>
        <v>50</v>
      </c>
      <c r="M55" s="9"/>
      <c r="N55" s="9"/>
      <c r="O55" s="9"/>
    </row>
    <row r="56" spans="1:15" x14ac:dyDescent="0.25">
      <c r="A56" t="str">
        <f t="shared" si="0"/>
        <v>MAT-055</v>
      </c>
      <c r="B56" t="str">
        <v>IMPERMEABILIZANTE</v>
      </c>
      <c r="C56" t="str">
        <f>+_xlfn.XLOOKUP(B56,'Resumen MATMO'!C:C,'Resumen MATMO'!D:D)</f>
        <v>LT</v>
      </c>
      <c r="D56" s="3">
        <f>+SUMIF('Resumen MATMO'!C:C,Catálogo_Materiales!B56,'Resumen MATMO'!N:N)</f>
        <v>5</v>
      </c>
      <c r="E56" s="21">
        <f>+_xlfn.XLOOKUP(B56,'Resumen MATMO'!C:C,'Resumen MATMO'!F:F)</f>
        <v>12</v>
      </c>
      <c r="F56" s="3">
        <f t="shared" si="2"/>
        <v>60</v>
      </c>
      <c r="M56" s="9"/>
      <c r="N56" s="9"/>
      <c r="O56" s="9"/>
    </row>
    <row r="57" spans="1:15" x14ac:dyDescent="0.25">
      <c r="A57" t="str">
        <f t="shared" si="0"/>
        <v>MAT-056</v>
      </c>
      <c r="B57" t="str">
        <v>IMPERMEABILIZANTE CRIL, SOL Y LLUVIA</v>
      </c>
      <c r="C57" t="str">
        <f>+_xlfn.XLOOKUP(B57,'Resumen MATMO'!C:C,'Resumen MATMO'!D:D)</f>
        <v>l</v>
      </c>
      <c r="D57" s="3">
        <f>+SUMIF('Resumen MATMO'!C:C,Catálogo_Materiales!B57,'Resumen MATMO'!N:N)</f>
        <v>4.5600000000000005</v>
      </c>
      <c r="E57" s="21">
        <f>+_xlfn.XLOOKUP(B57,'Resumen MATMO'!C:C,'Resumen MATMO'!F:F)</f>
        <v>20</v>
      </c>
      <c r="F57" s="3">
        <f t="shared" si="2"/>
        <v>91.200000000000017</v>
      </c>
      <c r="M57" s="9"/>
      <c r="N57" s="9"/>
      <c r="O57" s="9"/>
    </row>
    <row r="58" spans="1:15" x14ac:dyDescent="0.25">
      <c r="A58" t="str">
        <f t="shared" si="0"/>
        <v>MAT-057</v>
      </c>
      <c r="B58" t="str">
        <v>INODORO T/BAJO + ACCESORIOS</v>
      </c>
      <c r="C58" t="str">
        <f>+_xlfn.XLOOKUP(B58,'Resumen MATMO'!C:C,'Resumen MATMO'!D:D)</f>
        <v>pza</v>
      </c>
      <c r="D58" s="3">
        <f>+SUMIF('Resumen MATMO'!C:C,Catálogo_Materiales!B58,'Resumen MATMO'!N:N)</f>
        <v>1</v>
      </c>
      <c r="E58" s="21">
        <f>+_xlfn.XLOOKUP(B58,'Resumen MATMO'!C:C,'Resumen MATMO'!F:F)</f>
        <v>320</v>
      </c>
      <c r="F58" s="3">
        <f t="shared" si="2"/>
        <v>320</v>
      </c>
      <c r="M58" s="9"/>
      <c r="N58" s="9"/>
      <c r="O58" s="9"/>
    </row>
    <row r="59" spans="1:15" x14ac:dyDescent="0.25">
      <c r="A59" t="str">
        <f t="shared" si="0"/>
        <v>MAT-058</v>
      </c>
      <c r="B59" t="str">
        <v>INTERRUPTOR</v>
      </c>
      <c r="C59" t="str">
        <f>+_xlfn.XLOOKUP(B59,'Resumen MATMO'!C:C,'Resumen MATMO'!D:D)</f>
        <v>pza</v>
      </c>
      <c r="D59" s="3">
        <f>+SUMIF('Resumen MATMO'!C:C,Catálogo_Materiales!B59,'Resumen MATMO'!N:N)</f>
        <v>8</v>
      </c>
      <c r="E59" s="21">
        <f>+_xlfn.XLOOKUP(B59,'Resumen MATMO'!C:C,'Resumen MATMO'!F:F)</f>
        <v>8</v>
      </c>
      <c r="F59" s="3">
        <f t="shared" si="2"/>
        <v>64</v>
      </c>
      <c r="M59" s="9"/>
      <c r="N59" s="9"/>
      <c r="O59" s="9"/>
    </row>
    <row r="60" spans="1:15" x14ac:dyDescent="0.25">
      <c r="A60" t="str">
        <f t="shared" si="0"/>
        <v>MAT-059</v>
      </c>
      <c r="B60" t="str">
        <v>LADRILLO 6H (24X15X10)</v>
      </c>
      <c r="C60" t="str">
        <f>+_xlfn.XLOOKUP(B60,'Resumen MATMO'!C:C,'Resumen MATMO'!D:D)</f>
        <v>pza</v>
      </c>
      <c r="D60" s="3">
        <f>+SUMIF('Resumen MATMO'!C:C,Catálogo_Materiales!B60,'Resumen MATMO'!N:N)</f>
        <v>2926.7949999999996</v>
      </c>
      <c r="E60" s="21">
        <f>+_xlfn.XLOOKUP(B60,'Resumen MATMO'!C:C,'Resumen MATMO'!F:F)</f>
        <v>1.2</v>
      </c>
      <c r="F60" s="3">
        <f t="shared" si="2"/>
        <v>3512.1539999999995</v>
      </c>
      <c r="M60" s="9"/>
      <c r="N60" s="9"/>
      <c r="O60" s="9"/>
    </row>
    <row r="61" spans="1:15" x14ac:dyDescent="0.25">
      <c r="A61" t="str">
        <f t="shared" si="0"/>
        <v>MAT-060</v>
      </c>
      <c r="B61" t="str">
        <v>LADRILLO GAMBOTE (23x10x5)</v>
      </c>
      <c r="C61" t="str">
        <f>+_xlfn.XLOOKUP(B61,'Resumen MATMO'!C:C,'Resumen MATMO'!D:D)</f>
        <v>pza</v>
      </c>
      <c r="D61" s="3">
        <f>+SUMIF('Resumen MATMO'!C:C,Catálogo_Materiales!B61,'Resumen MATMO'!N:N)</f>
        <v>914</v>
      </c>
      <c r="E61" s="21">
        <f>+_xlfn.XLOOKUP(B61,'Resumen MATMO'!C:C,'Resumen MATMO'!F:F)</f>
        <v>0.8</v>
      </c>
      <c r="F61" s="3">
        <f t="shared" si="2"/>
        <v>731.2</v>
      </c>
      <c r="M61" s="9"/>
      <c r="N61" s="9"/>
      <c r="O61" s="9"/>
    </row>
    <row r="62" spans="1:15" x14ac:dyDescent="0.25">
      <c r="A62" t="str">
        <f t="shared" si="0"/>
        <v>MAT-061</v>
      </c>
      <c r="B62" t="str">
        <v>LAVAMANOS C/PEDESTAL + ACCESORIOS</v>
      </c>
      <c r="C62" t="str">
        <f>+_xlfn.XLOOKUP(B62,'Resumen MATMO'!C:C,'Resumen MATMO'!D:D)</f>
        <v>pza</v>
      </c>
      <c r="D62" s="3">
        <f>+SUMIF('Resumen MATMO'!C:C,Catálogo_Materiales!B62,'Resumen MATMO'!N:N)</f>
        <v>1</v>
      </c>
      <c r="E62" s="21">
        <f>+_xlfn.XLOOKUP(B62,'Resumen MATMO'!C:C,'Resumen MATMO'!F:F)</f>
        <v>200</v>
      </c>
      <c r="F62" s="3">
        <f t="shared" si="2"/>
        <v>200</v>
      </c>
      <c r="M62" s="9"/>
      <c r="N62" s="9"/>
      <c r="O62" s="9"/>
    </row>
    <row r="63" spans="1:15" x14ac:dyDescent="0.25">
      <c r="A63" t="str">
        <f t="shared" si="0"/>
        <v>MAT-062</v>
      </c>
      <c r="B63" t="str">
        <v>LAVANDERIA DE CEMENTO + ACCESORIOS</v>
      </c>
      <c r="C63" t="str">
        <f>+_xlfn.XLOOKUP(B63,'Resumen MATMO'!C:C,'Resumen MATMO'!D:D)</f>
        <v>pza</v>
      </c>
      <c r="D63" s="3">
        <f>+SUMIF('Resumen MATMO'!C:C,Catálogo_Materiales!B63,'Resumen MATMO'!N:N)</f>
        <v>1</v>
      </c>
      <c r="E63" s="21">
        <f>+_xlfn.XLOOKUP(B63,'Resumen MATMO'!C:C,'Resumen MATMO'!F:F)</f>
        <v>180</v>
      </c>
      <c r="F63" s="3">
        <f t="shared" si="2"/>
        <v>180</v>
      </c>
      <c r="M63" s="9"/>
      <c r="N63" s="9"/>
      <c r="O63" s="9"/>
    </row>
    <row r="64" spans="1:15" x14ac:dyDescent="0.25">
      <c r="A64" t="str">
        <f t="shared" si="0"/>
        <v>MAT-063</v>
      </c>
      <c r="B64" t="str">
        <v>LAVAPLATOS 2 FOSAS Y 1 FREGADERO MAS SOPAPA Y SIFÓN</v>
      </c>
      <c r="C64" t="str">
        <f>+_xlfn.XLOOKUP(B64,'Resumen MATMO'!C:C,'Resumen MATMO'!D:D)</f>
        <v>pza</v>
      </c>
      <c r="D64" s="3">
        <f>+SUMIF('Resumen MATMO'!C:C,Catálogo_Materiales!B64,'Resumen MATMO'!N:N)</f>
        <v>1</v>
      </c>
      <c r="E64" s="21">
        <f>+_xlfn.XLOOKUP(B64,'Resumen MATMO'!C:C,'Resumen MATMO'!F:F)</f>
        <v>350</v>
      </c>
      <c r="F64" s="3">
        <f t="shared" si="2"/>
        <v>350</v>
      </c>
      <c r="M64" s="9"/>
      <c r="N64" s="9"/>
      <c r="O64" s="9"/>
    </row>
    <row r="65" spans="1:15" x14ac:dyDescent="0.25">
      <c r="A65" t="str">
        <f t="shared" si="0"/>
        <v>MAT-064</v>
      </c>
      <c r="B65" t="str">
        <v>LIJA P/PARED</v>
      </c>
      <c r="C65" t="str">
        <f>+_xlfn.XLOOKUP(B65,'Resumen MATMO'!C:C,'Resumen MATMO'!D:D)</f>
        <v>M</v>
      </c>
      <c r="D65" s="3">
        <f>+SUMIF('Resumen MATMO'!C:C,Catálogo_Materiales!B65,'Resumen MATMO'!N:N)</f>
        <v>20.572400000000002</v>
      </c>
      <c r="E65" s="21">
        <f>+_xlfn.XLOOKUP(B65,'Resumen MATMO'!C:C,'Resumen MATMO'!F:F)</f>
        <v>6</v>
      </c>
      <c r="F65" s="3">
        <f t="shared" si="2"/>
        <v>123.43440000000001</v>
      </c>
      <c r="M65" s="9"/>
      <c r="N65" s="9"/>
      <c r="O65" s="9"/>
    </row>
    <row r="66" spans="1:15" x14ac:dyDescent="0.25">
      <c r="A66" t="str">
        <f t="shared" si="0"/>
        <v>MAT-065</v>
      </c>
      <c r="B66" t="str">
        <v>LISTON DE MADERA SEMIDURA (2"X2")</v>
      </c>
      <c r="C66" t="str">
        <f>+_xlfn.XLOOKUP(B66,'Resumen MATMO'!C:C,'Resumen MATMO'!D:D)</f>
        <v>pie²</v>
      </c>
      <c r="D66" s="3">
        <f>+SUMIF('Resumen MATMO'!C:C,Catálogo_Materiales!B66,'Resumen MATMO'!N:N)</f>
        <v>124.4067</v>
      </c>
      <c r="E66" s="21">
        <f>+_xlfn.XLOOKUP(B66,'Resumen MATMO'!C:C,'Resumen MATMO'!F:F)</f>
        <v>2</v>
      </c>
      <c r="F66" s="3">
        <f t="shared" si="2"/>
        <v>248.8134</v>
      </c>
      <c r="M66" s="9"/>
      <c r="N66" s="9"/>
      <c r="O66" s="9"/>
    </row>
    <row r="67" spans="1:15" x14ac:dyDescent="0.25">
      <c r="A67" t="str">
        <f t="shared" ref="A67:A115" si="3">"MAT-" &amp; TEXT(ROW(G67)-1,"000")</f>
        <v>MAT-066</v>
      </c>
      <c r="B67" t="str">
        <v>LLAVE DE PASO 1/2"</v>
      </c>
      <c r="C67" t="str">
        <f>+_xlfn.XLOOKUP(B67,'Resumen MATMO'!C:C,'Resumen MATMO'!D:D)</f>
        <v>pza</v>
      </c>
      <c r="D67" s="3">
        <f>+SUMIF('Resumen MATMO'!C:C,Catálogo_Materiales!B67,'Resumen MATMO'!N:N)</f>
        <v>2</v>
      </c>
      <c r="E67" s="21">
        <f>+_xlfn.XLOOKUP(B67,'Resumen MATMO'!C:C,'Resumen MATMO'!F:F)</f>
        <v>35</v>
      </c>
      <c r="F67" s="3">
        <f t="shared" si="2"/>
        <v>70</v>
      </c>
      <c r="M67" s="9"/>
      <c r="N67" s="9"/>
      <c r="O67" s="9"/>
    </row>
    <row r="68" spans="1:15" x14ac:dyDescent="0.25">
      <c r="A68" t="str">
        <f t="shared" si="3"/>
        <v>MAT-067</v>
      </c>
      <c r="B68" t="str">
        <v>LLAVE DE PASO 1/2" PARA DUCHA</v>
      </c>
      <c r="C68" t="str">
        <f>+_xlfn.XLOOKUP(B68,'Resumen MATMO'!C:C,'Resumen MATMO'!D:D)</f>
        <v>pza</v>
      </c>
      <c r="D68" s="3">
        <f>+SUMIF('Resumen MATMO'!C:C,Catálogo_Materiales!B68,'Resumen MATMO'!N:N)</f>
        <v>1</v>
      </c>
      <c r="E68" s="21">
        <f>+_xlfn.XLOOKUP(B68,'Resumen MATMO'!C:C,'Resumen MATMO'!F:F)</f>
        <v>40</v>
      </c>
      <c r="F68" s="3">
        <f t="shared" si="2"/>
        <v>40</v>
      </c>
      <c r="M68" s="9"/>
      <c r="N68" s="9"/>
      <c r="O68" s="9"/>
    </row>
    <row r="69" spans="1:15" x14ac:dyDescent="0.25">
      <c r="A69" t="str">
        <f t="shared" si="3"/>
        <v>MAT-068</v>
      </c>
      <c r="B69" t="str">
        <v>MADERA DE CONSTRUCCION (3 USOS)</v>
      </c>
      <c r="C69" t="str">
        <f>+_xlfn.XLOOKUP(B69,'Resumen MATMO'!C:C,'Resumen MATMO'!D:D)</f>
        <v>pie²</v>
      </c>
      <c r="D69" s="3">
        <f>+SUMIF('Resumen MATMO'!C:C,Catálogo_Materiales!B69,'Resumen MATMO'!N:N)</f>
        <v>214.14500000000001</v>
      </c>
      <c r="E69" s="21">
        <f>+_xlfn.XLOOKUP(B69,'Resumen MATMO'!C:C,'Resumen MATMO'!F:F)</f>
        <v>6</v>
      </c>
      <c r="F69" s="3">
        <f t="shared" si="2"/>
        <v>1284.8700000000001</v>
      </c>
      <c r="M69" s="9"/>
      <c r="N69" s="9"/>
      <c r="O69" s="9"/>
    </row>
    <row r="70" spans="1:15" x14ac:dyDescent="0.25">
      <c r="A70" t="str">
        <f t="shared" si="3"/>
        <v>MAT-069</v>
      </c>
      <c r="B70" t="str">
        <v>MADERA DURA (2"X6")</v>
      </c>
      <c r="C70" t="str">
        <f>+_xlfn.XLOOKUP(B70,'Resumen MATMO'!C:C,'Resumen MATMO'!D:D)</f>
        <v>pie²</v>
      </c>
      <c r="D70" s="3">
        <f>+SUMIF('Resumen MATMO'!C:C,Catálogo_Materiales!B70,'Resumen MATMO'!N:N)</f>
        <v>240.67869999999999</v>
      </c>
      <c r="E70" s="21">
        <f>+_xlfn.XLOOKUP(B70,'Resumen MATMO'!C:C,'Resumen MATMO'!F:F)</f>
        <v>6</v>
      </c>
      <c r="F70" s="3">
        <f t="shared" si="2"/>
        <v>1444.0722000000001</v>
      </c>
      <c r="M70" s="9"/>
      <c r="N70" s="9"/>
      <c r="O70" s="9"/>
    </row>
    <row r="71" spans="1:15" x14ac:dyDescent="0.25">
      <c r="A71" t="str">
        <f t="shared" si="3"/>
        <v>MAT-070</v>
      </c>
      <c r="B71" t="str">
        <v>MASA ACRILICA</v>
      </c>
      <c r="C71" t="str">
        <f>+_xlfn.XLOOKUP(B71,'Resumen MATMO'!C:C,'Resumen MATMO'!D:D)</f>
        <v>LT</v>
      </c>
      <c r="D71" s="3">
        <f>+SUMIF('Resumen MATMO'!C:C,Catálogo_Materiales!B71,'Resumen MATMO'!N:N)</f>
        <v>37.336200000000005</v>
      </c>
      <c r="E71" s="21">
        <f>+_xlfn.XLOOKUP(B71,'Resumen MATMO'!C:C,'Resumen MATMO'!F:F)</f>
        <v>25</v>
      </c>
      <c r="F71" s="3">
        <f t="shared" si="2"/>
        <v>933.40500000000009</v>
      </c>
      <c r="M71" s="9"/>
      <c r="N71" s="9"/>
      <c r="O71" s="9"/>
    </row>
    <row r="72" spans="1:15" x14ac:dyDescent="0.25">
      <c r="A72" t="str">
        <f t="shared" si="3"/>
        <v>MAT-071</v>
      </c>
      <c r="B72" t="str">
        <v>MASA CORRIDA</v>
      </c>
      <c r="C72" t="str">
        <f>+_xlfn.XLOOKUP(B72,'Resumen MATMO'!C:C,'Resumen MATMO'!D:D)</f>
        <v>LT</v>
      </c>
      <c r="D72" s="3">
        <f>+SUMIF('Resumen MATMO'!C:C,Catálogo_Materiales!B72,'Resumen MATMO'!N:N)</f>
        <v>28.830000000000005</v>
      </c>
      <c r="E72" s="21">
        <f>+_xlfn.XLOOKUP(B72,'Resumen MATMO'!C:C,'Resumen MATMO'!F:F)</f>
        <v>20</v>
      </c>
      <c r="F72" s="3">
        <f t="shared" si="2"/>
        <v>576.60000000000014</v>
      </c>
      <c r="M72" s="9"/>
      <c r="N72" s="9"/>
      <c r="O72" s="9"/>
    </row>
    <row r="73" spans="1:15" x14ac:dyDescent="0.25">
      <c r="A73" t="str">
        <f t="shared" si="3"/>
        <v>MAT-072</v>
      </c>
      <c r="B73" t="str">
        <v>NIPLE PVC DE 1/2"</v>
      </c>
      <c r="C73" t="str">
        <f>+_xlfn.XLOOKUP(B73,'Resumen MATMO'!C:C,'Resumen MATMO'!D:D)</f>
        <v>PZA</v>
      </c>
      <c r="D73" s="3">
        <f>+SUMIF('Resumen MATMO'!C:C,Catálogo_Materiales!B73,'Resumen MATMO'!N:N)</f>
        <v>2</v>
      </c>
      <c r="E73" s="21">
        <f>+_xlfn.XLOOKUP(B73,'Resumen MATMO'!C:C,'Resumen MATMO'!F:F)</f>
        <v>3</v>
      </c>
      <c r="F73" s="3">
        <f t="shared" si="2"/>
        <v>6</v>
      </c>
      <c r="M73" s="9"/>
      <c r="N73" s="9"/>
      <c r="O73" s="9"/>
    </row>
    <row r="74" spans="1:15" x14ac:dyDescent="0.25">
      <c r="A74" t="str">
        <f t="shared" si="3"/>
        <v>MAT-073</v>
      </c>
      <c r="B74" t="str">
        <v>PAJA</v>
      </c>
      <c r="C74" t="str">
        <f>+_xlfn.XLOOKUP(B74,'Resumen MATMO'!C:C,'Resumen MATMO'!D:D)</f>
        <v>kg</v>
      </c>
      <c r="D74" s="3">
        <f>+SUMIF('Resumen MATMO'!C:C,Catálogo_Materiales!B74,'Resumen MATMO'!N:N)</f>
        <v>0.6160000000000001</v>
      </c>
      <c r="E74" s="21">
        <f>+_xlfn.XLOOKUP(B74,'Resumen MATMO'!C:C,'Resumen MATMO'!F:F)</f>
        <v>0</v>
      </c>
      <c r="F74" s="3">
        <f t="shared" si="2"/>
        <v>0</v>
      </c>
      <c r="M74" s="9"/>
      <c r="N74" s="9"/>
      <c r="O74" s="9"/>
    </row>
    <row r="75" spans="1:15" x14ac:dyDescent="0.25">
      <c r="A75" t="str">
        <f t="shared" si="3"/>
        <v>MAT-074</v>
      </c>
      <c r="B75" t="str">
        <v>PANEL LED 18W EMPOTRABLE</v>
      </c>
      <c r="C75" t="str">
        <f>+_xlfn.XLOOKUP(B75,'Resumen MATMO'!C:C,'Resumen MATMO'!D:D)</f>
        <v>pza</v>
      </c>
      <c r="D75" s="3">
        <f>+SUMIF('Resumen MATMO'!C:C,Catálogo_Materiales!B75,'Resumen MATMO'!N:N)</f>
        <v>8</v>
      </c>
      <c r="E75" s="21">
        <f>+_xlfn.XLOOKUP(B75,'Resumen MATMO'!C:C,'Resumen MATMO'!F:F)</f>
        <v>30</v>
      </c>
      <c r="F75" s="3">
        <f t="shared" ref="F75:F115" si="4">+E75*D75</f>
        <v>240</v>
      </c>
      <c r="M75" s="9"/>
      <c r="N75" s="9"/>
      <c r="O75" s="9"/>
    </row>
    <row r="76" spans="1:15" x14ac:dyDescent="0.25">
      <c r="A76" t="str">
        <f t="shared" si="3"/>
        <v>MAT-075</v>
      </c>
      <c r="B76" t="str">
        <v>PEGAMENTO PARA PVC</v>
      </c>
      <c r="C76" t="str">
        <f>+_xlfn.XLOOKUP(B76,'Resumen MATMO'!C:C,'Resumen MATMO'!D:D)</f>
        <v>LT</v>
      </c>
      <c r="D76" s="3">
        <f>+SUMIF('Resumen MATMO'!C:C,Catálogo_Materiales!B76,'Resumen MATMO'!N:N)</f>
        <v>0.87</v>
      </c>
      <c r="E76" s="21">
        <f>+_xlfn.XLOOKUP(B76,'Resumen MATMO'!C:C,'Resumen MATMO'!F:F)</f>
        <v>35</v>
      </c>
      <c r="F76" s="3">
        <f t="shared" si="4"/>
        <v>30.45</v>
      </c>
      <c r="M76" s="9"/>
      <c r="N76" s="9"/>
      <c r="O76" s="9"/>
    </row>
    <row r="77" spans="1:15" x14ac:dyDescent="0.25">
      <c r="A77" t="str">
        <f t="shared" si="3"/>
        <v>MAT-076</v>
      </c>
      <c r="B77" t="str">
        <v>PIEDRA</v>
      </c>
      <c r="C77" t="str">
        <f>+_xlfn.XLOOKUP(B77,'Resumen MATMO'!C:C,'Resumen MATMO'!D:D)</f>
        <v>m³</v>
      </c>
      <c r="D77" s="3">
        <f>+SUMIF('Resumen MATMO'!C:C,Catálogo_Materiales!B77,'Resumen MATMO'!N:N)</f>
        <v>13.722</v>
      </c>
      <c r="E77" s="21">
        <f>+_xlfn.XLOOKUP(B77,'Resumen MATMO'!C:C,'Resumen MATMO'!F:F)</f>
        <v>0</v>
      </c>
      <c r="F77" s="3">
        <f t="shared" si="4"/>
        <v>0</v>
      </c>
      <c r="M77" s="9"/>
      <c r="N77" s="9"/>
      <c r="O77" s="9"/>
    </row>
    <row r="78" spans="1:15" x14ac:dyDescent="0.25">
      <c r="A78" t="str">
        <f t="shared" si="3"/>
        <v>MAT-077</v>
      </c>
      <c r="B78" t="str">
        <v>PIEDRA MANZANA</v>
      </c>
      <c r="C78" t="str">
        <f>+_xlfn.XLOOKUP(B78,'Resumen MATMO'!C:C,'Resumen MATMO'!D:D)</f>
        <v>m³</v>
      </c>
      <c r="D78" s="3">
        <f>+SUMIF('Resumen MATMO'!C:C,Catálogo_Materiales!B78,'Resumen MATMO'!N:N)</f>
        <v>3.7596499999999997</v>
      </c>
      <c r="E78" s="21">
        <f>+_xlfn.XLOOKUP(B78,'Resumen MATMO'!C:C,'Resumen MATMO'!F:F)</f>
        <v>0</v>
      </c>
      <c r="F78" s="3">
        <f t="shared" si="4"/>
        <v>0</v>
      </c>
      <c r="M78" s="9"/>
      <c r="N78" s="9"/>
      <c r="O78" s="9"/>
    </row>
    <row r="79" spans="1:15" x14ac:dyDescent="0.25">
      <c r="A79" t="str">
        <f t="shared" si="3"/>
        <v>MAT-078</v>
      </c>
      <c r="B79" t="str">
        <v>Pintura al oleo</v>
      </c>
      <c r="C79" t="str">
        <f>+_xlfn.XLOOKUP(B79,'Resumen MATMO'!C:C,'Resumen MATMO'!D:D)</f>
        <v>LT</v>
      </c>
      <c r="D79" s="3">
        <f>+SUMIF('Resumen MATMO'!C:C,Catálogo_Materiales!B79,'Resumen MATMO'!N:N)</f>
        <v>1.4999999999999999E-2</v>
      </c>
      <c r="E79" s="21">
        <f>+_xlfn.XLOOKUP(B79,'Resumen MATMO'!C:C,'Resumen MATMO'!F:F)</f>
        <v>35</v>
      </c>
      <c r="F79" s="3">
        <f t="shared" si="4"/>
        <v>0.52500000000000002</v>
      </c>
      <c r="M79" s="9"/>
      <c r="N79" s="9"/>
      <c r="O79" s="9"/>
    </row>
    <row r="80" spans="1:15" x14ac:dyDescent="0.25">
      <c r="A80" t="str">
        <f t="shared" si="3"/>
        <v>MAT-079</v>
      </c>
      <c r="B80" t="str">
        <v>PINTURA LATEX</v>
      </c>
      <c r="C80" t="str">
        <f>+_xlfn.XLOOKUP(B80,'Resumen MATMO'!C:C,'Resumen MATMO'!D:D)</f>
        <v>LT</v>
      </c>
      <c r="D80" s="3">
        <f>+SUMIF('Resumen MATMO'!C:C,Catálogo_Materiales!B80,'Resumen MATMO'!N:N)</f>
        <v>69.692800000000005</v>
      </c>
      <c r="E80" s="21">
        <f>+_xlfn.XLOOKUP(B80,'Resumen MATMO'!C:C,'Resumen MATMO'!F:F)</f>
        <v>22</v>
      </c>
      <c r="F80" s="3">
        <f t="shared" si="4"/>
        <v>1533.2416000000001</v>
      </c>
      <c r="M80" s="9"/>
      <c r="N80" s="9"/>
      <c r="O80" s="9"/>
    </row>
    <row r="81" spans="1:15" x14ac:dyDescent="0.25">
      <c r="A81" t="str">
        <f t="shared" si="3"/>
        <v>MAT-080</v>
      </c>
      <c r="B81" t="str">
        <v>PLACA DE ENTREGA DE OBRA</v>
      </c>
      <c r="C81" t="str">
        <f>+_xlfn.XLOOKUP(B81,'Resumen MATMO'!C:C,'Resumen MATMO'!D:D)</f>
        <v>pza</v>
      </c>
      <c r="D81" s="3">
        <f>+SUMIF('Resumen MATMO'!C:C,Catálogo_Materiales!B81,'Resumen MATMO'!N:N)</f>
        <v>2.5000000000000001E-2</v>
      </c>
      <c r="E81" s="21">
        <f>+_xlfn.XLOOKUP(B81,'Resumen MATMO'!C:C,'Resumen MATMO'!F:F)</f>
        <v>1250</v>
      </c>
      <c r="F81" s="3">
        <f t="shared" si="4"/>
        <v>31.25</v>
      </c>
      <c r="M81" s="9"/>
      <c r="N81" s="9"/>
      <c r="O81" s="9"/>
    </row>
    <row r="82" spans="1:15" x14ac:dyDescent="0.25">
      <c r="A82" t="str">
        <f t="shared" si="3"/>
        <v>MAT-081</v>
      </c>
      <c r="B82" t="str">
        <v>PLACA DE NUMERACION</v>
      </c>
      <c r="C82" t="str">
        <f>+_xlfn.XLOOKUP(B82,'Resumen MATMO'!C:C,'Resumen MATMO'!D:D)</f>
        <v>pza</v>
      </c>
      <c r="D82" s="3">
        <f>+SUMIF('Resumen MATMO'!C:C,Catálogo_Materiales!B82,'Resumen MATMO'!N:N)</f>
        <v>1</v>
      </c>
      <c r="E82" s="21">
        <f>+_xlfn.XLOOKUP(B82,'Resumen MATMO'!C:C,'Resumen MATMO'!F:F)</f>
        <v>25</v>
      </c>
      <c r="F82" s="3">
        <f t="shared" si="4"/>
        <v>25</v>
      </c>
      <c r="M82" s="9"/>
      <c r="N82" s="9"/>
      <c r="O82" s="9"/>
    </row>
    <row r="83" spans="1:15" x14ac:dyDescent="0.25">
      <c r="A83" t="str">
        <f t="shared" si="3"/>
        <v>MAT-082</v>
      </c>
      <c r="B83" t="str">
        <v>PLETINA DE 1/8" X 3/4"</v>
      </c>
      <c r="C83" t="str">
        <f>+_xlfn.XLOOKUP(B83,'Resumen MATMO'!C:C,'Resumen MATMO'!D:D)</f>
        <v>M</v>
      </c>
      <c r="D83" s="3">
        <f>+SUMIF('Resumen MATMO'!C:C,Catálogo_Materiales!B83,'Resumen MATMO'!N:N)</f>
        <v>7.1249999999999991</v>
      </c>
      <c r="E83" s="21">
        <f>+_xlfn.XLOOKUP(B83,'Resumen MATMO'!C:C,'Resumen MATMO'!F:F)</f>
        <v>8</v>
      </c>
      <c r="F83" s="3">
        <f t="shared" si="4"/>
        <v>56.999999999999993</v>
      </c>
      <c r="M83" s="9"/>
      <c r="N83" s="9"/>
      <c r="O83" s="9"/>
    </row>
    <row r="84" spans="1:15" x14ac:dyDescent="0.25">
      <c r="A84" t="str">
        <f t="shared" si="3"/>
        <v>MAT-083</v>
      </c>
      <c r="B84" t="str">
        <v>POLIESTIRENO E-1CM</v>
      </c>
      <c r="C84" t="str">
        <f>+_xlfn.XLOOKUP(B84,'Resumen MATMO'!C:C,'Resumen MATMO'!D:D)</f>
        <v>m²</v>
      </c>
      <c r="D84" s="3">
        <f>+SUMIF('Resumen MATMO'!C:C,Catálogo_Materiales!B84,'Resumen MATMO'!N:N)</f>
        <v>2.8795000000000002</v>
      </c>
      <c r="E84" s="21">
        <f>+_xlfn.XLOOKUP(B84,'Resumen MATMO'!C:C,'Resumen MATMO'!F:F)</f>
        <v>15</v>
      </c>
      <c r="F84" s="3">
        <f t="shared" si="4"/>
        <v>43.192500000000003</v>
      </c>
      <c r="M84" s="9"/>
      <c r="N84" s="9"/>
      <c r="O84" s="9"/>
    </row>
    <row r="85" spans="1:15" x14ac:dyDescent="0.25">
      <c r="A85" t="str">
        <f t="shared" si="3"/>
        <v>MAT-084</v>
      </c>
      <c r="B85" t="str">
        <v>POLIETILENO 200 MICRONES..</v>
      </c>
      <c r="C85" t="str">
        <f>+_xlfn.XLOOKUP(B85,'Resumen MATMO'!C:C,'Resumen MATMO'!D:D)</f>
        <v>m²</v>
      </c>
      <c r="D85" s="3">
        <f>+SUMIF('Resumen MATMO'!C:C,Catálogo_Materiales!B85,'Resumen MATMO'!N:N)</f>
        <v>5.000000000000001E-3</v>
      </c>
      <c r="E85" s="21">
        <f>+_xlfn.XLOOKUP(B85,'Resumen MATMO'!C:C,'Resumen MATMO'!F:F)</f>
        <v>4</v>
      </c>
      <c r="F85" s="3">
        <f t="shared" si="4"/>
        <v>2.0000000000000004E-2</v>
      </c>
      <c r="M85" s="9"/>
      <c r="N85" s="9"/>
      <c r="O85" s="9"/>
    </row>
    <row r="86" spans="1:15" x14ac:dyDescent="0.25">
      <c r="A86" t="str">
        <f t="shared" si="3"/>
        <v>MAT-085</v>
      </c>
      <c r="B86" t="str">
        <v>PUERTA TABLERO DE MADERA SEMIDURA (0.80X2.10) INC/MARCO</v>
      </c>
      <c r="C86" t="str">
        <f>+_xlfn.XLOOKUP(B86,'Resumen MATMO'!C:C,'Resumen MATMO'!D:D)</f>
        <v>pza</v>
      </c>
      <c r="D86" s="3">
        <f>+SUMIF('Resumen MATMO'!C:C,Catálogo_Materiales!B86,'Resumen MATMO'!N:N)</f>
        <v>1</v>
      </c>
      <c r="E86" s="21">
        <f>+_xlfn.XLOOKUP(B86,'Resumen MATMO'!C:C,'Resumen MATMO'!F:F)</f>
        <v>900</v>
      </c>
      <c r="F86" s="3">
        <f t="shared" si="4"/>
        <v>900</v>
      </c>
      <c r="M86" s="9"/>
      <c r="N86" s="9"/>
      <c r="O86" s="9"/>
    </row>
    <row r="87" spans="1:15" x14ac:dyDescent="0.25">
      <c r="A87" t="str">
        <f t="shared" si="3"/>
        <v>MAT-086</v>
      </c>
      <c r="B87" t="str">
        <v>PUERTA TABLERO DE MADERA SEMIDURA (0.90X2.10) INC/MARCO</v>
      </c>
      <c r="C87" t="str">
        <f>+_xlfn.XLOOKUP(B87,'Resumen MATMO'!C:C,'Resumen MATMO'!D:D)</f>
        <v>pza</v>
      </c>
      <c r="D87" s="3">
        <f>+SUMIF('Resumen MATMO'!C:C,Catálogo_Materiales!B87,'Resumen MATMO'!N:N)</f>
        <v>2</v>
      </c>
      <c r="E87" s="21">
        <f>+_xlfn.XLOOKUP(B87,'Resumen MATMO'!C:C,'Resumen MATMO'!F:F)</f>
        <v>950</v>
      </c>
      <c r="F87" s="3">
        <f t="shared" si="4"/>
        <v>1900</v>
      </c>
      <c r="M87" s="9"/>
      <c r="N87" s="9"/>
      <c r="O87" s="9"/>
    </row>
    <row r="88" spans="1:15" x14ac:dyDescent="0.25">
      <c r="A88" t="str">
        <f t="shared" si="3"/>
        <v>MAT-087</v>
      </c>
      <c r="B88" t="str">
        <v>PUERTA TABLERO DE MADERA SEMIDURA (1.00X2.10) INC/MARCO</v>
      </c>
      <c r="C88" t="str">
        <f>+_xlfn.XLOOKUP(B88,'Resumen MATMO'!C:C,'Resumen MATMO'!D:D)</f>
        <v>pza</v>
      </c>
      <c r="D88" s="3">
        <f>+SUMIF('Resumen MATMO'!C:C,Catálogo_Materiales!B88,'Resumen MATMO'!N:N)</f>
        <v>2</v>
      </c>
      <c r="E88" s="21">
        <f>+_xlfn.XLOOKUP(B88,'Resumen MATMO'!C:C,'Resumen MATMO'!F:F)</f>
        <v>1000</v>
      </c>
      <c r="F88" s="3">
        <f t="shared" si="4"/>
        <v>2000</v>
      </c>
      <c r="M88" s="9"/>
      <c r="N88" s="9"/>
      <c r="O88" s="9"/>
    </row>
    <row r="89" spans="1:15" x14ac:dyDescent="0.25">
      <c r="A89" t="str">
        <f t="shared" si="3"/>
        <v>MAT-088</v>
      </c>
      <c r="B89" t="str">
        <v>REJILLA DE PISO METALICA</v>
      </c>
      <c r="C89" t="str">
        <f>+_xlfn.XLOOKUP(B89,'Resumen MATMO'!C:C,'Resumen MATMO'!D:D)</f>
        <v>pza</v>
      </c>
      <c r="D89" s="3">
        <f>+SUMIF('Resumen MATMO'!C:C,Catálogo_Materiales!B89,'Resumen MATMO'!N:N)</f>
        <v>1</v>
      </c>
      <c r="E89" s="21">
        <f>+_xlfn.XLOOKUP(B89,'Resumen MATMO'!C:C,'Resumen MATMO'!F:F)</f>
        <v>20</v>
      </c>
      <c r="F89" s="3">
        <f t="shared" si="4"/>
        <v>20</v>
      </c>
      <c r="M89" s="9"/>
      <c r="N89" s="9"/>
      <c r="O89" s="9"/>
    </row>
    <row r="90" spans="1:15" x14ac:dyDescent="0.25">
      <c r="A90" t="str">
        <f t="shared" si="3"/>
        <v>MAT-089</v>
      </c>
      <c r="B90" t="str">
        <v>SELLADOR DE PARED</v>
      </c>
      <c r="C90" t="str">
        <f>+_xlfn.XLOOKUP(B90,'Resumen MATMO'!C:C,'Resumen MATMO'!D:D)</f>
        <v>LT</v>
      </c>
      <c r="D90" s="3">
        <f>+SUMIF('Resumen MATMO'!C:C,Catálogo_Materiales!B90,'Resumen MATMO'!N:N)</f>
        <v>24.032000000000004</v>
      </c>
      <c r="E90" s="21">
        <f>+_xlfn.XLOOKUP(B90,'Resumen MATMO'!C:C,'Resumen MATMO'!F:F)</f>
        <v>20</v>
      </c>
      <c r="F90" s="3">
        <f t="shared" si="4"/>
        <v>480.6400000000001</v>
      </c>
      <c r="M90" s="9"/>
      <c r="N90" s="9"/>
      <c r="O90" s="9"/>
    </row>
    <row r="91" spans="1:15" x14ac:dyDescent="0.25">
      <c r="A91" t="str">
        <f t="shared" si="3"/>
        <v>MAT-090</v>
      </c>
      <c r="B91" t="str">
        <v>SIFON DE PVC</v>
      </c>
      <c r="C91" t="str">
        <f>+_xlfn.XLOOKUP(B91,'Resumen MATMO'!C:C,'Resumen MATMO'!D:D)</f>
        <v>pza</v>
      </c>
      <c r="D91" s="3">
        <f>+SUMIF('Resumen MATMO'!C:C,Catálogo_Materiales!B91,'Resumen MATMO'!N:N)</f>
        <v>1</v>
      </c>
      <c r="E91" s="21">
        <f>+_xlfn.XLOOKUP(B91,'Resumen MATMO'!C:C,'Resumen MATMO'!F:F)</f>
        <v>36</v>
      </c>
      <c r="F91" s="3">
        <f t="shared" si="4"/>
        <v>36</v>
      </c>
      <c r="M91" s="9"/>
      <c r="N91" s="9"/>
      <c r="O91" s="9"/>
    </row>
    <row r="92" spans="1:15" x14ac:dyDescent="0.25">
      <c r="A92" t="str">
        <f t="shared" si="3"/>
        <v>MAT-091</v>
      </c>
      <c r="B92" t="str">
        <v>SIFON DE PVC PARA LAVANDERIA</v>
      </c>
      <c r="C92" t="str">
        <f>+_xlfn.XLOOKUP(B92,'Resumen MATMO'!C:C,'Resumen MATMO'!D:D)</f>
        <v>pza</v>
      </c>
      <c r="D92" s="3">
        <f>+SUMIF('Resumen MATMO'!C:C,Catálogo_Materiales!B92,'Resumen MATMO'!N:N)</f>
        <v>1</v>
      </c>
      <c r="E92" s="21">
        <f>+_xlfn.XLOOKUP(B92,'Resumen MATMO'!C:C,'Resumen MATMO'!F:F)</f>
        <v>38</v>
      </c>
      <c r="F92" s="3">
        <f t="shared" si="4"/>
        <v>38</v>
      </c>
      <c r="M92" s="9"/>
      <c r="N92" s="9"/>
      <c r="O92" s="9"/>
    </row>
    <row r="93" spans="1:15" x14ac:dyDescent="0.25">
      <c r="A93" t="str">
        <f t="shared" si="3"/>
        <v>MAT-092</v>
      </c>
      <c r="B93" t="str">
        <v>TANQUE PLÁSTICO DE AGUA 450 LITROS C/ACCESORIOS</v>
      </c>
      <c r="C93" t="str">
        <f>+_xlfn.XLOOKUP(B93,'Resumen MATMO'!C:C,'Resumen MATMO'!D:D)</f>
        <v>glb</v>
      </c>
      <c r="D93" s="3">
        <f>+SUMIF('Resumen MATMO'!C:C,Catálogo_Materiales!B93,'Resumen MATMO'!N:N)</f>
        <v>1</v>
      </c>
      <c r="E93" s="21">
        <f>+_xlfn.XLOOKUP(B93,'Resumen MATMO'!C:C,'Resumen MATMO'!F:F)</f>
        <v>450</v>
      </c>
      <c r="F93" s="3">
        <f t="shared" si="4"/>
        <v>450</v>
      </c>
      <c r="M93" s="9"/>
      <c r="N93" s="9"/>
      <c r="O93" s="9"/>
    </row>
    <row r="94" spans="1:15" x14ac:dyDescent="0.25">
      <c r="A94" t="str">
        <f t="shared" si="3"/>
        <v>MAT-093</v>
      </c>
      <c r="B94" t="str">
        <v>TEE PVC  D=1/2"</v>
      </c>
      <c r="C94" t="str">
        <f>+_xlfn.XLOOKUP(B94,'Resumen MATMO'!C:C,'Resumen MATMO'!D:D)</f>
        <v>pza</v>
      </c>
      <c r="D94" s="3">
        <f>+SUMIF('Resumen MATMO'!C:C,Catálogo_Materiales!B94,'Resumen MATMO'!N:N)</f>
        <v>3</v>
      </c>
      <c r="E94" s="21">
        <f>+_xlfn.XLOOKUP(B94,'Resumen MATMO'!C:C,'Resumen MATMO'!F:F)</f>
        <v>3.2</v>
      </c>
      <c r="F94" s="3">
        <f t="shared" si="4"/>
        <v>9.6000000000000014</v>
      </c>
      <c r="M94" s="9"/>
      <c r="N94" s="9"/>
      <c r="O94" s="9"/>
    </row>
    <row r="95" spans="1:15" x14ac:dyDescent="0.25">
      <c r="A95" t="str">
        <f t="shared" si="3"/>
        <v>MAT-094</v>
      </c>
      <c r="B95" t="str">
        <v>TEE PVC DESAGÜE 2</v>
      </c>
      <c r="C95" t="str">
        <f>+_xlfn.XLOOKUP(B95,'Resumen MATMO'!C:C,'Resumen MATMO'!D:D)</f>
        <v>pza</v>
      </c>
      <c r="D95" s="3">
        <f>+SUMIF('Resumen MATMO'!C:C,Catálogo_Materiales!B95,'Resumen MATMO'!N:N)</f>
        <v>1</v>
      </c>
      <c r="E95" s="21">
        <f>+_xlfn.XLOOKUP(B95,'Resumen MATMO'!C:C,'Resumen MATMO'!F:F)</f>
        <v>7</v>
      </c>
      <c r="F95" s="3">
        <f t="shared" si="4"/>
        <v>7</v>
      </c>
      <c r="M95" s="9"/>
      <c r="N95" s="9"/>
      <c r="O95" s="9"/>
    </row>
    <row r="96" spans="1:15" x14ac:dyDescent="0.25">
      <c r="A96" t="str">
        <f t="shared" si="3"/>
        <v>MAT-095</v>
      </c>
      <c r="B96" t="str">
        <v>TEE PVC DESAGUE 2"</v>
      </c>
      <c r="C96" t="str">
        <f>+_xlfn.XLOOKUP(B96,'Resumen MATMO'!C:C,'Resumen MATMO'!D:D)</f>
        <v>pza</v>
      </c>
      <c r="D96" s="3">
        <f>+SUMIF('Resumen MATMO'!C:C,Catálogo_Materiales!B96,'Resumen MATMO'!N:N)</f>
        <v>1</v>
      </c>
      <c r="E96" s="21">
        <f>+_xlfn.XLOOKUP(B96,'Resumen MATMO'!C:C,'Resumen MATMO'!F:F)</f>
        <v>7.5</v>
      </c>
      <c r="F96" s="3">
        <f t="shared" si="4"/>
        <v>7.5</v>
      </c>
      <c r="M96" s="9"/>
      <c r="N96" s="9"/>
      <c r="O96" s="9"/>
    </row>
    <row r="97" spans="1:15" x14ac:dyDescent="0.25">
      <c r="A97" t="str">
        <f t="shared" si="3"/>
        <v>MAT-096</v>
      </c>
      <c r="B97" t="str">
        <v>TEE PVC DESAGUE 4"</v>
      </c>
      <c r="C97" t="str">
        <f>+_xlfn.XLOOKUP(B97,'Resumen MATMO'!C:C,'Resumen MATMO'!D:D)</f>
        <v>pza</v>
      </c>
      <c r="D97" s="3">
        <f>+SUMIF('Resumen MATMO'!C:C,Catálogo_Materiales!B97,'Resumen MATMO'!N:N)</f>
        <v>2</v>
      </c>
      <c r="E97" s="21">
        <f>+_xlfn.XLOOKUP(B97,'Resumen MATMO'!C:C,'Resumen MATMO'!F:F)</f>
        <v>14</v>
      </c>
      <c r="F97" s="3">
        <f t="shared" si="4"/>
        <v>28</v>
      </c>
      <c r="M97" s="9"/>
      <c r="N97" s="9"/>
      <c r="O97" s="9"/>
    </row>
    <row r="98" spans="1:15" x14ac:dyDescent="0.25">
      <c r="A98" t="str">
        <f t="shared" si="3"/>
        <v>MAT-097</v>
      </c>
      <c r="B98" t="str">
        <v>TEE PVC DESAGUE 4" A 2"</v>
      </c>
      <c r="C98" t="str">
        <f>+_xlfn.XLOOKUP(B98,'Resumen MATMO'!C:C,'Resumen MATMO'!D:D)</f>
        <v>pza</v>
      </c>
      <c r="D98" s="3">
        <f>+SUMIF('Resumen MATMO'!C:C,Catálogo_Materiales!B98,'Resumen MATMO'!N:N)</f>
        <v>1</v>
      </c>
      <c r="E98" s="21">
        <f>+_xlfn.XLOOKUP(B98,'Resumen MATMO'!C:C,'Resumen MATMO'!F:F)</f>
        <v>12</v>
      </c>
      <c r="F98" s="3">
        <f t="shared" si="4"/>
        <v>12</v>
      </c>
      <c r="M98" s="9"/>
      <c r="N98" s="9"/>
      <c r="O98" s="9"/>
    </row>
    <row r="99" spans="1:15" x14ac:dyDescent="0.25">
      <c r="A99" t="str">
        <f t="shared" si="3"/>
        <v>MAT-098</v>
      </c>
      <c r="B99" t="str">
        <v>TEFLON 3/4"</v>
      </c>
      <c r="C99" t="str">
        <f>+_xlfn.XLOOKUP(B99,'Resumen MATMO'!C:C,'Resumen MATMO'!D:D)</f>
        <v>pza</v>
      </c>
      <c r="D99" s="3">
        <f>+SUMIF('Resumen MATMO'!C:C,Catálogo_Materiales!B99,'Resumen MATMO'!N:N)</f>
        <v>4.0999999999999996</v>
      </c>
      <c r="E99" s="21">
        <f>+_xlfn.XLOOKUP(B99,'Resumen MATMO'!C:C,'Resumen MATMO'!F:F)</f>
        <v>2</v>
      </c>
      <c r="F99" s="3">
        <f t="shared" si="4"/>
        <v>8.1999999999999993</v>
      </c>
      <c r="M99" s="9"/>
      <c r="N99" s="9"/>
      <c r="O99" s="9"/>
    </row>
    <row r="100" spans="1:15" x14ac:dyDescent="0.25">
      <c r="A100" t="str">
        <f t="shared" si="3"/>
        <v>MAT-099</v>
      </c>
      <c r="B100" t="str">
        <v>TERMICO DE 20 AMP</v>
      </c>
      <c r="C100" t="str">
        <f>+_xlfn.XLOOKUP(B100,'Resumen MATMO'!C:C,'Resumen MATMO'!D:D)</f>
        <v>pza</v>
      </c>
      <c r="D100" s="3">
        <f>+SUMIF('Resumen MATMO'!C:C,Catálogo_Materiales!B100,'Resumen MATMO'!N:N)</f>
        <v>1</v>
      </c>
      <c r="E100" s="21">
        <f>+_xlfn.XLOOKUP(B100,'Resumen MATMO'!C:C,'Resumen MATMO'!F:F)</f>
        <v>20</v>
      </c>
      <c r="F100" s="3">
        <f t="shared" si="4"/>
        <v>20</v>
      </c>
      <c r="M100" s="9"/>
      <c r="N100" s="9"/>
      <c r="O100" s="9"/>
    </row>
    <row r="101" spans="1:15" x14ac:dyDescent="0.25">
      <c r="A101" t="str">
        <f t="shared" si="3"/>
        <v>MAT-100</v>
      </c>
      <c r="B101" t="str">
        <v>TERMICO DE 25 AMP</v>
      </c>
      <c r="C101" t="str">
        <f>+_xlfn.XLOOKUP(B101,'Resumen MATMO'!C:C,'Resumen MATMO'!D:D)</f>
        <v>pza</v>
      </c>
      <c r="D101" s="3">
        <f>+SUMIF('Resumen MATMO'!C:C,Catálogo_Materiales!B101,'Resumen MATMO'!N:N)</f>
        <v>1</v>
      </c>
      <c r="E101" s="21">
        <f>+_xlfn.XLOOKUP(B101,'Resumen MATMO'!C:C,'Resumen MATMO'!F:F)</f>
        <v>20</v>
      </c>
      <c r="F101" s="3">
        <f t="shared" si="4"/>
        <v>20</v>
      </c>
      <c r="M101" s="9"/>
      <c r="N101" s="9"/>
      <c r="O101" s="9"/>
    </row>
    <row r="102" spans="1:15" x14ac:dyDescent="0.25">
      <c r="A102" t="str">
        <f t="shared" si="3"/>
        <v>MAT-101</v>
      </c>
      <c r="B102" t="str">
        <v>TERMICO DE 32 AMP</v>
      </c>
      <c r="C102" t="str">
        <f>+_xlfn.XLOOKUP(B102,'Resumen MATMO'!C:C,'Resumen MATMO'!D:D)</f>
        <v>pza</v>
      </c>
      <c r="D102" s="3">
        <f>+SUMIF('Resumen MATMO'!C:C,Catálogo_Materiales!B102,'Resumen MATMO'!N:N)</f>
        <v>2</v>
      </c>
      <c r="E102" s="21">
        <f>+_xlfn.XLOOKUP(B102,'Resumen MATMO'!C:C,'Resumen MATMO'!F:F)</f>
        <v>20</v>
      </c>
      <c r="F102" s="3">
        <f t="shared" si="4"/>
        <v>40</v>
      </c>
      <c r="M102" s="9"/>
      <c r="N102" s="9"/>
      <c r="O102" s="9"/>
    </row>
    <row r="103" spans="1:15" x14ac:dyDescent="0.25">
      <c r="A103" t="str">
        <f t="shared" si="3"/>
        <v>MAT-102</v>
      </c>
      <c r="B103" t="str">
        <v>THINNER</v>
      </c>
      <c r="C103" t="str">
        <f>+_xlfn.XLOOKUP(B103,'Resumen MATMO'!C:C,'Resumen MATMO'!D:D)</f>
        <v>LT</v>
      </c>
      <c r="D103" s="3">
        <f>+SUMIF('Resumen MATMO'!C:C,Catálogo_Materiales!B103,'Resumen MATMO'!N:N)</f>
        <v>1E-3</v>
      </c>
      <c r="E103" s="21">
        <f>+_xlfn.XLOOKUP(B103,'Resumen MATMO'!C:C,'Resumen MATMO'!F:F)</f>
        <v>8</v>
      </c>
      <c r="F103" s="3">
        <f t="shared" si="4"/>
        <v>8.0000000000000002E-3</v>
      </c>
      <c r="M103" s="9"/>
      <c r="N103" s="9"/>
      <c r="O103" s="9"/>
    </row>
    <row r="104" spans="1:15" x14ac:dyDescent="0.25">
      <c r="A104" t="str">
        <f t="shared" si="3"/>
        <v>MAT-103</v>
      </c>
      <c r="B104" t="str">
        <v>TOMACORRIENTE DOBLE</v>
      </c>
      <c r="C104" t="str">
        <f>+_xlfn.XLOOKUP(B104,'Resumen MATMO'!C:C,'Resumen MATMO'!D:D)</f>
        <v>pza</v>
      </c>
      <c r="D104" s="3">
        <f>+SUMIF('Resumen MATMO'!C:C,Catálogo_Materiales!B104,'Resumen MATMO'!N:N)</f>
        <v>9</v>
      </c>
      <c r="E104" s="21">
        <f>+_xlfn.XLOOKUP(B104,'Resumen MATMO'!C:C,'Resumen MATMO'!F:F)</f>
        <v>11</v>
      </c>
      <c r="F104" s="3">
        <f t="shared" si="4"/>
        <v>99</v>
      </c>
      <c r="M104" s="9"/>
      <c r="N104" s="9"/>
      <c r="O104" s="9"/>
    </row>
    <row r="105" spans="1:15" x14ac:dyDescent="0.25">
      <c r="A105" t="str">
        <f t="shared" si="3"/>
        <v>MAT-104</v>
      </c>
      <c r="B105" t="str">
        <v>TOPE DE PUERTA</v>
      </c>
      <c r="C105" t="str">
        <f>+_xlfn.XLOOKUP(B105,'Resumen MATMO'!C:C,'Resumen MATMO'!D:D)</f>
        <v>pza</v>
      </c>
      <c r="D105" s="3">
        <f>+SUMIF('Resumen MATMO'!C:C,Catálogo_Materiales!B105,'Resumen MATMO'!N:N)</f>
        <v>5</v>
      </c>
      <c r="E105" s="21">
        <f>+_xlfn.XLOOKUP(B105,'Resumen MATMO'!C:C,'Resumen MATMO'!F:F)</f>
        <v>5</v>
      </c>
      <c r="F105" s="3">
        <f t="shared" si="4"/>
        <v>25</v>
      </c>
      <c r="M105" s="9"/>
      <c r="N105" s="9"/>
      <c r="O105" s="9"/>
    </row>
    <row r="106" spans="1:15" x14ac:dyDescent="0.25">
      <c r="A106" t="str">
        <f t="shared" si="3"/>
        <v>MAT-105</v>
      </c>
      <c r="B106" t="str">
        <v>TORNILLO Y RAMPLUG DE 2" X 6mm</v>
      </c>
      <c r="C106" t="str">
        <f>+_xlfn.XLOOKUP(B106,'Resumen MATMO'!C:C,'Resumen MATMO'!D:D)</f>
        <v>PZA</v>
      </c>
      <c r="D106" s="3">
        <f>+SUMIF('Resumen MATMO'!C:C,Catálogo_Materiales!B106,'Resumen MATMO'!N:N)</f>
        <v>36.1</v>
      </c>
      <c r="E106" s="21">
        <f>+_xlfn.XLOOKUP(B106,'Resumen MATMO'!C:C,'Resumen MATMO'!F:F)</f>
        <v>1</v>
      </c>
      <c r="F106" s="3">
        <f t="shared" si="4"/>
        <v>36.1</v>
      </c>
      <c r="M106" s="9"/>
      <c r="N106" s="9"/>
      <c r="O106" s="9"/>
    </row>
    <row r="107" spans="1:15" x14ac:dyDescent="0.25">
      <c r="A107" t="str">
        <f t="shared" si="3"/>
        <v>MAT-106</v>
      </c>
      <c r="B107" t="str">
        <v>TUBO PVC 1/2"</v>
      </c>
      <c r="C107" t="str">
        <f>+_xlfn.XLOOKUP(B107,'Resumen MATMO'!C:C,'Resumen MATMO'!D:D)</f>
        <v>M</v>
      </c>
      <c r="D107" s="3">
        <f>+SUMIF('Resumen MATMO'!C:C,Catálogo_Materiales!B107,'Resumen MATMO'!N:N)</f>
        <v>15</v>
      </c>
      <c r="E107" s="21">
        <f>+_xlfn.XLOOKUP(B107,'Resumen MATMO'!C:C,'Resumen MATMO'!F:F)</f>
        <v>7.5</v>
      </c>
      <c r="F107" s="3">
        <f t="shared" si="4"/>
        <v>112.5</v>
      </c>
      <c r="M107" s="9"/>
      <c r="N107" s="9"/>
      <c r="O107" s="9"/>
    </row>
    <row r="108" spans="1:15" x14ac:dyDescent="0.25">
      <c r="A108" t="str">
        <f t="shared" si="3"/>
        <v>MAT-107</v>
      </c>
      <c r="B108" t="str">
        <v>TUBO PVC 5/8"</v>
      </c>
      <c r="C108" t="str">
        <f>+_xlfn.XLOOKUP(B108,'Resumen MATMO'!C:C,'Resumen MATMO'!D:D)</f>
        <v>M</v>
      </c>
      <c r="D108" s="3">
        <f>+SUMIF('Resumen MATMO'!C:C,Catálogo_Materiales!B108,'Resumen MATMO'!N:N)</f>
        <v>103</v>
      </c>
      <c r="E108" s="21">
        <f>+_xlfn.XLOOKUP(B108,'Resumen MATMO'!C:C,'Resumen MATMO'!F:F)</f>
        <v>2.5</v>
      </c>
      <c r="F108" s="3">
        <f t="shared" si="4"/>
        <v>257.5</v>
      </c>
      <c r="M108" s="9"/>
      <c r="N108" s="9"/>
      <c r="O108" s="9"/>
    </row>
    <row r="109" spans="1:15" x14ac:dyDescent="0.25">
      <c r="A109" t="str">
        <f t="shared" si="3"/>
        <v>MAT-108</v>
      </c>
      <c r="B109" t="str">
        <v>TUBO PVC DESAGUE 2"</v>
      </c>
      <c r="C109" t="str">
        <f>+_xlfn.XLOOKUP(B109,'Resumen MATMO'!C:C,'Resumen MATMO'!D:D)</f>
        <v>M</v>
      </c>
      <c r="D109" s="3">
        <f>+SUMIF('Resumen MATMO'!C:C,Catálogo_Materiales!B109,'Resumen MATMO'!N:N)</f>
        <v>10</v>
      </c>
      <c r="E109" s="21">
        <f>+_xlfn.XLOOKUP(B109,'Resumen MATMO'!C:C,'Resumen MATMO'!F:F)</f>
        <v>10.5</v>
      </c>
      <c r="F109" s="3">
        <f t="shared" si="4"/>
        <v>105</v>
      </c>
      <c r="M109" s="9"/>
      <c r="N109" s="9"/>
      <c r="O109" s="9"/>
    </row>
    <row r="110" spans="1:15" x14ac:dyDescent="0.25">
      <c r="A110" t="str">
        <f t="shared" si="3"/>
        <v>MAT-109</v>
      </c>
      <c r="B110" t="str">
        <v>TUBO PVC DESAGUE 3"</v>
      </c>
      <c r="C110" t="str">
        <f>+_xlfn.XLOOKUP(B110,'Resumen MATMO'!C:C,'Resumen MATMO'!D:D)</f>
        <v>M</v>
      </c>
      <c r="D110" s="3">
        <f>+SUMIF('Resumen MATMO'!C:C,Catálogo_Materiales!B110,'Resumen MATMO'!N:N)</f>
        <v>12.600000000000001</v>
      </c>
      <c r="E110" s="21">
        <f>+_xlfn.XLOOKUP(B110,'Resumen MATMO'!C:C,'Resumen MATMO'!F:F)</f>
        <v>15</v>
      </c>
      <c r="F110" s="3">
        <f t="shared" si="4"/>
        <v>189.00000000000003</v>
      </c>
      <c r="M110" s="9"/>
      <c r="N110" s="9"/>
      <c r="O110" s="9"/>
    </row>
    <row r="111" spans="1:15" x14ac:dyDescent="0.25">
      <c r="A111" t="str">
        <f t="shared" si="3"/>
        <v>MAT-110</v>
      </c>
      <c r="B111" t="str">
        <v>TUBO PVC DESAGUE 4"</v>
      </c>
      <c r="C111" t="str">
        <f>+_xlfn.XLOOKUP(B111,'Resumen MATMO'!C:C,'Resumen MATMO'!D:D)</f>
        <v>M</v>
      </c>
      <c r="D111" s="3">
        <f>+SUMIF('Resumen MATMO'!C:C,Catálogo_Materiales!B111,'Resumen MATMO'!N:N)</f>
        <v>16</v>
      </c>
      <c r="E111" s="21">
        <f>+_xlfn.XLOOKUP(B111,'Resumen MATMO'!C:C,'Resumen MATMO'!F:F)</f>
        <v>19</v>
      </c>
      <c r="F111" s="3">
        <f t="shared" si="4"/>
        <v>304</v>
      </c>
      <c r="M111" s="9"/>
      <c r="N111" s="9"/>
      <c r="O111" s="9"/>
    </row>
    <row r="112" spans="1:15" x14ac:dyDescent="0.25">
      <c r="A112" t="str">
        <f t="shared" si="3"/>
        <v>MAT-111</v>
      </c>
      <c r="B112" t="str">
        <v>UNION UNIVERSAL 1/2"</v>
      </c>
      <c r="C112" t="str">
        <f>+_xlfn.XLOOKUP(B112,'Resumen MATMO'!C:C,'Resumen MATMO'!D:D)</f>
        <v>PZA</v>
      </c>
      <c r="D112" s="3">
        <f>+SUMIF('Resumen MATMO'!C:C,Catálogo_Materiales!B112,'Resumen MATMO'!N:N)</f>
        <v>1</v>
      </c>
      <c r="E112" s="21">
        <f>+_xlfn.XLOOKUP(B112,'Resumen MATMO'!C:C,'Resumen MATMO'!F:F)</f>
        <v>6.5</v>
      </c>
      <c r="F112" s="3">
        <f t="shared" si="4"/>
        <v>6.5</v>
      </c>
      <c r="M112" s="9"/>
      <c r="N112" s="9"/>
      <c r="O112" s="9"/>
    </row>
    <row r="113" spans="1:15" x14ac:dyDescent="0.25">
      <c r="A113" t="str">
        <f t="shared" si="3"/>
        <v>MAT-112</v>
      </c>
      <c r="B113" t="str">
        <v>VENTANA DE ALUMINIO LINEA 25 C/VIDRIO 4MM + ACCESORIOS</v>
      </c>
      <c r="C113" t="str">
        <f>+_xlfn.XLOOKUP(B113,'Resumen MATMO'!C:C,'Resumen MATMO'!D:D)</f>
        <v>m²</v>
      </c>
      <c r="D113" s="3">
        <f>+SUMIF('Resumen MATMO'!C:C,Catálogo_Materiales!B113,'Resumen MATMO'!N:N)</f>
        <v>9.84</v>
      </c>
      <c r="E113" s="21">
        <f>+_xlfn.XLOOKUP(B113,'Resumen MATMO'!C:C,'Resumen MATMO'!F:F)</f>
        <v>330</v>
      </c>
      <c r="F113" s="3">
        <f t="shared" si="4"/>
        <v>3247.2</v>
      </c>
      <c r="M113" s="9"/>
      <c r="N113" s="9"/>
      <c r="O113" s="9"/>
    </row>
    <row r="114" spans="1:15" x14ac:dyDescent="0.25">
      <c r="A114" t="str">
        <f t="shared" si="3"/>
        <v>MAT-113</v>
      </c>
      <c r="B114" t="str">
        <v>YEE PVC DESAGUE 4" A 2"</v>
      </c>
      <c r="C114" t="str">
        <f>+_xlfn.XLOOKUP(B114,'Resumen MATMO'!C:C,'Resumen MATMO'!D:D)</f>
        <v>PZA</v>
      </c>
      <c r="D114" s="3">
        <f>+SUMIF('Resumen MATMO'!C:C,Catálogo_Materiales!B114,'Resumen MATMO'!N:N)</f>
        <v>2</v>
      </c>
      <c r="E114" s="21">
        <f>+_xlfn.XLOOKUP(B114,'Resumen MATMO'!C:C,'Resumen MATMO'!F:F)</f>
        <v>11</v>
      </c>
      <c r="F114" s="3">
        <f t="shared" si="4"/>
        <v>22</v>
      </c>
      <c r="M114" s="9"/>
      <c r="N114" s="9"/>
      <c r="O114" s="9"/>
    </row>
    <row r="115" spans="1:15" x14ac:dyDescent="0.25">
      <c r="A115" t="str">
        <f t="shared" si="3"/>
        <v>MAT-114</v>
      </c>
      <c r="B115" t="str">
        <v>YESO</v>
      </c>
      <c r="C115" t="str">
        <f>+_xlfn.XLOOKUP(B115,'Resumen MATMO'!C:C,'Resumen MATMO'!D:D)</f>
        <v>kg</v>
      </c>
      <c r="D115" s="3">
        <f>+SUMIF('Resumen MATMO'!C:C,Catálogo_Materiales!B115,'Resumen MATMO'!N:N)</f>
        <v>1955.4449999999997</v>
      </c>
      <c r="E115" s="21">
        <f>+_xlfn.XLOOKUP(B115,'Resumen MATMO'!C:C,'Resumen MATMO'!F:F)</f>
        <v>0.7</v>
      </c>
      <c r="F115" s="3">
        <f t="shared" si="4"/>
        <v>1368.8114999999998</v>
      </c>
      <c r="M115" s="9"/>
      <c r="N115" s="9"/>
      <c r="O115" s="9"/>
    </row>
  </sheetData>
  <conditionalFormatting sqref="M2:O115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9CA0-0247-4F60-BBA8-3ADF9E7AA0BF}">
  <sheetPr>
    <tabColor theme="6" tint="-0.499984740745262"/>
  </sheetPr>
  <dimension ref="A1:O10"/>
  <sheetViews>
    <sheetView workbookViewId="0">
      <selection activeCell="G1" sqref="G1"/>
    </sheetView>
  </sheetViews>
  <sheetFormatPr baseColWidth="10" defaultRowHeight="15" x14ac:dyDescent="0.25"/>
  <cols>
    <col min="1" max="1" width="7.140625" bestFit="1" customWidth="1"/>
    <col min="2" max="2" width="35.42578125" bestFit="1" customWidth="1"/>
    <col min="3" max="3" width="5.140625" bestFit="1" customWidth="1"/>
    <col min="4" max="4" width="8.140625" customWidth="1"/>
    <col min="5" max="5" width="6.5703125" customWidth="1"/>
    <col min="6" max="6" width="9.5703125" customWidth="1"/>
    <col min="7" max="7" width="3.28515625" bestFit="1" customWidth="1"/>
  </cols>
  <sheetData>
    <row r="1" spans="1:15" ht="30" x14ac:dyDescent="0.25">
      <c r="A1" s="18" t="s">
        <v>393</v>
      </c>
      <c r="B1" s="19" t="s">
        <v>420</v>
      </c>
      <c r="C1" s="18" t="s">
        <v>74</v>
      </c>
      <c r="D1" s="18" t="s">
        <v>77</v>
      </c>
      <c r="E1" s="18" t="s">
        <v>78</v>
      </c>
      <c r="F1" s="20" t="s">
        <v>403</v>
      </c>
      <c r="G1" s="1"/>
    </row>
    <row r="2" spans="1:15" x14ac:dyDescent="0.25">
      <c r="A2" t="str">
        <f t="shared" ref="A2:A10" si="0">"MO-" &amp; TEXT(ROW(G2)-1,"000")</f>
        <v>MO-001</v>
      </c>
      <c r="B2" t="str" cm="1">
        <f t="array" ref="B2:B10">_xlfn._xlws.SORT(_xlfn.UNIQUE(_xlfn._xlws.FILTER('Resumen MATMO'!C2:C407,'Resumen MATMO'!J2:J407="MANO DE OBRA","")),1,1)</f>
        <v>ALBAÑIL</v>
      </c>
      <c r="C2" t="str">
        <f>+_xlfn.XLOOKUP(B2,'Resumen MATMO'!C:C,'Resumen MATMO'!D:D)</f>
        <v>hr</v>
      </c>
      <c r="D2" s="3">
        <f>+SUMIF('Resumen MATMO'!C:C,Catálogo_ManoObra!B2,'Resumen MATMO'!N:N)</f>
        <v>1173.9708000000001</v>
      </c>
      <c r="E2" s="21">
        <f>+_xlfn.XLOOKUP(B2,'Resumen MATMO'!C:C,'Resumen MATMO'!F:F)</f>
        <v>18</v>
      </c>
      <c r="F2" s="3">
        <f>+E2*D2</f>
        <v>21131.474399999999</v>
      </c>
      <c r="H2" s="2"/>
      <c r="I2" s="3"/>
      <c r="J2" s="3"/>
      <c r="K2" s="3"/>
      <c r="M2" s="9"/>
      <c r="N2" s="9"/>
      <c r="O2" s="9"/>
    </row>
    <row r="3" spans="1:15" x14ac:dyDescent="0.25">
      <c r="A3" t="str">
        <f t="shared" si="0"/>
        <v>MO-002</v>
      </c>
      <c r="B3" t="str">
        <v>ARMADOR</v>
      </c>
      <c r="C3" t="str">
        <f>+_xlfn.XLOOKUP(B3,'Resumen MATMO'!C:C,'Resumen MATMO'!D:D)</f>
        <v>hr</v>
      </c>
      <c r="D3" s="3">
        <f>+SUMIF('Resumen MATMO'!C:C,Catálogo_ManoObra!B3,'Resumen MATMO'!N:N)</f>
        <v>48.5</v>
      </c>
      <c r="E3" s="21">
        <f>+_xlfn.XLOOKUP(B3,'Resumen MATMO'!C:C,'Resumen MATMO'!F:F)</f>
        <v>18</v>
      </c>
      <c r="F3" s="3">
        <f t="shared" ref="F3:F10" si="1">+E3*D3</f>
        <v>873</v>
      </c>
      <c r="H3" s="2"/>
      <c r="I3" s="3"/>
      <c r="J3" s="3"/>
      <c r="K3" s="3"/>
      <c r="M3" s="9"/>
      <c r="N3" s="9"/>
      <c r="O3" s="9"/>
    </row>
    <row r="4" spans="1:15" x14ac:dyDescent="0.25">
      <c r="A4" t="str">
        <f t="shared" si="0"/>
        <v>MO-003</v>
      </c>
      <c r="B4" t="str">
        <v>AYUDANTE</v>
      </c>
      <c r="C4" t="str">
        <f>+_xlfn.XLOOKUP(B4,'Resumen MATMO'!C:C,'Resumen MATMO'!D:D)</f>
        <v>hr</v>
      </c>
      <c r="D4" s="3">
        <f>+SUMIF('Resumen MATMO'!C:C,Catálogo_ManoObra!B4,'Resumen MATMO'!N:N)</f>
        <v>1444.0508</v>
      </c>
      <c r="E4" s="21">
        <f>+_xlfn.XLOOKUP(B4,'Resumen MATMO'!C:C,'Resumen MATMO'!F:F)</f>
        <v>0</v>
      </c>
      <c r="F4" s="3">
        <f t="shared" si="1"/>
        <v>0</v>
      </c>
      <c r="H4" s="2"/>
      <c r="I4" s="3"/>
      <c r="J4" s="3"/>
      <c r="K4" s="3"/>
      <c r="M4" s="9"/>
      <c r="N4" s="9"/>
      <c r="O4" s="9"/>
    </row>
    <row r="5" spans="1:15" x14ac:dyDescent="0.25">
      <c r="A5" t="str">
        <f t="shared" si="0"/>
        <v>MO-004</v>
      </c>
      <c r="B5" t="str">
        <v>CARPINTERO</v>
      </c>
      <c r="C5" t="str">
        <f>+_xlfn.XLOOKUP(B5,'Resumen MATMO'!C:C,'Resumen MATMO'!D:D)</f>
        <v>hr</v>
      </c>
      <c r="D5" s="3">
        <f>+SUMIF('Resumen MATMO'!C:C,Catálogo_ManoObra!B5,'Resumen MATMO'!N:N)</f>
        <v>10.5</v>
      </c>
      <c r="E5" s="21">
        <f>+_xlfn.XLOOKUP(B5,'Resumen MATMO'!C:C,'Resumen MATMO'!F:F)</f>
        <v>18</v>
      </c>
      <c r="F5" s="3">
        <f t="shared" si="1"/>
        <v>189</v>
      </c>
      <c r="H5" s="2"/>
      <c r="I5" s="3"/>
      <c r="J5" s="3"/>
      <c r="K5" s="3"/>
      <c r="M5" s="9"/>
      <c r="N5" s="9"/>
      <c r="O5" s="9"/>
    </row>
    <row r="6" spans="1:15" x14ac:dyDescent="0.25">
      <c r="A6" t="str">
        <f t="shared" si="0"/>
        <v>MO-005</v>
      </c>
      <c r="B6" t="str">
        <v>ELECTRICISTA</v>
      </c>
      <c r="C6" t="str">
        <f>+_xlfn.XLOOKUP(B6,'Resumen MATMO'!C:C,'Resumen MATMO'!D:D)</f>
        <v>hr</v>
      </c>
      <c r="D6" s="3">
        <f>+SUMIF('Resumen MATMO'!C:C,Catálogo_ManoObra!B6,'Resumen MATMO'!N:N)</f>
        <v>24.8</v>
      </c>
      <c r="E6" s="21">
        <f>+_xlfn.XLOOKUP(B6,'Resumen MATMO'!C:C,'Resumen MATMO'!F:F)</f>
        <v>18</v>
      </c>
      <c r="F6" s="3">
        <f t="shared" si="1"/>
        <v>446.40000000000003</v>
      </c>
      <c r="H6" s="2"/>
      <c r="I6" s="3"/>
      <c r="J6" s="3"/>
      <c r="K6" s="3"/>
      <c r="M6" s="9"/>
      <c r="N6" s="9"/>
      <c r="O6" s="9"/>
    </row>
    <row r="7" spans="1:15" x14ac:dyDescent="0.25">
      <c r="A7" t="str">
        <f t="shared" si="0"/>
        <v>MO-006</v>
      </c>
      <c r="B7" t="str">
        <v>ENCOFRADOR</v>
      </c>
      <c r="C7" t="str">
        <f>+_xlfn.XLOOKUP(B7,'Resumen MATMO'!C:C,'Resumen MATMO'!D:D)</f>
        <v>hr</v>
      </c>
      <c r="D7" s="3">
        <f>+SUMIF('Resumen MATMO'!C:C,Catálogo_ManoObra!B7,'Resumen MATMO'!N:N)</f>
        <v>49.99</v>
      </c>
      <c r="E7" s="21">
        <f>+_xlfn.XLOOKUP(B7,'Resumen MATMO'!C:C,'Resumen MATMO'!F:F)</f>
        <v>18</v>
      </c>
      <c r="F7" s="3">
        <f t="shared" si="1"/>
        <v>899.82</v>
      </c>
      <c r="H7" s="2"/>
      <c r="I7" s="3"/>
      <c r="J7" s="3"/>
      <c r="K7" s="3"/>
      <c r="M7" s="9"/>
      <c r="N7" s="9"/>
      <c r="O7" s="9"/>
    </row>
    <row r="8" spans="1:15" x14ac:dyDescent="0.25">
      <c r="A8" t="str">
        <f t="shared" si="0"/>
        <v>MO-007</v>
      </c>
      <c r="B8" t="str">
        <v>ESPECIALISTA EN COLOCADO DE CIELOS</v>
      </c>
      <c r="C8" t="str">
        <f>+_xlfn.XLOOKUP(B8,'Resumen MATMO'!C:C,'Resumen MATMO'!D:D)</f>
        <v>hr</v>
      </c>
      <c r="D8" s="3">
        <f>+SUMIF('Resumen MATMO'!C:C,Catálogo_ManoObra!B8,'Resumen MATMO'!N:N)</f>
        <v>15.998999999999999</v>
      </c>
      <c r="E8" s="21">
        <f>+_xlfn.XLOOKUP(B8,'Resumen MATMO'!C:C,'Resumen MATMO'!F:F)</f>
        <v>20</v>
      </c>
      <c r="F8" s="3">
        <f t="shared" si="1"/>
        <v>319.97999999999996</v>
      </c>
      <c r="H8" s="2"/>
      <c r="I8" s="3"/>
      <c r="J8" s="3"/>
      <c r="K8" s="3"/>
      <c r="M8" s="9"/>
      <c r="N8" s="9"/>
      <c r="O8" s="9"/>
    </row>
    <row r="9" spans="1:15" x14ac:dyDescent="0.25">
      <c r="A9" t="str">
        <f t="shared" si="0"/>
        <v>MO-008</v>
      </c>
      <c r="B9" t="str">
        <v>PINTOR</v>
      </c>
      <c r="C9" t="str">
        <f>+_xlfn.XLOOKUP(B9,'Resumen MATMO'!C:C,'Resumen MATMO'!D:D)</f>
        <v>hr</v>
      </c>
      <c r="D9" s="3">
        <f>+SUMIF('Resumen MATMO'!C:C,Catálogo_ManoObra!B9,'Resumen MATMO'!N:N)</f>
        <v>73.875</v>
      </c>
      <c r="E9" s="21">
        <f>+_xlfn.XLOOKUP(B9,'Resumen MATMO'!C:C,'Resumen MATMO'!F:F)</f>
        <v>16</v>
      </c>
      <c r="F9" s="3">
        <f t="shared" si="1"/>
        <v>1182</v>
      </c>
      <c r="H9" s="2"/>
      <c r="I9" s="3"/>
      <c r="J9" s="3"/>
      <c r="K9" s="3"/>
      <c r="M9" s="9"/>
      <c r="N9" s="9"/>
      <c r="O9" s="9"/>
    </row>
    <row r="10" spans="1:15" x14ac:dyDescent="0.25">
      <c r="A10" t="str">
        <f t="shared" si="0"/>
        <v>MO-009</v>
      </c>
      <c r="B10" t="str">
        <v>PLOMERO</v>
      </c>
      <c r="C10" t="str">
        <f>+_xlfn.XLOOKUP(B10,'Resumen MATMO'!C:C,'Resumen MATMO'!D:D)</f>
        <v>hr</v>
      </c>
      <c r="D10" s="3">
        <f>+SUMIF('Resumen MATMO'!C:C,Catálogo_ManoObra!B10,'Resumen MATMO'!N:N)</f>
        <v>35.200000000000003</v>
      </c>
      <c r="E10" s="21">
        <f>+_xlfn.XLOOKUP(B10,'Resumen MATMO'!C:C,'Resumen MATMO'!F:F)</f>
        <v>18</v>
      </c>
      <c r="F10" s="3">
        <f t="shared" si="1"/>
        <v>633.6</v>
      </c>
      <c r="H10" s="2"/>
      <c r="I10" s="3"/>
      <c r="J10" s="3"/>
      <c r="K10" s="3"/>
      <c r="M10" s="9"/>
      <c r="N10" s="9"/>
      <c r="O10" s="9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DB7D-7BA4-42D5-B96F-3E073ABC26BB}">
  <dimension ref="A1:N407"/>
  <sheetViews>
    <sheetView topLeftCell="D1" workbookViewId="0">
      <selection activeCell="N28" sqref="N28"/>
    </sheetView>
  </sheetViews>
  <sheetFormatPr baseColWidth="10" defaultRowHeight="15" x14ac:dyDescent="0.25"/>
  <cols>
    <col min="1" max="1" width="3.140625" bestFit="1" customWidth="1"/>
    <col min="2" max="2" width="1.7109375" bestFit="1" customWidth="1"/>
    <col min="3" max="3" width="57.85546875" bestFit="1" customWidth="1"/>
    <col min="4" max="4" width="7.42578125" bestFit="1" customWidth="1"/>
    <col min="5" max="5" width="9" bestFit="1" customWidth="1"/>
    <col min="6" max="6" width="9.140625" bestFit="1" customWidth="1"/>
    <col min="7" max="7" width="11.28515625" bestFit="1" customWidth="1"/>
    <col min="8" max="8" width="76.85546875" bestFit="1" customWidth="1"/>
    <col min="10" max="10" width="14.5703125" bestFit="1" customWidth="1"/>
    <col min="11" max="12" width="14.5703125" customWidth="1"/>
  </cols>
  <sheetData>
    <row r="1" spans="1:14" x14ac:dyDescent="0.25">
      <c r="A1" t="s">
        <v>430</v>
      </c>
      <c r="C1" t="s">
        <v>431</v>
      </c>
      <c r="D1" t="s">
        <v>432</v>
      </c>
      <c r="E1" t="s">
        <v>75</v>
      </c>
      <c r="F1" s="4" t="s">
        <v>215</v>
      </c>
      <c r="G1" s="4" t="s">
        <v>76</v>
      </c>
      <c r="H1" t="s">
        <v>397</v>
      </c>
      <c r="J1" t="s">
        <v>422</v>
      </c>
      <c r="M1" t="s">
        <v>433</v>
      </c>
      <c r="N1" t="s">
        <v>434</v>
      </c>
    </row>
    <row r="2" spans="1:14" x14ac:dyDescent="0.25">
      <c r="A2" cm="1">
        <f t="array" ref="A2:J407">+_xlfn._xlws.FILTER(APU!A2:J2951,APU!B2:B2951="-","")</f>
        <v>1</v>
      </c>
      <c r="B2" t="str">
        <v>-</v>
      </c>
      <c r="C2" t="str">
        <v>AMBIENTES PARA INSTALACION DE FAENA</v>
      </c>
      <c r="D2" t="str">
        <v>GLB</v>
      </c>
      <c r="E2">
        <v>1</v>
      </c>
      <c r="F2">
        <v>1200</v>
      </c>
      <c r="G2">
        <v>1200</v>
      </c>
      <c r="H2" t="str">
        <v>INSTALACION DE FAENAS</v>
      </c>
      <c r="I2" t="str">
        <v/>
      </c>
      <c r="J2" t="str">
        <v>MATERIALES</v>
      </c>
      <c r="M2">
        <f>+_xlfn.XLOOKUP(H2,Presupuesto_General!B:B,Presupuesto_General!D:D)</f>
        <v>2.5000000000000001E-2</v>
      </c>
      <c r="N2">
        <f>+M2*E2</f>
        <v>2.5000000000000001E-2</v>
      </c>
    </row>
    <row r="3" spans="1:14" x14ac:dyDescent="0.25">
      <c r="A3">
        <v>1</v>
      </c>
      <c r="B3" t="str">
        <v>-</v>
      </c>
      <c r="C3" t="str">
        <v>THINNER</v>
      </c>
      <c r="D3" t="str">
        <v>LT</v>
      </c>
      <c r="E3">
        <v>0.04</v>
      </c>
      <c r="F3">
        <v>8</v>
      </c>
      <c r="G3">
        <v>0.32</v>
      </c>
      <c r="H3" t="str">
        <v>LETRERO DE OBRAS DE MURO DE LADRILLO</v>
      </c>
      <c r="I3" t="str">
        <v/>
      </c>
      <c r="J3" t="str">
        <v>MATERIALES</v>
      </c>
      <c r="M3">
        <f>+_xlfn.XLOOKUP(H3,Presupuesto_General!B:B,Presupuesto_General!D:D)</f>
        <v>2.5000000000000001E-2</v>
      </c>
      <c r="N3">
        <f t="shared" ref="N3:N66" si="0">+M3*E3</f>
        <v>1E-3</v>
      </c>
    </row>
    <row r="4" spans="1:14" x14ac:dyDescent="0.25">
      <c r="A4">
        <v>2</v>
      </c>
      <c r="B4" t="str">
        <v>-</v>
      </c>
      <c r="C4" t="str">
        <v>POLIETILENO 200 MICRONES..</v>
      </c>
      <c r="D4" t="str">
        <v>m²</v>
      </c>
      <c r="E4">
        <v>0.2</v>
      </c>
      <c r="F4">
        <v>4</v>
      </c>
      <c r="G4">
        <v>0.8</v>
      </c>
      <c r="H4" t="str">
        <v>LETRERO DE OBRAS DE MURO DE LADRILLO</v>
      </c>
      <c r="I4" t="str">
        <v/>
      </c>
      <c r="J4" t="str">
        <v>MATERIALES</v>
      </c>
      <c r="M4">
        <f>+_xlfn.XLOOKUP(H4,Presupuesto_General!B:B,Presupuesto_General!D:D)</f>
        <v>2.5000000000000001E-2</v>
      </c>
      <c r="N4">
        <f t="shared" si="0"/>
        <v>5.000000000000001E-3</v>
      </c>
    </row>
    <row r="5" spans="1:14" x14ac:dyDescent="0.25">
      <c r="A5">
        <v>3</v>
      </c>
      <c r="B5" t="str">
        <v>-</v>
      </c>
      <c r="C5" t="str">
        <v>Pintura al oleo</v>
      </c>
      <c r="D5" t="str">
        <v>LT</v>
      </c>
      <c r="E5">
        <v>0.6</v>
      </c>
      <c r="F5">
        <v>35</v>
      </c>
      <c r="G5">
        <v>21</v>
      </c>
      <c r="H5" t="str">
        <v>LETRERO DE OBRAS DE MURO DE LADRILLO</v>
      </c>
      <c r="I5" t="str">
        <v/>
      </c>
      <c r="J5" t="str">
        <v>MATERIALES</v>
      </c>
      <c r="M5">
        <f>+_xlfn.XLOOKUP(H5,Presupuesto_General!B:B,Presupuesto_General!D:D)</f>
        <v>2.5000000000000001E-2</v>
      </c>
      <c r="N5">
        <f t="shared" si="0"/>
        <v>1.4999999999999999E-2</v>
      </c>
    </row>
    <row r="6" spans="1:14" x14ac:dyDescent="0.25">
      <c r="A6">
        <v>4</v>
      </c>
      <c r="B6" t="str">
        <v>-</v>
      </c>
      <c r="C6" t="str">
        <v>MADERA DE CONSTRUCCION (3 USOS)</v>
      </c>
      <c r="D6" t="str">
        <v>pie²</v>
      </c>
      <c r="E6">
        <v>0.4</v>
      </c>
      <c r="F6">
        <v>6</v>
      </c>
      <c r="G6">
        <v>2.4</v>
      </c>
      <c r="H6" t="str">
        <v>LETRERO DE OBRAS DE MURO DE LADRILLO</v>
      </c>
      <c r="I6" t="str">
        <v/>
      </c>
      <c r="J6" t="str">
        <v>MATERIALES</v>
      </c>
      <c r="M6">
        <f>+_xlfn.XLOOKUP(H6,Presupuesto_General!B:B,Presupuesto_General!D:D)</f>
        <v>2.5000000000000001E-2</v>
      </c>
      <c r="N6">
        <f t="shared" si="0"/>
        <v>1.0000000000000002E-2</v>
      </c>
    </row>
    <row r="7" spans="1:14" x14ac:dyDescent="0.25">
      <c r="A7">
        <v>5</v>
      </c>
      <c r="B7" t="str">
        <v>-</v>
      </c>
      <c r="C7" t="str">
        <v>LADRILLO 6H (24X15X10)</v>
      </c>
      <c r="D7" t="str">
        <v>pza</v>
      </c>
      <c r="E7">
        <v>67</v>
      </c>
      <c r="F7">
        <v>1.2</v>
      </c>
      <c r="G7">
        <v>80.400000000000006</v>
      </c>
      <c r="H7" t="str">
        <v>LETRERO DE OBRAS DE MURO DE LADRILLO</v>
      </c>
      <c r="I7" t="str">
        <v/>
      </c>
      <c r="J7" t="str">
        <v>MATERIALES</v>
      </c>
      <c r="M7">
        <f>+_xlfn.XLOOKUP(H7,Presupuesto_General!B:B,Presupuesto_General!D:D)</f>
        <v>2.5000000000000001E-2</v>
      </c>
      <c r="N7">
        <f t="shared" si="0"/>
        <v>1.675</v>
      </c>
    </row>
    <row r="8" spans="1:14" x14ac:dyDescent="0.25">
      <c r="A8">
        <v>6</v>
      </c>
      <c r="B8" t="str">
        <v>-</v>
      </c>
      <c r="C8" t="str">
        <v>CLAVOS</v>
      </c>
      <c r="D8" t="str">
        <v>kg</v>
      </c>
      <c r="E8">
        <v>0.03</v>
      </c>
      <c r="F8">
        <v>11</v>
      </c>
      <c r="G8">
        <v>0.33</v>
      </c>
      <c r="H8" t="str">
        <v>LETRERO DE OBRAS DE MURO DE LADRILLO</v>
      </c>
      <c r="I8" t="str">
        <v/>
      </c>
      <c r="J8" t="str">
        <v>MATERIALES</v>
      </c>
      <c r="M8">
        <f>+_xlfn.XLOOKUP(H8,Presupuesto_General!B:B,Presupuesto_General!D:D)</f>
        <v>2.5000000000000001E-2</v>
      </c>
      <c r="N8">
        <f t="shared" si="0"/>
        <v>7.5000000000000002E-4</v>
      </c>
    </row>
    <row r="9" spans="1:14" x14ac:dyDescent="0.25">
      <c r="A9">
        <v>7</v>
      </c>
      <c r="B9" t="str">
        <v>-</v>
      </c>
      <c r="C9" t="str">
        <v>CEMENTO PORTLAND</v>
      </c>
      <c r="D9" t="str">
        <v>kg</v>
      </c>
      <c r="E9">
        <v>100</v>
      </c>
      <c r="F9">
        <v>1.1000000000000001</v>
      </c>
      <c r="G9">
        <v>110</v>
      </c>
      <c r="H9" t="str">
        <v>LETRERO DE OBRAS DE MURO DE LADRILLO</v>
      </c>
      <c r="I9" t="str">
        <v/>
      </c>
      <c r="J9" t="str">
        <v>MATERIALES</v>
      </c>
      <c r="M9">
        <f>+_xlfn.XLOOKUP(H9,Presupuesto_General!B:B,Presupuesto_General!D:D)</f>
        <v>2.5000000000000001E-2</v>
      </c>
      <c r="N9">
        <f t="shared" si="0"/>
        <v>2.5</v>
      </c>
    </row>
    <row r="10" spans="1:14" x14ac:dyDescent="0.25">
      <c r="A10">
        <v>8</v>
      </c>
      <c r="B10" t="str">
        <v>-</v>
      </c>
      <c r="C10" t="str">
        <v>BOTAGUAS DE CERAMICA DOS CAIDAS</v>
      </c>
      <c r="D10" t="str">
        <v>pza</v>
      </c>
      <c r="E10">
        <v>8</v>
      </c>
      <c r="F10">
        <v>5</v>
      </c>
      <c r="G10">
        <v>40</v>
      </c>
      <c r="H10" t="str">
        <v>LETRERO DE OBRAS DE MURO DE LADRILLO</v>
      </c>
      <c r="I10" t="str">
        <v/>
      </c>
      <c r="J10" t="str">
        <v>MATERIALES</v>
      </c>
      <c r="M10">
        <f>+_xlfn.XLOOKUP(H10,Presupuesto_General!B:B,Presupuesto_General!D:D)</f>
        <v>2.5000000000000001E-2</v>
      </c>
      <c r="N10">
        <f t="shared" si="0"/>
        <v>0.2</v>
      </c>
    </row>
    <row r="11" spans="1:14" x14ac:dyDescent="0.25">
      <c r="A11">
        <v>9</v>
      </c>
      <c r="B11" t="str">
        <v>-</v>
      </c>
      <c r="C11" t="str">
        <v>ALQUITRAN</v>
      </c>
      <c r="D11" t="str">
        <v>kg</v>
      </c>
      <c r="E11">
        <v>0.2</v>
      </c>
      <c r="F11">
        <v>7</v>
      </c>
      <c r="G11">
        <v>1.4</v>
      </c>
      <c r="H11" t="str">
        <v>LETRERO DE OBRAS DE MURO DE LADRILLO</v>
      </c>
      <c r="I11" t="str">
        <v/>
      </c>
      <c r="J11" t="str">
        <v>MATERIALES</v>
      </c>
      <c r="M11">
        <f>+_xlfn.XLOOKUP(H11,Presupuesto_General!B:B,Presupuesto_General!D:D)</f>
        <v>2.5000000000000001E-2</v>
      </c>
      <c r="N11">
        <f t="shared" si="0"/>
        <v>5.000000000000001E-3</v>
      </c>
    </row>
    <row r="12" spans="1:14" x14ac:dyDescent="0.25">
      <c r="A12">
        <v>10</v>
      </c>
      <c r="B12" t="str">
        <v>-</v>
      </c>
      <c r="C12" t="str">
        <v>ALAMBRE DE AMARRE</v>
      </c>
      <c r="D12" t="str">
        <v>kg</v>
      </c>
      <c r="E12">
        <v>0.03</v>
      </c>
      <c r="F12">
        <v>11</v>
      </c>
      <c r="G12">
        <v>0.33</v>
      </c>
      <c r="H12" t="str">
        <v>LETRERO DE OBRAS DE MURO DE LADRILLO</v>
      </c>
      <c r="I12" t="str">
        <v/>
      </c>
      <c r="J12" t="str">
        <v>MATERIALES</v>
      </c>
      <c r="M12">
        <f>+_xlfn.XLOOKUP(H12,Presupuesto_General!B:B,Presupuesto_General!D:D)</f>
        <v>2.5000000000000001E-2</v>
      </c>
      <c r="N12">
        <f t="shared" si="0"/>
        <v>7.5000000000000002E-4</v>
      </c>
    </row>
    <row r="13" spans="1:14" x14ac:dyDescent="0.25">
      <c r="A13">
        <v>11</v>
      </c>
      <c r="B13" t="str">
        <v>-</v>
      </c>
      <c r="C13" t="str">
        <v>PIEDRA MANZANA</v>
      </c>
      <c r="D13" t="str">
        <v>m³</v>
      </c>
      <c r="E13">
        <v>0.17</v>
      </c>
      <c r="F13">
        <v>0</v>
      </c>
      <c r="G13">
        <v>0</v>
      </c>
      <c r="H13" t="str">
        <v>LETRERO DE OBRAS DE MURO DE LADRILLO</v>
      </c>
      <c r="I13" t="str">
        <v/>
      </c>
      <c r="J13" t="str">
        <v>MATERIALES</v>
      </c>
      <c r="M13">
        <f>+_xlfn.XLOOKUP(H13,Presupuesto_General!B:B,Presupuesto_General!D:D)</f>
        <v>2.5000000000000001E-2</v>
      </c>
      <c r="N13">
        <f t="shared" si="0"/>
        <v>4.2500000000000003E-3</v>
      </c>
    </row>
    <row r="14" spans="1:14" x14ac:dyDescent="0.25">
      <c r="A14">
        <v>12</v>
      </c>
      <c r="B14" t="str">
        <v>-</v>
      </c>
      <c r="C14" t="str">
        <v>GRAVA</v>
      </c>
      <c r="D14" t="str">
        <v>m³</v>
      </c>
      <c r="E14">
        <v>7.0000000000000007E-2</v>
      </c>
      <c r="F14">
        <v>0</v>
      </c>
      <c r="G14">
        <v>0</v>
      </c>
      <c r="H14" t="str">
        <v>LETRERO DE OBRAS DE MURO DE LADRILLO</v>
      </c>
      <c r="I14" t="str">
        <v/>
      </c>
      <c r="J14" t="str">
        <v>MATERIALES</v>
      </c>
      <c r="M14">
        <f>+_xlfn.XLOOKUP(H14,Presupuesto_General!B:B,Presupuesto_General!D:D)</f>
        <v>2.5000000000000001E-2</v>
      </c>
      <c r="N14">
        <f t="shared" si="0"/>
        <v>1.7500000000000003E-3</v>
      </c>
    </row>
    <row r="15" spans="1:14" x14ac:dyDescent="0.25">
      <c r="A15">
        <v>13</v>
      </c>
      <c r="B15" t="str">
        <v>-</v>
      </c>
      <c r="C15" t="str">
        <v>ARENA FINA</v>
      </c>
      <c r="D15" t="str">
        <v>m³</v>
      </c>
      <c r="E15">
        <v>0.45</v>
      </c>
      <c r="F15">
        <v>0</v>
      </c>
      <c r="G15">
        <v>0</v>
      </c>
      <c r="H15" t="str">
        <v>LETRERO DE OBRAS DE MURO DE LADRILLO</v>
      </c>
      <c r="I15" t="str">
        <v/>
      </c>
      <c r="J15" t="str">
        <v>MATERIALES</v>
      </c>
      <c r="M15">
        <f>+_xlfn.XLOOKUP(H15,Presupuesto_General!B:B,Presupuesto_General!D:D)</f>
        <v>2.5000000000000001E-2</v>
      </c>
      <c r="N15">
        <f t="shared" si="0"/>
        <v>1.1250000000000001E-2</v>
      </c>
    </row>
    <row r="16" spans="1:14" x14ac:dyDescent="0.25">
      <c r="A16">
        <v>14</v>
      </c>
      <c r="B16" t="str">
        <v>-</v>
      </c>
      <c r="C16" t="str">
        <v>ARENA</v>
      </c>
      <c r="D16" t="str">
        <v>m³</v>
      </c>
      <c r="E16">
        <v>7.0000000000000007E-2</v>
      </c>
      <c r="F16">
        <v>0</v>
      </c>
      <c r="G16">
        <v>0</v>
      </c>
      <c r="H16" t="str">
        <v>LETRERO DE OBRAS DE MURO DE LADRILLO</v>
      </c>
      <c r="I16" t="str">
        <v/>
      </c>
      <c r="J16" t="str">
        <v>MATERIALES</v>
      </c>
      <c r="M16">
        <f>+_xlfn.XLOOKUP(H16,Presupuesto_General!B:B,Presupuesto_General!D:D)</f>
        <v>2.5000000000000001E-2</v>
      </c>
      <c r="N16">
        <f t="shared" si="0"/>
        <v>1.7500000000000003E-3</v>
      </c>
    </row>
    <row r="17" spans="1:14" x14ac:dyDescent="0.25">
      <c r="A17">
        <v>1</v>
      </c>
      <c r="B17" t="str">
        <v>-</v>
      </c>
      <c r="C17" t="str">
        <v>ALBAÑIL</v>
      </c>
      <c r="D17" t="str">
        <v>hr</v>
      </c>
      <c r="E17">
        <v>15</v>
      </c>
      <c r="F17">
        <v>18</v>
      </c>
      <c r="G17">
        <v>270</v>
      </c>
      <c r="H17" t="str">
        <v>LETRERO DE OBRAS DE MURO DE LADRILLO</v>
      </c>
      <c r="I17" t="str">
        <v/>
      </c>
      <c r="J17" t="str">
        <v>MANO DE OBRA</v>
      </c>
      <c r="M17">
        <f>+_xlfn.XLOOKUP(H17,Presupuesto_General!B:B,Presupuesto_General!D:D)</f>
        <v>2.5000000000000001E-2</v>
      </c>
      <c r="N17">
        <f t="shared" si="0"/>
        <v>0.375</v>
      </c>
    </row>
    <row r="18" spans="1:14" x14ac:dyDescent="0.25">
      <c r="A18">
        <v>2</v>
      </c>
      <c r="B18" t="str">
        <v>-</v>
      </c>
      <c r="C18" t="str">
        <v>AYUDANTE</v>
      </c>
      <c r="D18" t="str">
        <v>hr</v>
      </c>
      <c r="E18">
        <v>15</v>
      </c>
      <c r="F18">
        <v>0</v>
      </c>
      <c r="G18">
        <v>0</v>
      </c>
      <c r="H18" t="str">
        <v>LETRERO DE OBRAS DE MURO DE LADRILLO</v>
      </c>
      <c r="I18" t="str">
        <v/>
      </c>
      <c r="J18" t="str">
        <v>MANO DE OBRA</v>
      </c>
      <c r="M18">
        <f>+_xlfn.XLOOKUP(H18,Presupuesto_General!B:B,Presupuesto_General!D:D)</f>
        <v>2.5000000000000001E-2</v>
      </c>
      <c r="N18">
        <f t="shared" si="0"/>
        <v>0.375</v>
      </c>
    </row>
    <row r="19" spans="1:14" x14ac:dyDescent="0.25">
      <c r="A19">
        <v>1</v>
      </c>
      <c r="B19" t="str">
        <v>-</v>
      </c>
      <c r="C19" t="str">
        <v>YESO</v>
      </c>
      <c r="D19" t="str">
        <v>kg</v>
      </c>
      <c r="E19">
        <v>0.1</v>
      </c>
      <c r="F19">
        <v>0.7</v>
      </c>
      <c r="G19">
        <v>7.0000000000000007E-2</v>
      </c>
      <c r="H19" t="str">
        <v>TRAZADO Y REPLANTEO</v>
      </c>
      <c r="I19" t="str">
        <v/>
      </c>
      <c r="J19" t="str">
        <v>MATERIALES</v>
      </c>
      <c r="M19">
        <f>+_xlfn.XLOOKUP(H19,Presupuesto_General!B:B,Presupuesto_General!D:D)</f>
        <v>1</v>
      </c>
      <c r="N19">
        <f t="shared" si="0"/>
        <v>0.1</v>
      </c>
    </row>
    <row r="20" spans="1:14" x14ac:dyDescent="0.25">
      <c r="A20">
        <v>2</v>
      </c>
      <c r="B20" t="str">
        <v>-</v>
      </c>
      <c r="C20" t="str">
        <v>MADERA DE CONSTRUCCION (3 USOS)</v>
      </c>
      <c r="D20" t="str">
        <v>pie²</v>
      </c>
      <c r="E20">
        <v>5</v>
      </c>
      <c r="F20">
        <v>6</v>
      </c>
      <c r="G20">
        <v>30</v>
      </c>
      <c r="H20" t="str">
        <v>TRAZADO Y REPLANTEO</v>
      </c>
      <c r="I20" t="str">
        <v/>
      </c>
      <c r="J20" t="str">
        <v>MATERIALES</v>
      </c>
      <c r="M20">
        <f>+_xlfn.XLOOKUP(H20,Presupuesto_General!B:B,Presupuesto_General!D:D)</f>
        <v>1</v>
      </c>
      <c r="N20">
        <f t="shared" si="0"/>
        <v>5</v>
      </c>
    </row>
    <row r="21" spans="1:14" x14ac:dyDescent="0.25">
      <c r="A21">
        <v>3</v>
      </c>
      <c r="B21" t="str">
        <v>-</v>
      </c>
      <c r="C21" t="str">
        <v>CORDEL</v>
      </c>
      <c r="D21" t="str">
        <v>m</v>
      </c>
      <c r="E21">
        <v>13</v>
      </c>
      <c r="F21">
        <v>2.5</v>
      </c>
      <c r="G21">
        <v>32.5</v>
      </c>
      <c r="H21" t="str">
        <v>TRAZADO Y REPLANTEO</v>
      </c>
      <c r="I21" t="str">
        <v/>
      </c>
      <c r="J21" t="str">
        <v>MATERIALES</v>
      </c>
      <c r="M21">
        <f>+_xlfn.XLOOKUP(H21,Presupuesto_General!B:B,Presupuesto_General!D:D)</f>
        <v>1</v>
      </c>
      <c r="N21">
        <f t="shared" si="0"/>
        <v>13</v>
      </c>
    </row>
    <row r="22" spans="1:14" x14ac:dyDescent="0.25">
      <c r="A22">
        <v>4</v>
      </c>
      <c r="B22" t="str">
        <v>-</v>
      </c>
      <c r="C22" t="str">
        <v>CLAVOS</v>
      </c>
      <c r="D22" t="str">
        <v>kg</v>
      </c>
      <c r="E22">
        <v>0.25</v>
      </c>
      <c r="F22">
        <v>11</v>
      </c>
      <c r="G22">
        <v>2.75</v>
      </c>
      <c r="H22" t="str">
        <v>TRAZADO Y REPLANTEO</v>
      </c>
      <c r="I22" t="str">
        <v/>
      </c>
      <c r="J22" t="str">
        <v>MATERIALES</v>
      </c>
      <c r="M22">
        <f>+_xlfn.XLOOKUP(H22,Presupuesto_General!B:B,Presupuesto_General!D:D)</f>
        <v>1</v>
      </c>
      <c r="N22">
        <f t="shared" si="0"/>
        <v>0.25</v>
      </c>
    </row>
    <row r="23" spans="1:14" x14ac:dyDescent="0.25">
      <c r="A23">
        <v>1</v>
      </c>
      <c r="B23" t="str">
        <v>-</v>
      </c>
      <c r="C23" t="str">
        <v>ALBAÑIL</v>
      </c>
      <c r="D23" t="str">
        <v>hr</v>
      </c>
      <c r="E23">
        <v>2.1</v>
      </c>
      <c r="F23">
        <v>18</v>
      </c>
      <c r="G23">
        <v>37.799999999999997</v>
      </c>
      <c r="H23" t="str">
        <v>TRAZADO Y REPLANTEO</v>
      </c>
      <c r="I23" t="str">
        <v/>
      </c>
      <c r="J23" t="str">
        <v>MANO DE OBRA</v>
      </c>
      <c r="M23">
        <f>+_xlfn.XLOOKUP(H23,Presupuesto_General!B:B,Presupuesto_General!D:D)</f>
        <v>1</v>
      </c>
      <c r="N23">
        <f t="shared" si="0"/>
        <v>2.1</v>
      </c>
    </row>
    <row r="24" spans="1:14" x14ac:dyDescent="0.25">
      <c r="A24">
        <v>2</v>
      </c>
      <c r="B24" t="str">
        <v>-</v>
      </c>
      <c r="C24" t="str">
        <v>AYUDANTE</v>
      </c>
      <c r="D24" t="str">
        <v>hr</v>
      </c>
      <c r="E24">
        <v>2.1</v>
      </c>
      <c r="F24">
        <v>0</v>
      </c>
      <c r="G24">
        <v>0</v>
      </c>
      <c r="H24" t="str">
        <v>TRAZADO Y REPLANTEO</v>
      </c>
      <c r="I24" t="str">
        <v/>
      </c>
      <c r="J24" t="str">
        <v>MANO DE OBRA</v>
      </c>
      <c r="M24">
        <f>+_xlfn.XLOOKUP(H24,Presupuesto_General!B:B,Presupuesto_General!D:D)</f>
        <v>1</v>
      </c>
      <c r="N24">
        <f t="shared" si="0"/>
        <v>2.1</v>
      </c>
    </row>
    <row r="25" spans="1:14" x14ac:dyDescent="0.25">
      <c r="A25">
        <v>1</v>
      </c>
      <c r="B25" t="str">
        <v>-</v>
      </c>
      <c r="C25" t="str">
        <v>AYUDANTE</v>
      </c>
      <c r="D25" t="str">
        <v>hr</v>
      </c>
      <c r="E25">
        <v>3.5</v>
      </c>
      <c r="F25">
        <v>0</v>
      </c>
      <c r="G25">
        <v>0</v>
      </c>
      <c r="H25" t="str">
        <v>EXCAVACIÓN DE 0 A 2,50 M (SIN AGOTAMIENTO)</v>
      </c>
      <c r="I25" t="str">
        <v/>
      </c>
      <c r="J25" t="str">
        <v>MANO DE OBRA</v>
      </c>
      <c r="M25">
        <f>+_xlfn.XLOOKUP(H25,Presupuesto_General!B:B,Presupuesto_General!D:D)</f>
        <v>13.21</v>
      </c>
      <c r="N25">
        <f t="shared" si="0"/>
        <v>46.234999999999999</v>
      </c>
    </row>
    <row r="26" spans="1:14" x14ac:dyDescent="0.25">
      <c r="A26">
        <v>1</v>
      </c>
      <c r="B26" t="str">
        <v>-</v>
      </c>
      <c r="C26" t="str">
        <v>CEMENTO PORTLAND</v>
      </c>
      <c r="D26" t="str">
        <v>kg</v>
      </c>
      <c r="E26">
        <v>110</v>
      </c>
      <c r="F26">
        <v>1.1000000000000001</v>
      </c>
      <c r="G26">
        <v>121</v>
      </c>
      <c r="H26" t="str">
        <v>HORMIGÓN POBRE P/ BASE DE ZAPATAS</v>
      </c>
      <c r="I26" t="str">
        <v/>
      </c>
      <c r="J26" t="str">
        <v>MATERIALES</v>
      </c>
      <c r="M26">
        <f>+_xlfn.XLOOKUP(H26,Presupuesto_General!B:B,Presupuesto_General!D:D)</f>
        <v>0.1</v>
      </c>
      <c r="N26">
        <f t="shared" si="0"/>
        <v>11</v>
      </c>
    </row>
    <row r="27" spans="1:14" x14ac:dyDescent="0.25">
      <c r="A27">
        <v>2</v>
      </c>
      <c r="B27" t="str">
        <v>-</v>
      </c>
      <c r="C27" t="str">
        <v>GRAVA</v>
      </c>
      <c r="D27" t="str">
        <v>m³</v>
      </c>
      <c r="E27">
        <v>0.8</v>
      </c>
      <c r="F27">
        <v>0</v>
      </c>
      <c r="G27">
        <v>0</v>
      </c>
      <c r="H27" t="str">
        <v>HORMIGÓN POBRE P/ BASE DE ZAPATAS</v>
      </c>
      <c r="I27" t="str">
        <v/>
      </c>
      <c r="J27" t="str">
        <v>MATERIALES</v>
      </c>
      <c r="M27">
        <f>+_xlfn.XLOOKUP(H27,Presupuesto_General!B:B,Presupuesto_General!D:D)</f>
        <v>0.1</v>
      </c>
      <c r="N27">
        <f t="shared" si="0"/>
        <v>8.0000000000000016E-2</v>
      </c>
    </row>
    <row r="28" spans="1:14" x14ac:dyDescent="0.25">
      <c r="A28">
        <v>3</v>
      </c>
      <c r="B28" t="str">
        <v>-</v>
      </c>
      <c r="C28" t="str">
        <v>ARENA</v>
      </c>
      <c r="D28" t="str">
        <v>m³</v>
      </c>
      <c r="E28">
        <v>0.4</v>
      </c>
      <c r="F28">
        <v>0</v>
      </c>
      <c r="G28">
        <v>0</v>
      </c>
      <c r="H28" t="str">
        <v>HORMIGÓN POBRE P/ BASE DE ZAPATAS</v>
      </c>
      <c r="I28" t="str">
        <v/>
      </c>
      <c r="J28" t="str">
        <v>MATERIALES</v>
      </c>
      <c r="M28">
        <f>+_xlfn.XLOOKUP(H28,Presupuesto_General!B:B,Presupuesto_General!D:D)</f>
        <v>0.1</v>
      </c>
      <c r="N28">
        <f t="shared" si="0"/>
        <v>4.0000000000000008E-2</v>
      </c>
    </row>
    <row r="29" spans="1:14" x14ac:dyDescent="0.25">
      <c r="A29">
        <v>1</v>
      </c>
      <c r="B29" t="str">
        <v>-</v>
      </c>
      <c r="C29" t="str">
        <v>ALBAÑIL</v>
      </c>
      <c r="D29" t="str">
        <v>hr</v>
      </c>
      <c r="E29">
        <v>2</v>
      </c>
      <c r="F29">
        <v>18</v>
      </c>
      <c r="G29">
        <v>36</v>
      </c>
      <c r="H29" t="str">
        <v>HORMIGÓN POBRE P/ BASE DE ZAPATAS</v>
      </c>
      <c r="I29" t="str">
        <v/>
      </c>
      <c r="J29" t="str">
        <v>MANO DE OBRA</v>
      </c>
      <c r="M29">
        <f>+_xlfn.XLOOKUP(H29,Presupuesto_General!B:B,Presupuesto_General!D:D)</f>
        <v>0.1</v>
      </c>
      <c r="N29">
        <f t="shared" si="0"/>
        <v>0.2</v>
      </c>
    </row>
    <row r="30" spans="1:14" x14ac:dyDescent="0.25">
      <c r="A30">
        <v>2</v>
      </c>
      <c r="B30" t="str">
        <v>-</v>
      </c>
      <c r="C30" t="str">
        <v>AYUDANTE</v>
      </c>
      <c r="D30" t="str">
        <v>hr</v>
      </c>
      <c r="E30">
        <v>2</v>
      </c>
      <c r="F30">
        <v>0</v>
      </c>
      <c r="G30">
        <v>0</v>
      </c>
      <c r="H30" t="str">
        <v>HORMIGÓN POBRE P/ BASE DE ZAPATAS</v>
      </c>
      <c r="I30" t="str">
        <v/>
      </c>
      <c r="J30" t="str">
        <v>MANO DE OBRA</v>
      </c>
      <c r="M30">
        <f>+_xlfn.XLOOKUP(H30,Presupuesto_General!B:B,Presupuesto_General!D:D)</f>
        <v>0.1</v>
      </c>
      <c r="N30">
        <f t="shared" si="0"/>
        <v>0.2</v>
      </c>
    </row>
    <row r="31" spans="1:14" x14ac:dyDescent="0.25">
      <c r="A31">
        <v>1</v>
      </c>
      <c r="B31" t="str">
        <v>-</v>
      </c>
      <c r="C31" t="str">
        <v>MADERA DE CONSTRUCCION (3 USOS)</v>
      </c>
      <c r="D31" t="str">
        <v>pie²</v>
      </c>
      <c r="E31">
        <v>12.5</v>
      </c>
      <c r="F31">
        <v>6</v>
      </c>
      <c r="G31">
        <v>75</v>
      </c>
      <c r="H31" t="str">
        <v>ZAPATA DE HORMIGÓN ARMADO</v>
      </c>
      <c r="I31" t="str">
        <v/>
      </c>
      <c r="J31" t="str">
        <v>MATERIALES</v>
      </c>
      <c r="M31">
        <f>+_xlfn.XLOOKUP(H31,Presupuesto_General!B:B,Presupuesto_General!D:D)</f>
        <v>0.6</v>
      </c>
      <c r="N31">
        <f t="shared" si="0"/>
        <v>7.5</v>
      </c>
    </row>
    <row r="32" spans="1:14" x14ac:dyDescent="0.25">
      <c r="A32">
        <v>2</v>
      </c>
      <c r="B32" t="str">
        <v>-</v>
      </c>
      <c r="C32" t="str">
        <v>CLAVOS</v>
      </c>
      <c r="D32" t="str">
        <v>kg</v>
      </c>
      <c r="E32">
        <v>0.2</v>
      </c>
      <c r="F32">
        <v>11</v>
      </c>
      <c r="G32">
        <v>2.2000000000000002</v>
      </c>
      <c r="H32" t="str">
        <v>ZAPATA DE HORMIGÓN ARMADO</v>
      </c>
      <c r="I32" t="str">
        <v/>
      </c>
      <c r="J32" t="str">
        <v>MATERIALES</v>
      </c>
      <c r="M32">
        <f>+_xlfn.XLOOKUP(H32,Presupuesto_General!B:B,Presupuesto_General!D:D)</f>
        <v>0.6</v>
      </c>
      <c r="N32">
        <f t="shared" si="0"/>
        <v>0.12</v>
      </c>
    </row>
    <row r="33" spans="1:14" x14ac:dyDescent="0.25">
      <c r="A33">
        <v>3</v>
      </c>
      <c r="B33" t="str">
        <v>-</v>
      </c>
      <c r="C33" t="str">
        <v>CEMENTO PORTLAND</v>
      </c>
      <c r="D33" t="str">
        <v>kg</v>
      </c>
      <c r="E33">
        <v>350</v>
      </c>
      <c r="F33">
        <v>1.1000000000000001</v>
      </c>
      <c r="G33">
        <v>385</v>
      </c>
      <c r="H33" t="str">
        <v>ZAPATA DE HORMIGÓN ARMADO</v>
      </c>
      <c r="I33" t="str">
        <v/>
      </c>
      <c r="J33" t="str">
        <v>MATERIALES</v>
      </c>
      <c r="M33">
        <f>+_xlfn.XLOOKUP(H33,Presupuesto_General!B:B,Presupuesto_General!D:D)</f>
        <v>0.6</v>
      </c>
      <c r="N33">
        <f t="shared" si="0"/>
        <v>210</v>
      </c>
    </row>
    <row r="34" spans="1:14" x14ac:dyDescent="0.25">
      <c r="A34">
        <v>4</v>
      </c>
      <c r="B34" t="str">
        <v>-</v>
      </c>
      <c r="C34" t="str">
        <v>ALAMBRE DE AMARRE</v>
      </c>
      <c r="D34" t="str">
        <v>kg</v>
      </c>
      <c r="E34">
        <v>1</v>
      </c>
      <c r="F34">
        <v>11</v>
      </c>
      <c r="G34">
        <v>11</v>
      </c>
      <c r="H34" t="str">
        <v>ZAPATA DE HORMIGÓN ARMADO</v>
      </c>
      <c r="I34" t="str">
        <v/>
      </c>
      <c r="J34" t="str">
        <v>MATERIALES</v>
      </c>
      <c r="M34">
        <f>+_xlfn.XLOOKUP(H34,Presupuesto_General!B:B,Presupuesto_General!D:D)</f>
        <v>0.6</v>
      </c>
      <c r="N34">
        <f t="shared" si="0"/>
        <v>0.6</v>
      </c>
    </row>
    <row r="35" spans="1:14" x14ac:dyDescent="0.25">
      <c r="A35">
        <v>5</v>
      </c>
      <c r="B35" t="str">
        <v>-</v>
      </c>
      <c r="C35" t="str">
        <v>FIERRO CORRUGADO 1/2"</v>
      </c>
      <c r="D35" t="str">
        <v>kg</v>
      </c>
      <c r="E35">
        <v>43.25</v>
      </c>
      <c r="F35">
        <v>9</v>
      </c>
      <c r="G35">
        <v>389.25</v>
      </c>
      <c r="H35" t="str">
        <v>ZAPATA DE HORMIGÓN ARMADO</v>
      </c>
      <c r="I35" t="str">
        <v/>
      </c>
      <c r="J35" t="str">
        <v>MATERIALES</v>
      </c>
      <c r="M35">
        <f>+_xlfn.XLOOKUP(H35,Presupuesto_General!B:B,Presupuesto_General!D:D)</f>
        <v>0.6</v>
      </c>
      <c r="N35">
        <f t="shared" si="0"/>
        <v>25.95</v>
      </c>
    </row>
    <row r="36" spans="1:14" x14ac:dyDescent="0.25">
      <c r="A36">
        <v>6</v>
      </c>
      <c r="B36" t="str">
        <v>-</v>
      </c>
      <c r="C36" t="str">
        <v>GRAVA</v>
      </c>
      <c r="D36" t="str">
        <v>m³</v>
      </c>
      <c r="E36">
        <v>0.9</v>
      </c>
      <c r="F36">
        <v>0</v>
      </c>
      <c r="G36">
        <v>0</v>
      </c>
      <c r="H36" t="str">
        <v>ZAPATA DE HORMIGÓN ARMADO</v>
      </c>
      <c r="I36" t="str">
        <v/>
      </c>
      <c r="J36" t="str">
        <v>MATERIALES</v>
      </c>
      <c r="M36">
        <f>+_xlfn.XLOOKUP(H36,Presupuesto_General!B:B,Presupuesto_General!D:D)</f>
        <v>0.6</v>
      </c>
      <c r="N36">
        <f t="shared" si="0"/>
        <v>0.54</v>
      </c>
    </row>
    <row r="37" spans="1:14" x14ac:dyDescent="0.25">
      <c r="A37">
        <v>7</v>
      </c>
      <c r="B37" t="str">
        <v>-</v>
      </c>
      <c r="C37" t="str">
        <v>ARENA</v>
      </c>
      <c r="D37" t="str">
        <v>m³</v>
      </c>
      <c r="E37">
        <v>0.6</v>
      </c>
      <c r="F37">
        <v>0</v>
      </c>
      <c r="G37">
        <v>0</v>
      </c>
      <c r="H37" t="str">
        <v>ZAPATA DE HORMIGÓN ARMADO</v>
      </c>
      <c r="I37" t="str">
        <v/>
      </c>
      <c r="J37" t="str">
        <v>MATERIALES</v>
      </c>
      <c r="M37">
        <f>+_xlfn.XLOOKUP(H37,Presupuesto_General!B:B,Presupuesto_General!D:D)</f>
        <v>0.6</v>
      </c>
      <c r="N37">
        <f t="shared" si="0"/>
        <v>0.36</v>
      </c>
    </row>
    <row r="38" spans="1:14" x14ac:dyDescent="0.25">
      <c r="A38">
        <v>1</v>
      </c>
      <c r="B38" t="str">
        <v>-</v>
      </c>
      <c r="C38" t="str">
        <v>ENCOFRADOR</v>
      </c>
      <c r="D38" t="str">
        <v>hr</v>
      </c>
      <c r="E38">
        <v>8</v>
      </c>
      <c r="F38">
        <v>18</v>
      </c>
      <c r="G38">
        <v>144</v>
      </c>
      <c r="H38" t="str">
        <v>ZAPATA DE HORMIGÓN ARMADO</v>
      </c>
      <c r="I38" t="str">
        <v/>
      </c>
      <c r="J38" t="str">
        <v>MANO DE OBRA</v>
      </c>
      <c r="M38">
        <f>+_xlfn.XLOOKUP(H38,Presupuesto_General!B:B,Presupuesto_General!D:D)</f>
        <v>0.6</v>
      </c>
      <c r="N38">
        <f t="shared" si="0"/>
        <v>4.8</v>
      </c>
    </row>
    <row r="39" spans="1:14" x14ac:dyDescent="0.25">
      <c r="A39">
        <v>2</v>
      </c>
      <c r="B39" t="str">
        <v>-</v>
      </c>
      <c r="C39" t="str">
        <v>ARMADOR</v>
      </c>
      <c r="D39" t="str">
        <v>hr</v>
      </c>
      <c r="E39">
        <v>8</v>
      </c>
      <c r="F39">
        <v>18</v>
      </c>
      <c r="G39">
        <v>144</v>
      </c>
      <c r="H39" t="str">
        <v>ZAPATA DE HORMIGÓN ARMADO</v>
      </c>
      <c r="I39" t="str">
        <v/>
      </c>
      <c r="J39" t="str">
        <v>MANO DE OBRA</v>
      </c>
      <c r="M39">
        <f>+_xlfn.XLOOKUP(H39,Presupuesto_General!B:B,Presupuesto_General!D:D)</f>
        <v>0.6</v>
      </c>
      <c r="N39">
        <f t="shared" si="0"/>
        <v>4.8</v>
      </c>
    </row>
    <row r="40" spans="1:14" x14ac:dyDescent="0.25">
      <c r="A40">
        <v>3</v>
      </c>
      <c r="B40" t="str">
        <v>-</v>
      </c>
      <c r="C40" t="str">
        <v>ALBAÑIL</v>
      </c>
      <c r="D40" t="str">
        <v>hr</v>
      </c>
      <c r="E40">
        <v>12</v>
      </c>
      <c r="F40">
        <v>18</v>
      </c>
      <c r="G40">
        <v>216</v>
      </c>
      <c r="H40" t="str">
        <v>ZAPATA DE HORMIGÓN ARMADO</v>
      </c>
      <c r="I40" t="str">
        <v/>
      </c>
      <c r="J40" t="str">
        <v>MANO DE OBRA</v>
      </c>
      <c r="M40">
        <f>+_xlfn.XLOOKUP(H40,Presupuesto_General!B:B,Presupuesto_General!D:D)</f>
        <v>0.6</v>
      </c>
      <c r="N40">
        <f t="shared" si="0"/>
        <v>7.1999999999999993</v>
      </c>
    </row>
    <row r="41" spans="1:14" x14ac:dyDescent="0.25">
      <c r="A41">
        <v>4</v>
      </c>
      <c r="B41" t="str">
        <v>-</v>
      </c>
      <c r="C41" t="str">
        <v>AYUDANTE</v>
      </c>
      <c r="D41" t="str">
        <v>hr</v>
      </c>
      <c r="E41">
        <v>8</v>
      </c>
      <c r="F41">
        <v>0</v>
      </c>
      <c r="G41">
        <v>0</v>
      </c>
      <c r="H41" t="str">
        <v>ZAPATA DE HORMIGÓN ARMADO</v>
      </c>
      <c r="I41" t="str">
        <v/>
      </c>
      <c r="J41" t="str">
        <v>MANO DE OBRA</v>
      </c>
      <c r="M41">
        <f>+_xlfn.XLOOKUP(H41,Presupuesto_General!B:B,Presupuesto_General!D:D)</f>
        <v>0.6</v>
      </c>
      <c r="N41">
        <f t="shared" si="0"/>
        <v>4.8</v>
      </c>
    </row>
    <row r="42" spans="1:14" x14ac:dyDescent="0.25">
      <c r="A42">
        <v>1</v>
      </c>
      <c r="B42" t="str">
        <v>-</v>
      </c>
      <c r="C42" t="str">
        <v>VIBRADORA</v>
      </c>
      <c r="D42" t="str">
        <v>hr</v>
      </c>
      <c r="E42">
        <v>0.25</v>
      </c>
      <c r="F42">
        <v>20</v>
      </c>
      <c r="G42">
        <v>5</v>
      </c>
      <c r="H42" t="str">
        <v>ZAPATA DE HORMIGÓN ARMADO</v>
      </c>
      <c r="I42" t="str">
        <v/>
      </c>
      <c r="J42" t="str">
        <v>EQUIPO</v>
      </c>
      <c r="M42">
        <f>+_xlfn.XLOOKUP(H42,Presupuesto_General!B:B,Presupuesto_General!D:D)</f>
        <v>0.6</v>
      </c>
      <c r="N42">
        <f t="shared" si="0"/>
        <v>0.15</v>
      </c>
    </row>
    <row r="43" spans="1:14" x14ac:dyDescent="0.25">
      <c r="A43">
        <v>2</v>
      </c>
      <c r="B43" t="str">
        <v>-</v>
      </c>
      <c r="C43" t="str">
        <v>MEZCLADORA</v>
      </c>
      <c r="D43" t="str">
        <v>hr</v>
      </c>
      <c r="E43">
        <v>0.25</v>
      </c>
      <c r="F43">
        <v>25</v>
      </c>
      <c r="G43">
        <v>6.25</v>
      </c>
      <c r="H43" t="str">
        <v>ZAPATA DE HORMIGÓN ARMADO</v>
      </c>
      <c r="I43" t="str">
        <v/>
      </c>
      <c r="J43" t="str">
        <v>EQUIPO</v>
      </c>
      <c r="M43">
        <f>+_xlfn.XLOOKUP(H43,Presupuesto_General!B:B,Presupuesto_General!D:D)</f>
        <v>0.6</v>
      </c>
      <c r="N43">
        <f t="shared" si="0"/>
        <v>0.15</v>
      </c>
    </row>
    <row r="44" spans="1:14" x14ac:dyDescent="0.25">
      <c r="A44">
        <v>1</v>
      </c>
      <c r="B44" t="str">
        <v>-</v>
      </c>
      <c r="C44" t="str">
        <v>AYUDANTE</v>
      </c>
      <c r="D44" t="str">
        <v>hr</v>
      </c>
      <c r="E44">
        <v>2.5</v>
      </c>
      <c r="F44">
        <v>0</v>
      </c>
      <c r="G44">
        <v>0</v>
      </c>
      <c r="H44" t="str">
        <v>RELLLENO Y COMPACTADO S/MATERIAL</v>
      </c>
      <c r="I44" t="str">
        <v/>
      </c>
      <c r="J44" t="str">
        <v>MANO DE OBRA</v>
      </c>
      <c r="M44">
        <f>+_xlfn.XLOOKUP(H44,Presupuesto_General!B:B,Presupuesto_General!D:D)</f>
        <v>0.91999999999999982</v>
      </c>
      <c r="N44">
        <f t="shared" si="0"/>
        <v>2.2999999999999994</v>
      </c>
    </row>
    <row r="45" spans="1:14" x14ac:dyDescent="0.25">
      <c r="A45">
        <v>1</v>
      </c>
      <c r="B45" t="str">
        <v>-</v>
      </c>
      <c r="C45" t="str">
        <v>COMPACTADORA MANUAL TIPO SALTARINA</v>
      </c>
      <c r="D45" t="str">
        <v>hr</v>
      </c>
      <c r="E45">
        <v>0.35</v>
      </c>
      <c r="F45">
        <v>15</v>
      </c>
      <c r="G45">
        <v>5.25</v>
      </c>
      <c r="H45" t="str">
        <v>RELLLENO Y COMPACTADO S/MATERIAL</v>
      </c>
      <c r="I45" t="str">
        <v/>
      </c>
      <c r="J45" t="str">
        <v>EQUIPO</v>
      </c>
      <c r="M45">
        <f>+_xlfn.XLOOKUP(H45,Presupuesto_General!B:B,Presupuesto_General!D:D)</f>
        <v>0.91999999999999982</v>
      </c>
      <c r="N45">
        <f t="shared" si="0"/>
        <v>0.3219999999999999</v>
      </c>
    </row>
    <row r="46" spans="1:14" x14ac:dyDescent="0.25">
      <c r="A46">
        <v>1</v>
      </c>
      <c r="B46" t="str">
        <v>-</v>
      </c>
      <c r="C46" t="str">
        <v>ALAMBRE DE AMARRE</v>
      </c>
      <c r="D46" t="str">
        <v>kg</v>
      </c>
      <c r="E46">
        <v>2</v>
      </c>
      <c r="F46">
        <v>11</v>
      </c>
      <c r="G46">
        <v>22</v>
      </c>
      <c r="H46" t="str">
        <v>COLUMNA DE HORMIGÓN ARMADO (0.25X0.25)</v>
      </c>
      <c r="I46" t="str">
        <v/>
      </c>
      <c r="J46" t="str">
        <v>MATERIALES</v>
      </c>
      <c r="M46">
        <f>+_xlfn.XLOOKUP(H46,Presupuesto_General!B:B,Presupuesto_General!D:D)</f>
        <v>0.53</v>
      </c>
      <c r="N46">
        <f t="shared" si="0"/>
        <v>1.06</v>
      </c>
    </row>
    <row r="47" spans="1:14" x14ac:dyDescent="0.25">
      <c r="A47">
        <v>2</v>
      </c>
      <c r="B47" t="str">
        <v>-</v>
      </c>
      <c r="C47" t="str">
        <v>MADERA DE CONSTRUCCION (3 USOS)</v>
      </c>
      <c r="D47" t="str">
        <v>pie²</v>
      </c>
      <c r="E47">
        <v>34.5</v>
      </c>
      <c r="F47">
        <v>6</v>
      </c>
      <c r="G47">
        <v>207</v>
      </c>
      <c r="H47" t="str">
        <v>COLUMNA DE HORMIGÓN ARMADO (0.25X0.25)</v>
      </c>
      <c r="I47" t="str">
        <v/>
      </c>
      <c r="J47" t="str">
        <v>MATERIALES</v>
      </c>
      <c r="M47">
        <f>+_xlfn.XLOOKUP(H47,Presupuesto_General!B:B,Presupuesto_General!D:D)</f>
        <v>0.53</v>
      </c>
      <c r="N47">
        <f t="shared" si="0"/>
        <v>18.285</v>
      </c>
    </row>
    <row r="48" spans="1:14" x14ac:dyDescent="0.25">
      <c r="A48">
        <v>3</v>
      </c>
      <c r="B48" t="str">
        <v>-</v>
      </c>
      <c r="C48" t="str">
        <v>FIERRO CORRUGADO 1/4"</v>
      </c>
      <c r="D48" t="str">
        <v>kg</v>
      </c>
      <c r="E48">
        <v>21.76</v>
      </c>
      <c r="F48">
        <v>9</v>
      </c>
      <c r="G48">
        <v>195.84</v>
      </c>
      <c r="H48" t="str">
        <v>COLUMNA DE HORMIGÓN ARMADO (0.25X0.25)</v>
      </c>
      <c r="I48" t="str">
        <v/>
      </c>
      <c r="J48" t="str">
        <v>MATERIALES</v>
      </c>
      <c r="M48">
        <f>+_xlfn.XLOOKUP(H48,Presupuesto_General!B:B,Presupuesto_General!D:D)</f>
        <v>0.53</v>
      </c>
      <c r="N48">
        <f t="shared" si="0"/>
        <v>11.532800000000002</v>
      </c>
    </row>
    <row r="49" spans="1:14" x14ac:dyDescent="0.25">
      <c r="A49">
        <v>4</v>
      </c>
      <c r="B49" t="str">
        <v>-</v>
      </c>
      <c r="C49" t="str">
        <v>FIERRO CORRUGADO 1/2"</v>
      </c>
      <c r="D49" t="str">
        <v>kg</v>
      </c>
      <c r="E49">
        <v>63.61</v>
      </c>
      <c r="F49">
        <v>9</v>
      </c>
      <c r="G49">
        <v>572.49</v>
      </c>
      <c r="H49" t="str">
        <v>COLUMNA DE HORMIGÓN ARMADO (0.25X0.25)</v>
      </c>
      <c r="I49" t="str">
        <v/>
      </c>
      <c r="J49" t="str">
        <v>MATERIALES</v>
      </c>
      <c r="M49">
        <f>+_xlfn.XLOOKUP(H49,Presupuesto_General!B:B,Presupuesto_General!D:D)</f>
        <v>0.53</v>
      </c>
      <c r="N49">
        <f t="shared" si="0"/>
        <v>33.713300000000004</v>
      </c>
    </row>
    <row r="50" spans="1:14" x14ac:dyDescent="0.25">
      <c r="A50">
        <v>5</v>
      </c>
      <c r="B50" t="str">
        <v>-</v>
      </c>
      <c r="C50" t="str">
        <v>CLAVOS</v>
      </c>
      <c r="D50" t="str">
        <v>kg</v>
      </c>
      <c r="E50">
        <v>1.8</v>
      </c>
      <c r="F50">
        <v>11</v>
      </c>
      <c r="G50">
        <v>19.8</v>
      </c>
      <c r="H50" t="str">
        <v>COLUMNA DE HORMIGÓN ARMADO (0.25X0.25)</v>
      </c>
      <c r="I50" t="str">
        <v/>
      </c>
      <c r="J50" t="str">
        <v>MATERIALES</v>
      </c>
      <c r="M50">
        <f>+_xlfn.XLOOKUP(H50,Presupuesto_General!B:B,Presupuesto_General!D:D)</f>
        <v>0.53</v>
      </c>
      <c r="N50">
        <f t="shared" si="0"/>
        <v>0.95400000000000007</v>
      </c>
    </row>
    <row r="51" spans="1:14" x14ac:dyDescent="0.25">
      <c r="A51">
        <v>6</v>
      </c>
      <c r="B51" t="str">
        <v>-</v>
      </c>
      <c r="C51" t="str">
        <v>CEMENTO PORTLAND</v>
      </c>
      <c r="D51" t="str">
        <v>kg</v>
      </c>
      <c r="E51">
        <v>350</v>
      </c>
      <c r="F51">
        <v>1.1000000000000001</v>
      </c>
      <c r="G51">
        <v>385</v>
      </c>
      <c r="H51" t="str">
        <v>COLUMNA DE HORMIGÓN ARMADO (0.25X0.25)</v>
      </c>
      <c r="I51" t="str">
        <v/>
      </c>
      <c r="J51" t="str">
        <v>MATERIALES</v>
      </c>
      <c r="M51">
        <f>+_xlfn.XLOOKUP(H51,Presupuesto_General!B:B,Presupuesto_General!D:D)</f>
        <v>0.53</v>
      </c>
      <c r="N51">
        <f t="shared" si="0"/>
        <v>185.5</v>
      </c>
    </row>
    <row r="52" spans="1:14" x14ac:dyDescent="0.25">
      <c r="A52">
        <v>7</v>
      </c>
      <c r="B52" t="str">
        <v>-</v>
      </c>
      <c r="C52" t="str">
        <v>GRAVA</v>
      </c>
      <c r="D52" t="str">
        <v>m³</v>
      </c>
      <c r="E52">
        <v>0.89</v>
      </c>
      <c r="F52">
        <v>0</v>
      </c>
      <c r="G52">
        <v>0</v>
      </c>
      <c r="H52" t="str">
        <v>COLUMNA DE HORMIGÓN ARMADO (0.25X0.25)</v>
      </c>
      <c r="I52" t="str">
        <v/>
      </c>
      <c r="J52" t="str">
        <v>MATERIALES</v>
      </c>
      <c r="M52">
        <f>+_xlfn.XLOOKUP(H52,Presupuesto_General!B:B,Presupuesto_General!D:D)</f>
        <v>0.53</v>
      </c>
      <c r="N52">
        <f t="shared" si="0"/>
        <v>0.47170000000000001</v>
      </c>
    </row>
    <row r="53" spans="1:14" x14ac:dyDescent="0.25">
      <c r="A53">
        <v>8</v>
      </c>
      <c r="B53" t="str">
        <v>-</v>
      </c>
      <c r="C53" t="str">
        <v>ARENA</v>
      </c>
      <c r="D53" t="str">
        <v>m³</v>
      </c>
      <c r="E53">
        <v>0.59</v>
      </c>
      <c r="F53">
        <v>0</v>
      </c>
      <c r="G53">
        <v>0</v>
      </c>
      <c r="H53" t="str">
        <v>COLUMNA DE HORMIGÓN ARMADO (0.25X0.25)</v>
      </c>
      <c r="I53" t="str">
        <v/>
      </c>
      <c r="J53" t="str">
        <v>MATERIALES</v>
      </c>
      <c r="M53">
        <f>+_xlfn.XLOOKUP(H53,Presupuesto_General!B:B,Presupuesto_General!D:D)</f>
        <v>0.53</v>
      </c>
      <c r="N53">
        <f t="shared" si="0"/>
        <v>0.31269999999999998</v>
      </c>
    </row>
    <row r="54" spans="1:14" x14ac:dyDescent="0.25">
      <c r="A54">
        <v>1</v>
      </c>
      <c r="B54" t="str">
        <v>-</v>
      </c>
      <c r="C54" t="str">
        <v>ENCOFRADOR</v>
      </c>
      <c r="D54" t="str">
        <v>hr</v>
      </c>
      <c r="E54">
        <v>8</v>
      </c>
      <c r="F54">
        <v>18</v>
      </c>
      <c r="G54">
        <v>144</v>
      </c>
      <c r="H54" t="str">
        <v>COLUMNA DE HORMIGÓN ARMADO (0.25X0.25)</v>
      </c>
      <c r="I54" t="str">
        <v/>
      </c>
      <c r="J54" t="str">
        <v>MANO DE OBRA</v>
      </c>
      <c r="M54">
        <f>+_xlfn.XLOOKUP(H54,Presupuesto_General!B:B,Presupuesto_General!D:D)</f>
        <v>0.53</v>
      </c>
      <c r="N54">
        <f t="shared" si="0"/>
        <v>4.24</v>
      </c>
    </row>
    <row r="55" spans="1:14" x14ac:dyDescent="0.25">
      <c r="A55">
        <v>2</v>
      </c>
      <c r="B55" t="str">
        <v>-</v>
      </c>
      <c r="C55" t="str">
        <v>ARMADOR</v>
      </c>
      <c r="D55" t="str">
        <v>hr</v>
      </c>
      <c r="E55">
        <v>8</v>
      </c>
      <c r="F55">
        <v>18</v>
      </c>
      <c r="G55">
        <v>144</v>
      </c>
      <c r="H55" t="str">
        <v>COLUMNA DE HORMIGÓN ARMADO (0.25X0.25)</v>
      </c>
      <c r="I55" t="str">
        <v/>
      </c>
      <c r="J55" t="str">
        <v>MANO DE OBRA</v>
      </c>
      <c r="M55">
        <f>+_xlfn.XLOOKUP(H55,Presupuesto_General!B:B,Presupuesto_General!D:D)</f>
        <v>0.53</v>
      </c>
      <c r="N55">
        <f t="shared" si="0"/>
        <v>4.24</v>
      </c>
    </row>
    <row r="56" spans="1:14" x14ac:dyDescent="0.25">
      <c r="A56">
        <v>3</v>
      </c>
      <c r="B56" t="str">
        <v>-</v>
      </c>
      <c r="C56" t="str">
        <v>ALBAÑIL</v>
      </c>
      <c r="D56" t="str">
        <v>hr</v>
      </c>
      <c r="E56">
        <v>8</v>
      </c>
      <c r="F56">
        <v>18</v>
      </c>
      <c r="G56">
        <v>144</v>
      </c>
      <c r="H56" t="str">
        <v>COLUMNA DE HORMIGÓN ARMADO (0.25X0.25)</v>
      </c>
      <c r="I56" t="str">
        <v/>
      </c>
      <c r="J56" t="str">
        <v>MANO DE OBRA</v>
      </c>
      <c r="M56">
        <f>+_xlfn.XLOOKUP(H56,Presupuesto_General!B:B,Presupuesto_General!D:D)</f>
        <v>0.53</v>
      </c>
      <c r="N56">
        <f t="shared" si="0"/>
        <v>4.24</v>
      </c>
    </row>
    <row r="57" spans="1:14" x14ac:dyDescent="0.25">
      <c r="A57">
        <v>4</v>
      </c>
      <c r="B57" t="str">
        <v>-</v>
      </c>
      <c r="C57" t="str">
        <v>AYUDANTE</v>
      </c>
      <c r="D57" t="str">
        <v>hr</v>
      </c>
      <c r="E57">
        <v>10</v>
      </c>
      <c r="F57">
        <v>0</v>
      </c>
      <c r="G57">
        <v>0</v>
      </c>
      <c r="H57" t="str">
        <v>COLUMNA DE HORMIGÓN ARMADO (0.25X0.25)</v>
      </c>
      <c r="I57" t="str">
        <v/>
      </c>
      <c r="J57" t="str">
        <v>MANO DE OBRA</v>
      </c>
      <c r="M57">
        <f>+_xlfn.XLOOKUP(H57,Presupuesto_General!B:B,Presupuesto_General!D:D)</f>
        <v>0.53</v>
      </c>
      <c r="N57">
        <f t="shared" si="0"/>
        <v>5.3000000000000007</v>
      </c>
    </row>
    <row r="58" spans="1:14" x14ac:dyDescent="0.25">
      <c r="A58">
        <v>1</v>
      </c>
      <c r="B58" t="str">
        <v>-</v>
      </c>
      <c r="C58" t="str">
        <v>VIBRADORA</v>
      </c>
      <c r="D58" t="str">
        <v>hr</v>
      </c>
      <c r="E58">
        <v>0.25</v>
      </c>
      <c r="F58">
        <v>20</v>
      </c>
      <c r="G58">
        <v>5</v>
      </c>
      <c r="H58" t="str">
        <v>COLUMNA DE HORMIGÓN ARMADO (0.25X0.25)</v>
      </c>
      <c r="I58" t="str">
        <v/>
      </c>
      <c r="J58" t="str">
        <v>EQUIPO</v>
      </c>
      <c r="M58">
        <f>+_xlfn.XLOOKUP(H58,Presupuesto_General!B:B,Presupuesto_General!D:D)</f>
        <v>0.53</v>
      </c>
      <c r="N58">
        <f t="shared" si="0"/>
        <v>0.13250000000000001</v>
      </c>
    </row>
    <row r="59" spans="1:14" x14ac:dyDescent="0.25">
      <c r="A59">
        <v>2</v>
      </c>
      <c r="B59" t="str">
        <v>-</v>
      </c>
      <c r="C59" t="str">
        <v>MEZCLADORA</v>
      </c>
      <c r="D59" t="str">
        <v>hr</v>
      </c>
      <c r="E59">
        <v>0.25</v>
      </c>
      <c r="F59">
        <v>25</v>
      </c>
      <c r="G59">
        <v>6.25</v>
      </c>
      <c r="H59" t="str">
        <v>COLUMNA DE HORMIGÓN ARMADO (0.25X0.25)</v>
      </c>
      <c r="I59" t="str">
        <v/>
      </c>
      <c r="J59" t="str">
        <v>EQUIPO</v>
      </c>
      <c r="M59">
        <f>+_xlfn.XLOOKUP(H59,Presupuesto_General!B:B,Presupuesto_General!D:D)</f>
        <v>0.53</v>
      </c>
      <c r="N59">
        <f t="shared" si="0"/>
        <v>0.13250000000000001</v>
      </c>
    </row>
    <row r="60" spans="1:14" x14ac:dyDescent="0.25">
      <c r="A60">
        <v>1</v>
      </c>
      <c r="B60" t="str">
        <v>-</v>
      </c>
      <c r="C60" t="str">
        <v>CEMENTO PORTLAND</v>
      </c>
      <c r="D60" t="str">
        <v>kg</v>
      </c>
      <c r="E60">
        <v>175</v>
      </c>
      <c r="F60">
        <v>1.1000000000000001</v>
      </c>
      <c r="G60">
        <v>192.5</v>
      </c>
      <c r="H60" t="str">
        <v>CIMIENTO DE HORMIGON CICLOPEO</v>
      </c>
      <c r="I60" t="str">
        <v/>
      </c>
      <c r="J60" t="str">
        <v>MATERIALES</v>
      </c>
      <c r="M60">
        <f>+_xlfn.XLOOKUP(H60,Presupuesto_General!B:B,Presupuesto_General!D:D)</f>
        <v>7.65</v>
      </c>
      <c r="N60">
        <f t="shared" si="0"/>
        <v>1338.75</v>
      </c>
    </row>
    <row r="61" spans="1:14" x14ac:dyDescent="0.25">
      <c r="A61">
        <v>2</v>
      </c>
      <c r="B61" t="str">
        <v>-</v>
      </c>
      <c r="C61" t="str">
        <v>PIEDRA</v>
      </c>
      <c r="D61" t="str">
        <v>m³</v>
      </c>
      <c r="E61">
        <v>0.6</v>
      </c>
      <c r="F61">
        <v>0</v>
      </c>
      <c r="G61">
        <v>0</v>
      </c>
      <c r="H61" t="str">
        <v>CIMIENTO DE HORMIGON CICLOPEO</v>
      </c>
      <c r="I61" t="str">
        <v/>
      </c>
      <c r="J61" t="str">
        <v>MATERIALES</v>
      </c>
      <c r="M61">
        <f>+_xlfn.XLOOKUP(H61,Presupuesto_General!B:B,Presupuesto_General!D:D)</f>
        <v>7.65</v>
      </c>
      <c r="N61">
        <f t="shared" si="0"/>
        <v>4.59</v>
      </c>
    </row>
    <row r="62" spans="1:14" x14ac:dyDescent="0.25">
      <c r="A62">
        <v>3</v>
      </c>
      <c r="B62" t="str">
        <v>-</v>
      </c>
      <c r="C62" t="str">
        <v>GRAVA</v>
      </c>
      <c r="D62" t="str">
        <v>m³</v>
      </c>
      <c r="E62">
        <v>0.6</v>
      </c>
      <c r="F62">
        <v>0</v>
      </c>
      <c r="G62">
        <v>0</v>
      </c>
      <c r="H62" t="str">
        <v>CIMIENTO DE HORMIGON CICLOPEO</v>
      </c>
      <c r="I62" t="str">
        <v/>
      </c>
      <c r="J62" t="str">
        <v>MATERIALES</v>
      </c>
      <c r="M62">
        <f>+_xlfn.XLOOKUP(H62,Presupuesto_General!B:B,Presupuesto_General!D:D)</f>
        <v>7.65</v>
      </c>
      <c r="N62">
        <f t="shared" si="0"/>
        <v>4.59</v>
      </c>
    </row>
    <row r="63" spans="1:14" x14ac:dyDescent="0.25">
      <c r="A63">
        <v>4</v>
      </c>
      <c r="B63" t="str">
        <v>-</v>
      </c>
      <c r="C63" t="str">
        <v>ARENA</v>
      </c>
      <c r="D63" t="str">
        <v>m³</v>
      </c>
      <c r="E63">
        <v>0.3</v>
      </c>
      <c r="F63">
        <v>0</v>
      </c>
      <c r="G63">
        <v>0</v>
      </c>
      <c r="H63" t="str">
        <v>CIMIENTO DE HORMIGON CICLOPEO</v>
      </c>
      <c r="I63" t="str">
        <v/>
      </c>
      <c r="J63" t="str">
        <v>MATERIALES</v>
      </c>
      <c r="M63">
        <f>+_xlfn.XLOOKUP(H63,Presupuesto_General!B:B,Presupuesto_General!D:D)</f>
        <v>7.65</v>
      </c>
      <c r="N63">
        <f t="shared" si="0"/>
        <v>2.2949999999999999</v>
      </c>
    </row>
    <row r="64" spans="1:14" x14ac:dyDescent="0.25">
      <c r="A64">
        <v>1</v>
      </c>
      <c r="B64" t="str">
        <v>-</v>
      </c>
      <c r="C64" t="str">
        <v>ALBAÑIL</v>
      </c>
      <c r="D64" t="str">
        <v>hr</v>
      </c>
      <c r="E64">
        <v>4.5</v>
      </c>
      <c r="F64">
        <v>18</v>
      </c>
      <c r="G64">
        <v>81</v>
      </c>
      <c r="H64" t="str">
        <v>CIMIENTO DE HORMIGON CICLOPEO</v>
      </c>
      <c r="I64" t="str">
        <v/>
      </c>
      <c r="J64" t="str">
        <v>MANO DE OBRA</v>
      </c>
      <c r="M64">
        <f>+_xlfn.XLOOKUP(H64,Presupuesto_General!B:B,Presupuesto_General!D:D)</f>
        <v>7.65</v>
      </c>
      <c r="N64">
        <f t="shared" si="0"/>
        <v>34.425000000000004</v>
      </c>
    </row>
    <row r="65" spans="1:14" x14ac:dyDescent="0.25">
      <c r="A65">
        <v>2</v>
      </c>
      <c r="B65" t="str">
        <v>-</v>
      </c>
      <c r="C65" t="str">
        <v>AYUDANTE</v>
      </c>
      <c r="D65" t="str">
        <v>hr</v>
      </c>
      <c r="E65">
        <v>4.5</v>
      </c>
      <c r="F65">
        <v>0</v>
      </c>
      <c r="G65">
        <v>0</v>
      </c>
      <c r="H65" t="str">
        <v>CIMIENTO DE HORMIGON CICLOPEO</v>
      </c>
      <c r="I65" t="str">
        <v/>
      </c>
      <c r="J65" t="str">
        <v>MANO DE OBRA</v>
      </c>
      <c r="M65">
        <f>+_xlfn.XLOOKUP(H65,Presupuesto_General!B:B,Presupuesto_General!D:D)</f>
        <v>7.65</v>
      </c>
      <c r="N65">
        <f t="shared" si="0"/>
        <v>34.425000000000004</v>
      </c>
    </row>
    <row r="66" spans="1:14" x14ac:dyDescent="0.25">
      <c r="A66">
        <v>1</v>
      </c>
      <c r="B66" t="str">
        <v>-</v>
      </c>
      <c r="C66" t="str">
        <v>MEZCLADORA</v>
      </c>
      <c r="D66" t="str">
        <v>hr</v>
      </c>
      <c r="E66">
        <v>4.5</v>
      </c>
      <c r="F66">
        <v>25</v>
      </c>
      <c r="G66">
        <v>112.5</v>
      </c>
      <c r="H66" t="str">
        <v>CIMIENTO DE HORMIGON CICLOPEO</v>
      </c>
      <c r="I66" t="str">
        <v/>
      </c>
      <c r="J66" t="str">
        <v>EQUIPO</v>
      </c>
      <c r="M66">
        <f>+_xlfn.XLOOKUP(H66,Presupuesto_General!B:B,Presupuesto_General!D:D)</f>
        <v>7.65</v>
      </c>
      <c r="N66">
        <f t="shared" si="0"/>
        <v>34.425000000000004</v>
      </c>
    </row>
    <row r="67" spans="1:14" x14ac:dyDescent="0.25">
      <c r="A67">
        <v>1</v>
      </c>
      <c r="B67" t="str">
        <v>-</v>
      </c>
      <c r="C67" t="str">
        <v>MADERA DE CONSTRUCCION (3 USOS)</v>
      </c>
      <c r="D67" t="str">
        <v>pie²</v>
      </c>
      <c r="E67">
        <v>8</v>
      </c>
      <c r="F67">
        <v>6</v>
      </c>
      <c r="G67">
        <v>48</v>
      </c>
      <c r="H67" t="str">
        <v>SOBRECIMIENTO DE HORMIGON CICLOPEO 50% PIEDRA DESPLAZADORA</v>
      </c>
      <c r="I67" t="str">
        <v/>
      </c>
      <c r="J67" t="str">
        <v>MATERIALES</v>
      </c>
      <c r="M67">
        <f>+_xlfn.XLOOKUP(H67,Presupuesto_General!B:B,Presupuesto_General!D:D)</f>
        <v>1.29</v>
      </c>
      <c r="N67">
        <f t="shared" ref="N67:N130" si="1">+M67*E67</f>
        <v>10.32</v>
      </c>
    </row>
    <row r="68" spans="1:14" x14ac:dyDescent="0.25">
      <c r="A68">
        <v>2</v>
      </c>
      <c r="B68" t="str">
        <v>-</v>
      </c>
      <c r="C68" t="str">
        <v>CLAVOS</v>
      </c>
      <c r="D68" t="str">
        <v>kg</v>
      </c>
      <c r="E68">
        <v>0.5</v>
      </c>
      <c r="F68">
        <v>11</v>
      </c>
      <c r="G68">
        <v>5.5</v>
      </c>
      <c r="H68" t="str">
        <v>SOBRECIMIENTO DE HORMIGON CICLOPEO 50% PIEDRA DESPLAZADORA</v>
      </c>
      <c r="I68" t="str">
        <v/>
      </c>
      <c r="J68" t="str">
        <v>MATERIALES</v>
      </c>
      <c r="M68">
        <f>+_xlfn.XLOOKUP(H68,Presupuesto_General!B:B,Presupuesto_General!D:D)</f>
        <v>1.29</v>
      </c>
      <c r="N68">
        <f t="shared" si="1"/>
        <v>0.64500000000000002</v>
      </c>
    </row>
    <row r="69" spans="1:14" x14ac:dyDescent="0.25">
      <c r="A69">
        <v>3</v>
      </c>
      <c r="B69" t="str">
        <v>-</v>
      </c>
      <c r="C69" t="str">
        <v>ALAMBRE DE AMARRE</v>
      </c>
      <c r="D69" t="str">
        <v>kg</v>
      </c>
      <c r="E69">
        <v>0.5</v>
      </c>
      <c r="F69">
        <v>11</v>
      </c>
      <c r="G69">
        <v>5.5</v>
      </c>
      <c r="H69" t="str">
        <v>SOBRECIMIENTO DE HORMIGON CICLOPEO 50% PIEDRA DESPLAZADORA</v>
      </c>
      <c r="I69" t="str">
        <v/>
      </c>
      <c r="J69" t="str">
        <v>MATERIALES</v>
      </c>
      <c r="M69">
        <f>+_xlfn.XLOOKUP(H69,Presupuesto_General!B:B,Presupuesto_General!D:D)</f>
        <v>1.29</v>
      </c>
      <c r="N69">
        <f t="shared" si="1"/>
        <v>0.64500000000000002</v>
      </c>
    </row>
    <row r="70" spans="1:14" x14ac:dyDescent="0.25">
      <c r="A70">
        <v>4</v>
      </c>
      <c r="B70" t="str">
        <v>-</v>
      </c>
      <c r="C70" t="str">
        <v>CEMENTO PORTLAND</v>
      </c>
      <c r="D70" t="str">
        <v>kg</v>
      </c>
      <c r="E70">
        <v>150</v>
      </c>
      <c r="F70">
        <v>1.1000000000000001</v>
      </c>
      <c r="G70">
        <v>165</v>
      </c>
      <c r="H70" t="str">
        <v>SOBRECIMIENTO DE HORMIGON CICLOPEO 50% PIEDRA DESPLAZADORA</v>
      </c>
      <c r="I70" t="str">
        <v/>
      </c>
      <c r="J70" t="str">
        <v>MATERIALES</v>
      </c>
      <c r="M70">
        <f>+_xlfn.XLOOKUP(H70,Presupuesto_General!B:B,Presupuesto_General!D:D)</f>
        <v>1.29</v>
      </c>
      <c r="N70">
        <f t="shared" si="1"/>
        <v>193.5</v>
      </c>
    </row>
    <row r="71" spans="1:14" x14ac:dyDescent="0.25">
      <c r="A71">
        <v>5</v>
      </c>
      <c r="B71" t="str">
        <v>-</v>
      </c>
      <c r="C71" t="str">
        <v>PIEDRA</v>
      </c>
      <c r="D71" t="str">
        <v>m³</v>
      </c>
      <c r="E71">
        <v>0.8</v>
      </c>
      <c r="F71">
        <v>0</v>
      </c>
      <c r="G71">
        <v>0</v>
      </c>
      <c r="H71" t="str">
        <v>SOBRECIMIENTO DE HORMIGON CICLOPEO 50% PIEDRA DESPLAZADORA</v>
      </c>
      <c r="I71" t="str">
        <v/>
      </c>
      <c r="J71" t="str">
        <v>MATERIALES</v>
      </c>
      <c r="M71">
        <f>+_xlfn.XLOOKUP(H71,Presupuesto_General!B:B,Presupuesto_General!D:D)</f>
        <v>1.29</v>
      </c>
      <c r="N71">
        <f t="shared" si="1"/>
        <v>1.032</v>
      </c>
    </row>
    <row r="72" spans="1:14" x14ac:dyDescent="0.25">
      <c r="A72">
        <v>6</v>
      </c>
      <c r="B72" t="str">
        <v>-</v>
      </c>
      <c r="C72" t="str">
        <v>ARENA</v>
      </c>
      <c r="D72" t="str">
        <v>m³</v>
      </c>
      <c r="E72">
        <v>0.3</v>
      </c>
      <c r="F72">
        <v>0</v>
      </c>
      <c r="G72">
        <v>0</v>
      </c>
      <c r="H72" t="str">
        <v>SOBRECIMIENTO DE HORMIGON CICLOPEO 50% PIEDRA DESPLAZADORA</v>
      </c>
      <c r="I72" t="str">
        <v/>
      </c>
      <c r="J72" t="str">
        <v>MATERIALES</v>
      </c>
      <c r="M72">
        <f>+_xlfn.XLOOKUP(H72,Presupuesto_General!B:B,Presupuesto_General!D:D)</f>
        <v>1.29</v>
      </c>
      <c r="N72">
        <f t="shared" si="1"/>
        <v>0.38700000000000001</v>
      </c>
    </row>
    <row r="73" spans="1:14" x14ac:dyDescent="0.25">
      <c r="A73">
        <v>7</v>
      </c>
      <c r="B73" t="str">
        <v>-</v>
      </c>
      <c r="C73" t="str">
        <v>GRAVA</v>
      </c>
      <c r="D73" t="str">
        <v>m³</v>
      </c>
      <c r="E73">
        <v>0.51</v>
      </c>
      <c r="F73">
        <v>0</v>
      </c>
      <c r="G73">
        <v>0</v>
      </c>
      <c r="H73" t="str">
        <v>SOBRECIMIENTO DE HORMIGON CICLOPEO 50% PIEDRA DESPLAZADORA</v>
      </c>
      <c r="I73" t="str">
        <v/>
      </c>
      <c r="J73" t="str">
        <v>MATERIALES</v>
      </c>
      <c r="M73">
        <f>+_xlfn.XLOOKUP(H73,Presupuesto_General!B:B,Presupuesto_General!D:D)</f>
        <v>1.29</v>
      </c>
      <c r="N73">
        <f t="shared" si="1"/>
        <v>0.65790000000000004</v>
      </c>
    </row>
    <row r="74" spans="1:14" x14ac:dyDescent="0.25">
      <c r="A74">
        <v>1</v>
      </c>
      <c r="B74" t="str">
        <v>-</v>
      </c>
      <c r="C74" t="str">
        <v>ALBAÑIL</v>
      </c>
      <c r="D74" t="str">
        <v>hr</v>
      </c>
      <c r="E74">
        <v>5</v>
      </c>
      <c r="F74">
        <v>18</v>
      </c>
      <c r="G74">
        <v>90</v>
      </c>
      <c r="H74" t="str">
        <v>SOBRECIMIENTO DE HORMIGON CICLOPEO 50% PIEDRA DESPLAZADORA</v>
      </c>
      <c r="I74" t="str">
        <v/>
      </c>
      <c r="J74" t="str">
        <v>MANO DE OBRA</v>
      </c>
      <c r="M74">
        <f>+_xlfn.XLOOKUP(H74,Presupuesto_General!B:B,Presupuesto_General!D:D)</f>
        <v>1.29</v>
      </c>
      <c r="N74">
        <f t="shared" si="1"/>
        <v>6.45</v>
      </c>
    </row>
    <row r="75" spans="1:14" x14ac:dyDescent="0.25">
      <c r="A75">
        <v>2</v>
      </c>
      <c r="B75" t="str">
        <v>-</v>
      </c>
      <c r="C75" t="str">
        <v>AYUDANTE</v>
      </c>
      <c r="D75" t="str">
        <v>hr</v>
      </c>
      <c r="E75">
        <v>5</v>
      </c>
      <c r="F75">
        <v>0</v>
      </c>
      <c r="G75">
        <v>0</v>
      </c>
      <c r="H75" t="str">
        <v>SOBRECIMIENTO DE HORMIGON CICLOPEO 50% PIEDRA DESPLAZADORA</v>
      </c>
      <c r="I75" t="str">
        <v/>
      </c>
      <c r="J75" t="str">
        <v>MANO DE OBRA</v>
      </c>
      <c r="M75">
        <f>+_xlfn.XLOOKUP(H75,Presupuesto_General!B:B,Presupuesto_General!D:D)</f>
        <v>1.29</v>
      </c>
      <c r="N75">
        <f t="shared" si="1"/>
        <v>6.45</v>
      </c>
    </row>
    <row r="76" spans="1:14" x14ac:dyDescent="0.25">
      <c r="A76">
        <v>1</v>
      </c>
      <c r="B76" t="str">
        <v>-</v>
      </c>
      <c r="C76" t="str">
        <v>MEZCLADORA</v>
      </c>
      <c r="D76" t="str">
        <v>hr</v>
      </c>
      <c r="E76">
        <v>0.5</v>
      </c>
      <c r="F76">
        <v>25</v>
      </c>
      <c r="G76">
        <v>12.5</v>
      </c>
      <c r="H76" t="str">
        <v>SOBRECIMIENTO DE HORMIGON CICLOPEO 50% PIEDRA DESPLAZADORA</v>
      </c>
      <c r="I76" t="str">
        <v/>
      </c>
      <c r="J76" t="str">
        <v>EQUIPO</v>
      </c>
      <c r="M76">
        <f>+_xlfn.XLOOKUP(H76,Presupuesto_General!B:B,Presupuesto_General!D:D)</f>
        <v>1.29</v>
      </c>
      <c r="N76">
        <f t="shared" si="1"/>
        <v>0.64500000000000002</v>
      </c>
    </row>
    <row r="77" spans="1:14" x14ac:dyDescent="0.25">
      <c r="A77">
        <v>1</v>
      </c>
      <c r="B77" t="str">
        <v>-</v>
      </c>
      <c r="C77" t="str">
        <v>CARTON ASFALTICO</v>
      </c>
      <c r="D77" t="str">
        <v>m²</v>
      </c>
      <c r="E77">
        <v>1.05</v>
      </c>
      <c r="F77">
        <v>8</v>
      </c>
      <c r="G77">
        <v>8.4</v>
      </c>
      <c r="H77" t="str">
        <v>IMPERMEABILIZACION CON CARTON ASFALTICO</v>
      </c>
      <c r="I77" t="str">
        <v/>
      </c>
      <c r="J77" t="str">
        <v>MATERIALES</v>
      </c>
      <c r="M77">
        <f>+_xlfn.XLOOKUP(H77,Presupuesto_General!B:B,Presupuesto_General!D:D)</f>
        <v>4.3100000000000005</v>
      </c>
      <c r="N77">
        <f t="shared" si="1"/>
        <v>4.525500000000001</v>
      </c>
    </row>
    <row r="78" spans="1:14" x14ac:dyDescent="0.25">
      <c r="A78">
        <v>2</v>
      </c>
      <c r="B78" t="str">
        <v>-</v>
      </c>
      <c r="C78" t="str">
        <v>ALQUITRAN</v>
      </c>
      <c r="D78" t="str">
        <v>kg</v>
      </c>
      <c r="E78">
        <v>0.75</v>
      </c>
      <c r="F78">
        <v>7</v>
      </c>
      <c r="G78">
        <v>5.25</v>
      </c>
      <c r="H78" t="str">
        <v>IMPERMEABILIZACION CON CARTON ASFALTICO</v>
      </c>
      <c r="I78" t="str">
        <v/>
      </c>
      <c r="J78" t="str">
        <v>MATERIALES</v>
      </c>
      <c r="M78">
        <f>+_xlfn.XLOOKUP(H78,Presupuesto_General!B:B,Presupuesto_General!D:D)</f>
        <v>4.3100000000000005</v>
      </c>
      <c r="N78">
        <f t="shared" si="1"/>
        <v>3.2325000000000004</v>
      </c>
    </row>
    <row r="79" spans="1:14" x14ac:dyDescent="0.25">
      <c r="A79">
        <v>1</v>
      </c>
      <c r="B79" t="str">
        <v>-</v>
      </c>
      <c r="C79" t="str">
        <v>ALBAÑIL</v>
      </c>
      <c r="D79" t="str">
        <v>hr</v>
      </c>
      <c r="E79">
        <v>0.2</v>
      </c>
      <c r="F79">
        <v>18</v>
      </c>
      <c r="G79">
        <v>3.6</v>
      </c>
      <c r="H79" t="str">
        <v>IMPERMEABILIZACION CON CARTON ASFALTICO</v>
      </c>
      <c r="I79" t="str">
        <v/>
      </c>
      <c r="J79" t="str">
        <v>MANO DE OBRA</v>
      </c>
      <c r="M79">
        <f>+_xlfn.XLOOKUP(H79,Presupuesto_General!B:B,Presupuesto_General!D:D)</f>
        <v>4.3100000000000005</v>
      </c>
      <c r="N79">
        <f t="shared" si="1"/>
        <v>0.8620000000000001</v>
      </c>
    </row>
    <row r="80" spans="1:14" x14ac:dyDescent="0.25">
      <c r="A80">
        <v>2</v>
      </c>
      <c r="B80" t="str">
        <v>-</v>
      </c>
      <c r="C80" t="str">
        <v>AYUDANTE</v>
      </c>
      <c r="D80" t="str">
        <v>hr</v>
      </c>
      <c r="E80">
        <v>0.2</v>
      </c>
      <c r="F80">
        <v>0</v>
      </c>
      <c r="G80">
        <v>0</v>
      </c>
      <c r="H80" t="str">
        <v>IMPERMEABILIZACION CON CARTON ASFALTICO</v>
      </c>
      <c r="I80" t="str">
        <v/>
      </c>
      <c r="J80" t="str">
        <v>MANO DE OBRA</v>
      </c>
      <c r="M80">
        <f>+_xlfn.XLOOKUP(H80,Presupuesto_General!B:B,Presupuesto_General!D:D)</f>
        <v>4.3100000000000005</v>
      </c>
      <c r="N80">
        <f t="shared" si="1"/>
        <v>0.8620000000000001</v>
      </c>
    </row>
    <row r="81" spans="1:14" x14ac:dyDescent="0.25">
      <c r="A81">
        <v>1</v>
      </c>
      <c r="B81" t="str">
        <v>-</v>
      </c>
      <c r="C81" t="str">
        <v>LADRILLO 6H (24X15X10)</v>
      </c>
      <c r="D81" t="str">
        <v>pza</v>
      </c>
      <c r="E81">
        <v>24</v>
      </c>
      <c r="F81">
        <v>1.2</v>
      </c>
      <c r="G81">
        <v>28.8</v>
      </c>
      <c r="H81" t="str">
        <v>MURO DE LADRILLO 6H C/MORTERO DE CEMENTO (24X15X10)</v>
      </c>
      <c r="I81" t="str">
        <v/>
      </c>
      <c r="J81" t="str">
        <v>MATERIALES</v>
      </c>
      <c r="M81">
        <f>+_xlfn.XLOOKUP(H81,Presupuesto_General!B:B,Presupuesto_General!D:D)</f>
        <v>121.87999999999998</v>
      </c>
      <c r="N81">
        <f t="shared" si="1"/>
        <v>2925.1199999999994</v>
      </c>
    </row>
    <row r="82" spans="1:14" x14ac:dyDescent="0.25">
      <c r="A82">
        <v>2</v>
      </c>
      <c r="B82" t="str">
        <v>-</v>
      </c>
      <c r="C82" t="str">
        <v>CEMENTO PORTLAND</v>
      </c>
      <c r="D82" t="str">
        <v>kg</v>
      </c>
      <c r="E82">
        <v>8.31</v>
      </c>
      <c r="F82">
        <v>1.1000000000000001</v>
      </c>
      <c r="G82">
        <v>9.14</v>
      </c>
      <c r="H82" t="str">
        <v>MURO DE LADRILLO 6H C/MORTERO DE CEMENTO (24X15X10)</v>
      </c>
      <c r="I82" t="str">
        <v/>
      </c>
      <c r="J82" t="str">
        <v>MATERIALES</v>
      </c>
      <c r="M82">
        <f>+_xlfn.XLOOKUP(H82,Presupuesto_General!B:B,Presupuesto_General!D:D)</f>
        <v>121.87999999999998</v>
      </c>
      <c r="N82">
        <f t="shared" si="1"/>
        <v>1012.8227999999999</v>
      </c>
    </row>
    <row r="83" spans="1:14" x14ac:dyDescent="0.25">
      <c r="A83">
        <v>3</v>
      </c>
      <c r="B83" t="str">
        <v>-</v>
      </c>
      <c r="C83" t="str">
        <v>ARENA FINA</v>
      </c>
      <c r="D83" t="str">
        <v>m³</v>
      </c>
      <c r="E83">
        <v>0.03</v>
      </c>
      <c r="F83">
        <v>0</v>
      </c>
      <c r="G83">
        <v>0</v>
      </c>
      <c r="H83" t="str">
        <v>MURO DE LADRILLO 6H C/MORTERO DE CEMENTO (24X15X10)</v>
      </c>
      <c r="I83" t="str">
        <v/>
      </c>
      <c r="J83" t="str">
        <v>MATERIALES</v>
      </c>
      <c r="M83">
        <f>+_xlfn.XLOOKUP(H83,Presupuesto_General!B:B,Presupuesto_General!D:D)</f>
        <v>121.87999999999998</v>
      </c>
      <c r="N83">
        <f t="shared" si="1"/>
        <v>3.6563999999999992</v>
      </c>
    </row>
    <row r="84" spans="1:14" x14ac:dyDescent="0.25">
      <c r="A84">
        <v>1</v>
      </c>
      <c r="B84" t="str">
        <v>-</v>
      </c>
      <c r="C84" t="str">
        <v>ALBAÑIL</v>
      </c>
      <c r="D84" t="str">
        <v>hr</v>
      </c>
      <c r="E84">
        <v>1.25</v>
      </c>
      <c r="F84">
        <v>18</v>
      </c>
      <c r="G84">
        <v>22.5</v>
      </c>
      <c r="H84" t="str">
        <v>MURO DE LADRILLO 6H C/MORTERO DE CEMENTO (24X15X10)</v>
      </c>
      <c r="I84" t="str">
        <v/>
      </c>
      <c r="J84" t="str">
        <v>MANO DE OBRA</v>
      </c>
      <c r="M84">
        <f>+_xlfn.XLOOKUP(H84,Presupuesto_General!B:B,Presupuesto_General!D:D)</f>
        <v>121.87999999999998</v>
      </c>
      <c r="N84">
        <f t="shared" si="1"/>
        <v>152.34999999999997</v>
      </c>
    </row>
    <row r="85" spans="1:14" x14ac:dyDescent="0.25">
      <c r="A85">
        <v>2</v>
      </c>
      <c r="B85" t="str">
        <v>-</v>
      </c>
      <c r="C85" t="str">
        <v>AYUDANTE</v>
      </c>
      <c r="D85" t="str">
        <v>hr</v>
      </c>
      <c r="E85">
        <v>1.5</v>
      </c>
      <c r="F85">
        <v>0</v>
      </c>
      <c r="G85">
        <v>0</v>
      </c>
      <c r="H85" t="str">
        <v>MURO DE LADRILLO 6H C/MORTERO DE CEMENTO (24X15X10)</v>
      </c>
      <c r="I85" t="str">
        <v/>
      </c>
      <c r="J85" t="str">
        <v>MANO DE OBRA</v>
      </c>
      <c r="M85">
        <f>+_xlfn.XLOOKUP(H85,Presupuesto_General!B:B,Presupuesto_General!D:D)</f>
        <v>121.87999999999998</v>
      </c>
      <c r="N85">
        <f t="shared" si="1"/>
        <v>182.81999999999996</v>
      </c>
    </row>
    <row r="86" spans="1:14" x14ac:dyDescent="0.25">
      <c r="A86">
        <v>1</v>
      </c>
      <c r="B86" t="str">
        <v>-</v>
      </c>
      <c r="C86" t="str">
        <v>MADERA DE CONSTRUCCION (3 USOS)</v>
      </c>
      <c r="D86" t="str">
        <v>pie²</v>
      </c>
      <c r="E86">
        <v>35</v>
      </c>
      <c r="F86">
        <v>6</v>
      </c>
      <c r="G86">
        <v>210</v>
      </c>
      <c r="H86" t="str">
        <v>VIGA CADENA DE HORMIGON ARMADO</v>
      </c>
      <c r="I86" t="str">
        <v/>
      </c>
      <c r="J86" t="str">
        <v>MATERIALES</v>
      </c>
      <c r="M86">
        <f>+_xlfn.XLOOKUP(H86,Presupuesto_General!B:B,Presupuesto_General!D:D)</f>
        <v>1.6200000000000003</v>
      </c>
      <c r="N86">
        <f t="shared" si="1"/>
        <v>56.70000000000001</v>
      </c>
    </row>
    <row r="87" spans="1:14" x14ac:dyDescent="0.25">
      <c r="A87">
        <v>2</v>
      </c>
      <c r="B87" t="str">
        <v>-</v>
      </c>
      <c r="C87" t="str">
        <v>CLAVOS</v>
      </c>
      <c r="D87" t="str">
        <v>kg</v>
      </c>
      <c r="E87">
        <v>1</v>
      </c>
      <c r="F87">
        <v>11</v>
      </c>
      <c r="G87">
        <v>11</v>
      </c>
      <c r="H87" t="str">
        <v>VIGA CADENA DE HORMIGON ARMADO</v>
      </c>
      <c r="I87" t="str">
        <v/>
      </c>
      <c r="J87" t="str">
        <v>MATERIALES</v>
      </c>
      <c r="M87">
        <f>+_xlfn.XLOOKUP(H87,Presupuesto_General!B:B,Presupuesto_General!D:D)</f>
        <v>1.6200000000000003</v>
      </c>
      <c r="N87">
        <f t="shared" si="1"/>
        <v>1.6200000000000003</v>
      </c>
    </row>
    <row r="88" spans="1:14" x14ac:dyDescent="0.25">
      <c r="A88">
        <v>3</v>
      </c>
      <c r="B88" t="str">
        <v>-</v>
      </c>
      <c r="C88" t="str">
        <v>CEMENTO PORTLAND</v>
      </c>
      <c r="D88" t="str">
        <v>kg</v>
      </c>
      <c r="E88">
        <v>350</v>
      </c>
      <c r="F88">
        <v>1.1000000000000001</v>
      </c>
      <c r="G88">
        <v>385</v>
      </c>
      <c r="H88" t="str">
        <v>VIGA CADENA DE HORMIGON ARMADO</v>
      </c>
      <c r="I88" t="str">
        <v/>
      </c>
      <c r="J88" t="str">
        <v>MATERIALES</v>
      </c>
      <c r="M88">
        <f>+_xlfn.XLOOKUP(H88,Presupuesto_General!B:B,Presupuesto_General!D:D)</f>
        <v>1.6200000000000003</v>
      </c>
      <c r="N88">
        <f t="shared" si="1"/>
        <v>567.00000000000011</v>
      </c>
    </row>
    <row r="89" spans="1:14" x14ac:dyDescent="0.25">
      <c r="A89">
        <v>4</v>
      </c>
      <c r="B89" t="str">
        <v>-</v>
      </c>
      <c r="C89" t="str">
        <v>ALAMBRE DE AMARRE</v>
      </c>
      <c r="D89" t="str">
        <v>kg</v>
      </c>
      <c r="E89">
        <v>2</v>
      </c>
      <c r="F89">
        <v>11</v>
      </c>
      <c r="G89">
        <v>22</v>
      </c>
      <c r="H89" t="str">
        <v>VIGA CADENA DE HORMIGON ARMADO</v>
      </c>
      <c r="I89" t="str">
        <v/>
      </c>
      <c r="J89" t="str">
        <v>MATERIALES</v>
      </c>
      <c r="M89">
        <f>+_xlfn.XLOOKUP(H89,Presupuesto_General!B:B,Presupuesto_General!D:D)</f>
        <v>1.6200000000000003</v>
      </c>
      <c r="N89">
        <f t="shared" si="1"/>
        <v>3.2400000000000007</v>
      </c>
    </row>
    <row r="90" spans="1:14" x14ac:dyDescent="0.25">
      <c r="A90">
        <v>5</v>
      </c>
      <c r="B90" t="str">
        <v>-</v>
      </c>
      <c r="C90" t="str">
        <v>FIERRO CORRUGADO 3/8"</v>
      </c>
      <c r="D90" t="str">
        <v>kg</v>
      </c>
      <c r="E90">
        <v>40.32</v>
      </c>
      <c r="F90">
        <v>8.5</v>
      </c>
      <c r="G90">
        <v>342.72</v>
      </c>
      <c r="H90" t="str">
        <v>VIGA CADENA DE HORMIGON ARMADO</v>
      </c>
      <c r="I90" t="str">
        <v/>
      </c>
      <c r="J90" t="str">
        <v>MATERIALES</v>
      </c>
      <c r="M90">
        <f>+_xlfn.XLOOKUP(H90,Presupuesto_General!B:B,Presupuesto_General!D:D)</f>
        <v>1.6200000000000003</v>
      </c>
      <c r="N90">
        <f t="shared" si="1"/>
        <v>65.318400000000011</v>
      </c>
    </row>
    <row r="91" spans="1:14" x14ac:dyDescent="0.25">
      <c r="A91">
        <v>6</v>
      </c>
      <c r="B91" t="str">
        <v>-</v>
      </c>
      <c r="C91" t="str">
        <v>FIERRO CORRUGADO 1/4"</v>
      </c>
      <c r="D91" t="str">
        <v>kg</v>
      </c>
      <c r="E91">
        <v>27.7</v>
      </c>
      <c r="F91">
        <v>9</v>
      </c>
      <c r="G91">
        <v>249.3</v>
      </c>
      <c r="H91" t="str">
        <v>VIGA CADENA DE HORMIGON ARMADO</v>
      </c>
      <c r="I91" t="str">
        <v/>
      </c>
      <c r="J91" t="str">
        <v>MATERIALES</v>
      </c>
      <c r="M91">
        <f>+_xlfn.XLOOKUP(H91,Presupuesto_General!B:B,Presupuesto_General!D:D)</f>
        <v>1.6200000000000003</v>
      </c>
      <c r="N91">
        <f t="shared" si="1"/>
        <v>44.874000000000009</v>
      </c>
    </row>
    <row r="92" spans="1:14" x14ac:dyDescent="0.25">
      <c r="A92">
        <v>7</v>
      </c>
      <c r="B92" t="str">
        <v>-</v>
      </c>
      <c r="C92" t="str">
        <v>GRAVA</v>
      </c>
      <c r="D92" t="str">
        <v>m³</v>
      </c>
      <c r="E92">
        <v>0.9</v>
      </c>
      <c r="F92">
        <v>0</v>
      </c>
      <c r="G92">
        <v>0</v>
      </c>
      <c r="H92" t="str">
        <v>VIGA CADENA DE HORMIGON ARMADO</v>
      </c>
      <c r="I92" t="str">
        <v/>
      </c>
      <c r="J92" t="str">
        <v>MATERIALES</v>
      </c>
      <c r="M92">
        <f>+_xlfn.XLOOKUP(H92,Presupuesto_General!B:B,Presupuesto_General!D:D)</f>
        <v>1.6200000000000003</v>
      </c>
      <c r="N92">
        <f t="shared" si="1"/>
        <v>1.4580000000000004</v>
      </c>
    </row>
    <row r="93" spans="1:14" x14ac:dyDescent="0.25">
      <c r="A93">
        <v>8</v>
      </c>
      <c r="B93" t="str">
        <v>-</v>
      </c>
      <c r="C93" t="str">
        <v>ARENA</v>
      </c>
      <c r="D93" t="str">
        <v>m³</v>
      </c>
      <c r="E93">
        <v>0.6</v>
      </c>
      <c r="F93">
        <v>0</v>
      </c>
      <c r="G93">
        <v>0</v>
      </c>
      <c r="H93" t="str">
        <v>VIGA CADENA DE HORMIGON ARMADO</v>
      </c>
      <c r="I93" t="str">
        <v/>
      </c>
      <c r="J93" t="str">
        <v>MATERIALES</v>
      </c>
      <c r="M93">
        <f>+_xlfn.XLOOKUP(H93,Presupuesto_General!B:B,Presupuesto_General!D:D)</f>
        <v>1.6200000000000003</v>
      </c>
      <c r="N93">
        <f t="shared" si="1"/>
        <v>0.9720000000000002</v>
      </c>
    </row>
    <row r="94" spans="1:14" x14ac:dyDescent="0.25">
      <c r="A94">
        <v>1</v>
      </c>
      <c r="B94" t="str">
        <v>-</v>
      </c>
      <c r="C94" t="str">
        <v>ALBAÑIL</v>
      </c>
      <c r="D94" t="str">
        <v>hr</v>
      </c>
      <c r="E94">
        <v>9</v>
      </c>
      <c r="F94">
        <v>18</v>
      </c>
      <c r="G94">
        <v>162</v>
      </c>
      <c r="H94" t="str">
        <v>VIGA CADENA DE HORMIGON ARMADO</v>
      </c>
      <c r="I94" t="str">
        <v/>
      </c>
      <c r="J94" t="str">
        <v>MANO DE OBRA</v>
      </c>
      <c r="M94">
        <f>+_xlfn.XLOOKUP(H94,Presupuesto_General!B:B,Presupuesto_General!D:D)</f>
        <v>1.6200000000000003</v>
      </c>
      <c r="N94">
        <f t="shared" si="1"/>
        <v>14.580000000000004</v>
      </c>
    </row>
    <row r="95" spans="1:14" x14ac:dyDescent="0.25">
      <c r="A95">
        <v>2</v>
      </c>
      <c r="B95" t="str">
        <v>-</v>
      </c>
      <c r="C95" t="str">
        <v>ENCOFRADOR</v>
      </c>
      <c r="D95" t="str">
        <v>hr</v>
      </c>
      <c r="E95">
        <v>8</v>
      </c>
      <c r="F95">
        <v>18</v>
      </c>
      <c r="G95">
        <v>144</v>
      </c>
      <c r="H95" t="str">
        <v>VIGA CADENA DE HORMIGON ARMADO</v>
      </c>
      <c r="I95" t="str">
        <v/>
      </c>
      <c r="J95" t="str">
        <v>MANO DE OBRA</v>
      </c>
      <c r="M95">
        <f>+_xlfn.XLOOKUP(H95,Presupuesto_General!B:B,Presupuesto_General!D:D)</f>
        <v>1.6200000000000003</v>
      </c>
      <c r="N95">
        <f t="shared" si="1"/>
        <v>12.960000000000003</v>
      </c>
    </row>
    <row r="96" spans="1:14" x14ac:dyDescent="0.25">
      <c r="A96">
        <v>3</v>
      </c>
      <c r="B96" t="str">
        <v>-</v>
      </c>
      <c r="C96" t="str">
        <v>ARMADOR</v>
      </c>
      <c r="D96" t="str">
        <v>hr</v>
      </c>
      <c r="E96">
        <v>9</v>
      </c>
      <c r="F96">
        <v>18</v>
      </c>
      <c r="G96">
        <v>162</v>
      </c>
      <c r="H96" t="str">
        <v>VIGA CADENA DE HORMIGON ARMADO</v>
      </c>
      <c r="I96" t="str">
        <v/>
      </c>
      <c r="J96" t="str">
        <v>MANO DE OBRA</v>
      </c>
      <c r="M96">
        <f>+_xlfn.XLOOKUP(H96,Presupuesto_General!B:B,Presupuesto_General!D:D)</f>
        <v>1.6200000000000003</v>
      </c>
      <c r="N96">
        <f t="shared" si="1"/>
        <v>14.580000000000004</v>
      </c>
    </row>
    <row r="97" spans="1:14" x14ac:dyDescent="0.25">
      <c r="A97">
        <v>4</v>
      </c>
      <c r="B97" t="str">
        <v>-</v>
      </c>
      <c r="C97" t="str">
        <v>AYUDANTE</v>
      </c>
      <c r="D97" t="str">
        <v>hr</v>
      </c>
      <c r="E97">
        <v>10</v>
      </c>
      <c r="F97">
        <v>0</v>
      </c>
      <c r="G97">
        <v>0</v>
      </c>
      <c r="H97" t="str">
        <v>VIGA CADENA DE HORMIGON ARMADO</v>
      </c>
      <c r="I97" t="str">
        <v/>
      </c>
      <c r="J97" t="str">
        <v>MANO DE OBRA</v>
      </c>
      <c r="M97">
        <f>+_xlfn.XLOOKUP(H97,Presupuesto_General!B:B,Presupuesto_General!D:D)</f>
        <v>1.6200000000000003</v>
      </c>
      <c r="N97">
        <f t="shared" si="1"/>
        <v>16.200000000000003</v>
      </c>
    </row>
    <row r="98" spans="1:14" x14ac:dyDescent="0.25">
      <c r="A98">
        <v>1</v>
      </c>
      <c r="B98" t="str">
        <v>-</v>
      </c>
      <c r="C98" t="str">
        <v>VIBRADORA</v>
      </c>
      <c r="D98" t="str">
        <v>hr</v>
      </c>
      <c r="E98">
        <v>0.08</v>
      </c>
      <c r="F98">
        <v>20</v>
      </c>
      <c r="G98">
        <v>1.6</v>
      </c>
      <c r="H98" t="str">
        <v>VIGA CADENA DE HORMIGON ARMADO</v>
      </c>
      <c r="I98" t="str">
        <v/>
      </c>
      <c r="J98" t="str">
        <v>EQUIPO</v>
      </c>
      <c r="M98">
        <f>+_xlfn.XLOOKUP(H98,Presupuesto_General!B:B,Presupuesto_General!D:D)</f>
        <v>1.6200000000000003</v>
      </c>
      <c r="N98">
        <f t="shared" si="1"/>
        <v>0.12960000000000002</v>
      </c>
    </row>
    <row r="99" spans="1:14" x14ac:dyDescent="0.25">
      <c r="A99">
        <v>2</v>
      </c>
      <c r="B99" t="str">
        <v>-</v>
      </c>
      <c r="C99" t="str">
        <v>MEZCLADORA</v>
      </c>
      <c r="D99" t="str">
        <v>hr</v>
      </c>
      <c r="E99">
        <v>1</v>
      </c>
      <c r="F99">
        <v>25</v>
      </c>
      <c r="G99">
        <v>25</v>
      </c>
      <c r="H99" t="str">
        <v>VIGA CADENA DE HORMIGON ARMADO</v>
      </c>
      <c r="I99" t="str">
        <v/>
      </c>
      <c r="J99" t="str">
        <v>EQUIPO</v>
      </c>
      <c r="M99">
        <f>+_xlfn.XLOOKUP(H99,Presupuesto_General!B:B,Presupuesto_General!D:D)</f>
        <v>1.6200000000000003</v>
      </c>
      <c r="N99">
        <f t="shared" si="1"/>
        <v>1.6200000000000003</v>
      </c>
    </row>
    <row r="100" spans="1:14" x14ac:dyDescent="0.25">
      <c r="A100">
        <v>1</v>
      </c>
      <c r="B100" t="str">
        <v>-</v>
      </c>
      <c r="C100" t="str">
        <v>CLAVOS PARA CALAMINA CON GOMA</v>
      </c>
      <c r="D100" t="str">
        <v>kg</v>
      </c>
      <c r="E100">
        <v>0.1</v>
      </c>
      <c r="F100">
        <v>15</v>
      </c>
      <c r="G100">
        <v>1.5</v>
      </c>
      <c r="H100" t="str">
        <v>CUBIERTA DE CALAMINA GALVANIZADA ONDULADA Nro28 PREPINTADA C/MADERAMEN</v>
      </c>
      <c r="I100" t="str">
        <v/>
      </c>
      <c r="J100" t="str">
        <v>MATERIALES</v>
      </c>
      <c r="M100">
        <f>+_xlfn.XLOOKUP(H100,Presupuesto_General!B:B,Presupuesto_General!D:D)</f>
        <v>66.67</v>
      </c>
      <c r="N100">
        <f t="shared" si="1"/>
        <v>6.6670000000000007</v>
      </c>
    </row>
    <row r="101" spans="1:14" x14ac:dyDescent="0.25">
      <c r="A101">
        <v>2</v>
      </c>
      <c r="B101" t="str">
        <v>-</v>
      </c>
      <c r="C101" t="str">
        <v>CLAVOS</v>
      </c>
      <c r="D101" t="str">
        <v>kg</v>
      </c>
      <c r="E101">
        <v>0.1</v>
      </c>
      <c r="F101">
        <v>11</v>
      </c>
      <c r="G101">
        <v>1.1000000000000001</v>
      </c>
      <c r="H101" t="str">
        <v>CUBIERTA DE CALAMINA GALVANIZADA ONDULADA Nro28 PREPINTADA C/MADERAMEN</v>
      </c>
      <c r="I101" t="str">
        <v/>
      </c>
      <c r="J101" t="str">
        <v>MATERIALES</v>
      </c>
      <c r="M101">
        <f>+_xlfn.XLOOKUP(H101,Presupuesto_General!B:B,Presupuesto_General!D:D)</f>
        <v>66.67</v>
      </c>
      <c r="N101">
        <f t="shared" si="1"/>
        <v>6.6670000000000007</v>
      </c>
    </row>
    <row r="102" spans="1:14" x14ac:dyDescent="0.25">
      <c r="A102">
        <v>3</v>
      </c>
      <c r="B102" t="str">
        <v>-</v>
      </c>
      <c r="C102" t="str">
        <v>MADERA DURA (2"X6")</v>
      </c>
      <c r="D102" t="str">
        <v>pie²</v>
      </c>
      <c r="E102">
        <v>3.61</v>
      </c>
      <c r="F102">
        <v>6</v>
      </c>
      <c r="G102">
        <v>21.66</v>
      </c>
      <c r="H102" t="str">
        <v>CUBIERTA DE CALAMINA GALVANIZADA ONDULADA Nro28 PREPINTADA C/MADERAMEN</v>
      </c>
      <c r="I102" t="str">
        <v/>
      </c>
      <c r="J102" t="str">
        <v>MATERIALES</v>
      </c>
      <c r="M102">
        <f>+_xlfn.XLOOKUP(H102,Presupuesto_General!B:B,Presupuesto_General!D:D)</f>
        <v>66.67</v>
      </c>
      <c r="N102">
        <f t="shared" si="1"/>
        <v>240.67869999999999</v>
      </c>
    </row>
    <row r="103" spans="1:14" x14ac:dyDescent="0.25">
      <c r="A103">
        <v>4</v>
      </c>
      <c r="B103" t="str">
        <v>-</v>
      </c>
      <c r="C103" t="str">
        <v>LISTON DE MADERA SEMIDURA (2"X2")</v>
      </c>
      <c r="D103" t="str">
        <v>pie²</v>
      </c>
      <c r="E103">
        <v>1.21</v>
      </c>
      <c r="F103">
        <v>2</v>
      </c>
      <c r="G103">
        <v>2.42</v>
      </c>
      <c r="H103" t="str">
        <v>CUBIERTA DE CALAMINA GALVANIZADA ONDULADA Nro28 PREPINTADA C/MADERAMEN</v>
      </c>
      <c r="I103" t="str">
        <v/>
      </c>
      <c r="J103" t="str">
        <v>MATERIALES</v>
      </c>
      <c r="M103">
        <f>+_xlfn.XLOOKUP(H103,Presupuesto_General!B:B,Presupuesto_General!D:D)</f>
        <v>66.67</v>
      </c>
      <c r="N103">
        <f t="shared" si="1"/>
        <v>80.670699999999997</v>
      </c>
    </row>
    <row r="104" spans="1:14" x14ac:dyDescent="0.25">
      <c r="A104">
        <v>5</v>
      </c>
      <c r="B104" t="str">
        <v>-</v>
      </c>
      <c r="C104" t="str">
        <v>CALAMINA GALVANIZADA ONDULADA Nro 28 PREPINTADA</v>
      </c>
      <c r="D104" t="str">
        <v>m²</v>
      </c>
      <c r="E104">
        <v>1.1200000000000001</v>
      </c>
      <c r="F104">
        <v>45</v>
      </c>
      <c r="G104">
        <v>50.4</v>
      </c>
      <c r="H104" t="str">
        <v>CUBIERTA DE CALAMINA GALVANIZADA ONDULADA Nro28 PREPINTADA C/MADERAMEN</v>
      </c>
      <c r="I104" t="str">
        <v/>
      </c>
      <c r="J104" t="str">
        <v>MATERIALES</v>
      </c>
      <c r="M104">
        <f>+_xlfn.XLOOKUP(H104,Presupuesto_General!B:B,Presupuesto_General!D:D)</f>
        <v>66.67</v>
      </c>
      <c r="N104">
        <f t="shared" si="1"/>
        <v>74.670400000000015</v>
      </c>
    </row>
    <row r="105" spans="1:14" x14ac:dyDescent="0.25">
      <c r="A105">
        <v>1</v>
      </c>
      <c r="B105" t="str">
        <v>-</v>
      </c>
      <c r="C105" t="str">
        <v>ALBAÑIL</v>
      </c>
      <c r="D105" t="str">
        <v>hr</v>
      </c>
      <c r="E105">
        <v>2.2999999999999998</v>
      </c>
      <c r="F105">
        <v>18</v>
      </c>
      <c r="G105">
        <v>41.4</v>
      </c>
      <c r="H105" t="str">
        <v>CUBIERTA DE CALAMINA GALVANIZADA ONDULADA Nro28 PREPINTADA C/MADERAMEN</v>
      </c>
      <c r="I105" t="str">
        <v/>
      </c>
      <c r="J105" t="str">
        <v>MANO DE OBRA</v>
      </c>
      <c r="M105">
        <f>+_xlfn.XLOOKUP(H105,Presupuesto_General!B:B,Presupuesto_General!D:D)</f>
        <v>66.67</v>
      </c>
      <c r="N105">
        <f t="shared" si="1"/>
        <v>153.34099999999998</v>
      </c>
    </row>
    <row r="106" spans="1:14" x14ac:dyDescent="0.25">
      <c r="A106">
        <v>2</v>
      </c>
      <c r="B106" t="str">
        <v>-</v>
      </c>
      <c r="C106" t="str">
        <v>AYUDANTE</v>
      </c>
      <c r="D106" t="str">
        <v>hr</v>
      </c>
      <c r="E106">
        <v>2.8</v>
      </c>
      <c r="F106">
        <v>0</v>
      </c>
      <c r="G106">
        <v>0</v>
      </c>
      <c r="H106" t="str">
        <v>CUBIERTA DE CALAMINA GALVANIZADA ONDULADA Nro28 PREPINTADA C/MADERAMEN</v>
      </c>
      <c r="I106" t="str">
        <v/>
      </c>
      <c r="J106" t="str">
        <v>MANO DE OBRA</v>
      </c>
      <c r="M106">
        <f>+_xlfn.XLOOKUP(H106,Presupuesto_General!B:B,Presupuesto_General!D:D)</f>
        <v>66.67</v>
      </c>
      <c r="N106">
        <f t="shared" si="1"/>
        <v>186.67599999999999</v>
      </c>
    </row>
    <row r="107" spans="1:14" x14ac:dyDescent="0.25">
      <c r="A107">
        <v>1</v>
      </c>
      <c r="B107" t="str">
        <v>-</v>
      </c>
      <c r="C107" t="str">
        <v>MADERA DE CONSTRUCCION (3 USOS)</v>
      </c>
      <c r="D107" t="str">
        <v>pie²</v>
      </c>
      <c r="E107">
        <v>27</v>
      </c>
      <c r="F107">
        <v>6</v>
      </c>
      <c r="G107">
        <v>162</v>
      </c>
      <c r="H107" t="str">
        <v>LOSA LLENA DE HORMIGÓN ARMADO P/TANQUE ELEVADO</v>
      </c>
      <c r="I107" t="str">
        <v/>
      </c>
      <c r="J107" t="str">
        <v>MATERIALES</v>
      </c>
      <c r="M107">
        <f>+_xlfn.XLOOKUP(H107,Presupuesto_General!B:B,Presupuesto_General!D:D)</f>
        <v>0.89999999999999991</v>
      </c>
      <c r="N107">
        <f t="shared" si="1"/>
        <v>24.299999999999997</v>
      </c>
    </row>
    <row r="108" spans="1:14" x14ac:dyDescent="0.25">
      <c r="A108">
        <v>2</v>
      </c>
      <c r="B108" t="str">
        <v>-</v>
      </c>
      <c r="C108" t="str">
        <v>CLAVOS</v>
      </c>
      <c r="D108" t="str">
        <v>kg</v>
      </c>
      <c r="E108">
        <v>2</v>
      </c>
      <c r="F108">
        <v>11</v>
      </c>
      <c r="G108">
        <v>22</v>
      </c>
      <c r="H108" t="str">
        <v>LOSA LLENA DE HORMIGÓN ARMADO P/TANQUE ELEVADO</v>
      </c>
      <c r="I108" t="str">
        <v/>
      </c>
      <c r="J108" t="str">
        <v>MATERIALES</v>
      </c>
      <c r="M108">
        <f>+_xlfn.XLOOKUP(H108,Presupuesto_General!B:B,Presupuesto_General!D:D)</f>
        <v>0.89999999999999991</v>
      </c>
      <c r="N108">
        <f t="shared" si="1"/>
        <v>1.7999999999999998</v>
      </c>
    </row>
    <row r="109" spans="1:14" x14ac:dyDescent="0.25">
      <c r="A109">
        <v>3</v>
      </c>
      <c r="B109" t="str">
        <v>-</v>
      </c>
      <c r="C109" t="str">
        <v>ALAMBRE DE AMARRE</v>
      </c>
      <c r="D109" t="str">
        <v>kg</v>
      </c>
      <c r="E109">
        <v>2</v>
      </c>
      <c r="F109">
        <v>11</v>
      </c>
      <c r="G109">
        <v>22</v>
      </c>
      <c r="H109" t="str">
        <v>LOSA LLENA DE HORMIGÓN ARMADO P/TANQUE ELEVADO</v>
      </c>
      <c r="I109" t="str">
        <v/>
      </c>
      <c r="J109" t="str">
        <v>MATERIALES</v>
      </c>
      <c r="M109">
        <f>+_xlfn.XLOOKUP(H109,Presupuesto_General!B:B,Presupuesto_General!D:D)</f>
        <v>0.89999999999999991</v>
      </c>
      <c r="N109">
        <f t="shared" si="1"/>
        <v>1.7999999999999998</v>
      </c>
    </row>
    <row r="110" spans="1:14" x14ac:dyDescent="0.25">
      <c r="A110">
        <v>4</v>
      </c>
      <c r="B110" t="str">
        <v>-</v>
      </c>
      <c r="C110" t="str">
        <v>CEMENTO PORTLAND</v>
      </c>
      <c r="D110" t="str">
        <v>kg</v>
      </c>
      <c r="E110">
        <v>350</v>
      </c>
      <c r="F110">
        <v>1.1000000000000001</v>
      </c>
      <c r="G110">
        <v>385</v>
      </c>
      <c r="H110" t="str">
        <v>LOSA LLENA DE HORMIGÓN ARMADO P/TANQUE ELEVADO</v>
      </c>
      <c r="I110" t="str">
        <v/>
      </c>
      <c r="J110" t="str">
        <v>MATERIALES</v>
      </c>
      <c r="M110">
        <f>+_xlfn.XLOOKUP(H110,Presupuesto_General!B:B,Presupuesto_General!D:D)</f>
        <v>0.89999999999999991</v>
      </c>
      <c r="N110">
        <f t="shared" si="1"/>
        <v>314.99999999999994</v>
      </c>
    </row>
    <row r="111" spans="1:14" x14ac:dyDescent="0.25">
      <c r="A111">
        <v>5</v>
      </c>
      <c r="B111" t="str">
        <v>-</v>
      </c>
      <c r="C111" t="str">
        <v>FIERRO CORRUGADO 3/8"</v>
      </c>
      <c r="D111" t="str">
        <v>kg</v>
      </c>
      <c r="E111">
        <v>77.709999999999994</v>
      </c>
      <c r="F111">
        <v>8.5</v>
      </c>
      <c r="G111">
        <v>660.54</v>
      </c>
      <c r="H111" t="str">
        <v>LOSA LLENA DE HORMIGÓN ARMADO P/TANQUE ELEVADO</v>
      </c>
      <c r="I111" t="str">
        <v/>
      </c>
      <c r="J111" t="str">
        <v>MATERIALES</v>
      </c>
      <c r="M111">
        <f>+_xlfn.XLOOKUP(H111,Presupuesto_General!B:B,Presupuesto_General!D:D)</f>
        <v>0.89999999999999991</v>
      </c>
      <c r="N111">
        <f t="shared" si="1"/>
        <v>69.938999999999993</v>
      </c>
    </row>
    <row r="112" spans="1:14" x14ac:dyDescent="0.25">
      <c r="A112">
        <v>6</v>
      </c>
      <c r="B112" t="str">
        <v>-</v>
      </c>
      <c r="C112" t="str">
        <v>GRAVA</v>
      </c>
      <c r="D112" t="str">
        <v>m³</v>
      </c>
      <c r="E112">
        <v>0.9</v>
      </c>
      <c r="F112">
        <v>0</v>
      </c>
      <c r="G112">
        <v>0</v>
      </c>
      <c r="H112" t="str">
        <v>LOSA LLENA DE HORMIGÓN ARMADO P/TANQUE ELEVADO</v>
      </c>
      <c r="I112" t="str">
        <v/>
      </c>
      <c r="J112" t="str">
        <v>MATERIALES</v>
      </c>
      <c r="M112">
        <f>+_xlfn.XLOOKUP(H112,Presupuesto_General!B:B,Presupuesto_General!D:D)</f>
        <v>0.89999999999999991</v>
      </c>
      <c r="N112">
        <f t="shared" si="1"/>
        <v>0.80999999999999994</v>
      </c>
    </row>
    <row r="113" spans="1:14" x14ac:dyDescent="0.25">
      <c r="A113">
        <v>7</v>
      </c>
      <c r="B113" t="str">
        <v>-</v>
      </c>
      <c r="C113" t="str">
        <v>ARENA</v>
      </c>
      <c r="D113" t="str">
        <v>m³</v>
      </c>
      <c r="E113">
        <v>0.59</v>
      </c>
      <c r="F113">
        <v>0</v>
      </c>
      <c r="G113">
        <v>0</v>
      </c>
      <c r="H113" t="str">
        <v>LOSA LLENA DE HORMIGÓN ARMADO P/TANQUE ELEVADO</v>
      </c>
      <c r="I113" t="str">
        <v/>
      </c>
      <c r="J113" t="str">
        <v>MATERIALES</v>
      </c>
      <c r="M113">
        <f>+_xlfn.XLOOKUP(H113,Presupuesto_General!B:B,Presupuesto_General!D:D)</f>
        <v>0.89999999999999991</v>
      </c>
      <c r="N113">
        <f t="shared" si="1"/>
        <v>0.53099999999999992</v>
      </c>
    </row>
    <row r="114" spans="1:14" x14ac:dyDescent="0.25">
      <c r="A114">
        <v>1</v>
      </c>
      <c r="B114" t="str">
        <v>-</v>
      </c>
      <c r="C114" t="str">
        <v>ENCOFRADOR</v>
      </c>
      <c r="D114" t="str">
        <v>hr</v>
      </c>
      <c r="E114">
        <v>9</v>
      </c>
      <c r="F114">
        <v>18</v>
      </c>
      <c r="G114">
        <v>162</v>
      </c>
      <c r="H114" t="str">
        <v>LOSA LLENA DE HORMIGÓN ARMADO P/TANQUE ELEVADO</v>
      </c>
      <c r="I114" t="str">
        <v/>
      </c>
      <c r="J114" t="str">
        <v>MANO DE OBRA</v>
      </c>
      <c r="M114">
        <f>+_xlfn.XLOOKUP(H114,Presupuesto_General!B:B,Presupuesto_General!D:D)</f>
        <v>0.89999999999999991</v>
      </c>
      <c r="N114">
        <f t="shared" si="1"/>
        <v>8.1</v>
      </c>
    </row>
    <row r="115" spans="1:14" x14ac:dyDescent="0.25">
      <c r="A115">
        <v>2</v>
      </c>
      <c r="B115" t="str">
        <v>-</v>
      </c>
      <c r="C115" t="str">
        <v>ARMADOR</v>
      </c>
      <c r="D115" t="str">
        <v>hr</v>
      </c>
      <c r="E115">
        <v>8</v>
      </c>
      <c r="F115">
        <v>18</v>
      </c>
      <c r="G115">
        <v>144</v>
      </c>
      <c r="H115" t="str">
        <v>LOSA LLENA DE HORMIGÓN ARMADO P/TANQUE ELEVADO</v>
      </c>
      <c r="I115" t="str">
        <v/>
      </c>
      <c r="J115" t="str">
        <v>MANO DE OBRA</v>
      </c>
      <c r="M115">
        <f>+_xlfn.XLOOKUP(H115,Presupuesto_General!B:B,Presupuesto_General!D:D)</f>
        <v>0.89999999999999991</v>
      </c>
      <c r="N115">
        <f t="shared" si="1"/>
        <v>7.1999999999999993</v>
      </c>
    </row>
    <row r="116" spans="1:14" x14ac:dyDescent="0.25">
      <c r="A116">
        <v>3</v>
      </c>
      <c r="B116" t="str">
        <v>-</v>
      </c>
      <c r="C116" t="str">
        <v>ALBAÑIL</v>
      </c>
      <c r="D116" t="str">
        <v>hr</v>
      </c>
      <c r="E116">
        <v>9</v>
      </c>
      <c r="F116">
        <v>18</v>
      </c>
      <c r="G116">
        <v>162</v>
      </c>
      <c r="H116" t="str">
        <v>LOSA LLENA DE HORMIGÓN ARMADO P/TANQUE ELEVADO</v>
      </c>
      <c r="I116" t="str">
        <v/>
      </c>
      <c r="J116" t="str">
        <v>MANO DE OBRA</v>
      </c>
      <c r="M116">
        <f>+_xlfn.XLOOKUP(H116,Presupuesto_General!B:B,Presupuesto_General!D:D)</f>
        <v>0.89999999999999991</v>
      </c>
      <c r="N116">
        <f t="shared" si="1"/>
        <v>8.1</v>
      </c>
    </row>
    <row r="117" spans="1:14" x14ac:dyDescent="0.25">
      <c r="A117">
        <v>4</v>
      </c>
      <c r="B117" t="str">
        <v>-</v>
      </c>
      <c r="C117" t="str">
        <v>AYUDANTE</v>
      </c>
      <c r="D117" t="str">
        <v>hr</v>
      </c>
      <c r="E117">
        <v>10</v>
      </c>
      <c r="F117">
        <v>0</v>
      </c>
      <c r="G117">
        <v>0</v>
      </c>
      <c r="H117" t="str">
        <v>LOSA LLENA DE HORMIGÓN ARMADO P/TANQUE ELEVADO</v>
      </c>
      <c r="I117" t="str">
        <v/>
      </c>
      <c r="J117" t="str">
        <v>MANO DE OBRA</v>
      </c>
      <c r="M117">
        <f>+_xlfn.XLOOKUP(H117,Presupuesto_General!B:B,Presupuesto_General!D:D)</f>
        <v>0.89999999999999991</v>
      </c>
      <c r="N117">
        <f t="shared" si="1"/>
        <v>9</v>
      </c>
    </row>
    <row r="118" spans="1:14" x14ac:dyDescent="0.25">
      <c r="A118">
        <v>1</v>
      </c>
      <c r="B118" t="str">
        <v>-</v>
      </c>
      <c r="C118" t="str">
        <v>MEZCLADORA</v>
      </c>
      <c r="D118" t="str">
        <v>hr</v>
      </c>
      <c r="E118">
        <v>1</v>
      </c>
      <c r="F118">
        <v>25</v>
      </c>
      <c r="G118">
        <v>25</v>
      </c>
      <c r="H118" t="str">
        <v>LOSA LLENA DE HORMIGÓN ARMADO P/TANQUE ELEVADO</v>
      </c>
      <c r="I118" t="str">
        <v/>
      </c>
      <c r="J118" t="str">
        <v>EQUIPO</v>
      </c>
      <c r="M118">
        <f>+_xlfn.XLOOKUP(H118,Presupuesto_General!B:B,Presupuesto_General!D:D)</f>
        <v>0.89999999999999991</v>
      </c>
      <c r="N118">
        <f t="shared" si="1"/>
        <v>0.89999999999999991</v>
      </c>
    </row>
    <row r="119" spans="1:14" x14ac:dyDescent="0.25">
      <c r="A119">
        <v>2</v>
      </c>
      <c r="B119" t="str">
        <v>-</v>
      </c>
      <c r="C119" t="str">
        <v>VIBRADORA</v>
      </c>
      <c r="D119" t="str">
        <v>hr</v>
      </c>
      <c r="E119">
        <v>0.04</v>
      </c>
      <c r="F119">
        <v>20</v>
      </c>
      <c r="G119">
        <v>0.8</v>
      </c>
      <c r="H119" t="str">
        <v>LOSA LLENA DE HORMIGÓN ARMADO P/TANQUE ELEVADO</v>
      </c>
      <c r="I119" t="str">
        <v/>
      </c>
      <c r="J119" t="str">
        <v>EQUIPO</v>
      </c>
      <c r="M119">
        <f>+_xlfn.XLOOKUP(H119,Presupuesto_General!B:B,Presupuesto_General!D:D)</f>
        <v>0.89999999999999991</v>
      </c>
      <c r="N119">
        <f t="shared" si="1"/>
        <v>3.5999999999999997E-2</v>
      </c>
    </row>
    <row r="120" spans="1:14" x14ac:dyDescent="0.25">
      <c r="A120">
        <v>1</v>
      </c>
      <c r="B120" t="str">
        <v>-</v>
      </c>
      <c r="C120" t="str">
        <v>IMPERMEABILIZANTE CRIL, SOL Y LLUVIA</v>
      </c>
      <c r="D120" t="str">
        <v>l</v>
      </c>
      <c r="E120">
        <v>0.8</v>
      </c>
      <c r="F120">
        <v>20</v>
      </c>
      <c r="G120">
        <v>16</v>
      </c>
      <c r="H120" t="str">
        <v>IMPERMEABILIZACION SOBRE LOSA</v>
      </c>
      <c r="I120" t="str">
        <v/>
      </c>
      <c r="J120" t="str">
        <v>MATERIALES</v>
      </c>
      <c r="M120">
        <f>+_xlfn.XLOOKUP(H120,Presupuesto_General!B:B,Presupuesto_General!D:D)</f>
        <v>5.7</v>
      </c>
      <c r="N120">
        <f t="shared" si="1"/>
        <v>4.5600000000000005</v>
      </c>
    </row>
    <row r="121" spans="1:14" x14ac:dyDescent="0.25">
      <c r="A121">
        <v>1</v>
      </c>
      <c r="B121" t="str">
        <v>-</v>
      </c>
      <c r="C121" t="str">
        <v>ALBAÑIL</v>
      </c>
      <c r="D121" t="str">
        <v>hr</v>
      </c>
      <c r="E121">
        <v>0.3</v>
      </c>
      <c r="F121">
        <v>18</v>
      </c>
      <c r="G121">
        <v>5.4</v>
      </c>
      <c r="H121" t="str">
        <v>IMPERMEABILIZACION SOBRE LOSA</v>
      </c>
      <c r="I121" t="str">
        <v/>
      </c>
      <c r="J121" t="str">
        <v>MANO DE OBRA</v>
      </c>
      <c r="M121">
        <f>+_xlfn.XLOOKUP(H121,Presupuesto_General!B:B,Presupuesto_General!D:D)</f>
        <v>5.7</v>
      </c>
      <c r="N121">
        <f t="shared" si="1"/>
        <v>1.71</v>
      </c>
    </row>
    <row r="122" spans="1:14" x14ac:dyDescent="0.25">
      <c r="A122">
        <v>2</v>
      </c>
      <c r="B122" t="str">
        <v>-</v>
      </c>
      <c r="C122" t="str">
        <v>AYUDANTE</v>
      </c>
      <c r="D122" t="str">
        <v>hr</v>
      </c>
      <c r="E122">
        <v>0.3</v>
      </c>
      <c r="F122">
        <v>0</v>
      </c>
      <c r="G122">
        <v>0</v>
      </c>
      <c r="H122" t="str">
        <v>IMPERMEABILIZACION SOBRE LOSA</v>
      </c>
      <c r="I122" t="str">
        <v/>
      </c>
      <c r="J122" t="str">
        <v>MANO DE OBRA</v>
      </c>
      <c r="M122">
        <f>+_xlfn.XLOOKUP(H122,Presupuesto_General!B:B,Presupuesto_General!D:D)</f>
        <v>5.7</v>
      </c>
      <c r="N122">
        <f t="shared" si="1"/>
        <v>1.71</v>
      </c>
    </row>
    <row r="123" spans="1:14" x14ac:dyDescent="0.25">
      <c r="A123">
        <v>1</v>
      </c>
      <c r="B123" t="str">
        <v>-</v>
      </c>
      <c r="C123" t="str">
        <v>CEMENTO PORTLAND</v>
      </c>
      <c r="D123" t="str">
        <v>kg</v>
      </c>
      <c r="E123">
        <v>1.5</v>
      </c>
      <c r="F123">
        <v>1.1000000000000001</v>
      </c>
      <c r="G123">
        <v>1.65</v>
      </c>
      <c r="H123" t="str">
        <v>BOTAGUAS DE LADRILLO CERAMICO</v>
      </c>
      <c r="I123" t="str">
        <v/>
      </c>
      <c r="J123" t="str">
        <v>MATERIALES</v>
      </c>
      <c r="M123">
        <f>+_xlfn.XLOOKUP(H123,Presupuesto_General!B:B,Presupuesto_General!D:D)</f>
        <v>6.9</v>
      </c>
      <c r="N123">
        <f t="shared" si="1"/>
        <v>10.350000000000001</v>
      </c>
    </row>
    <row r="124" spans="1:14" x14ac:dyDescent="0.25">
      <c r="A124">
        <v>2</v>
      </c>
      <c r="B124" t="str">
        <v>-</v>
      </c>
      <c r="C124" t="str">
        <v>BOTAGUAS DE CERAMICA UNA CAIDA</v>
      </c>
      <c r="D124" t="str">
        <v>pza</v>
      </c>
      <c r="E124">
        <v>4</v>
      </c>
      <c r="F124">
        <v>4</v>
      </c>
      <c r="G124">
        <v>16</v>
      </c>
      <c r="H124" t="str">
        <v>BOTAGUAS DE LADRILLO CERAMICO</v>
      </c>
      <c r="I124" t="str">
        <v/>
      </c>
      <c r="J124" t="str">
        <v>MATERIALES</v>
      </c>
      <c r="M124">
        <f>+_xlfn.XLOOKUP(H124,Presupuesto_General!B:B,Presupuesto_General!D:D)</f>
        <v>6.9</v>
      </c>
      <c r="N124">
        <f t="shared" si="1"/>
        <v>27.6</v>
      </c>
    </row>
    <row r="125" spans="1:14" x14ac:dyDescent="0.25">
      <c r="A125">
        <v>3</v>
      </c>
      <c r="B125" t="str">
        <v>-</v>
      </c>
      <c r="C125" t="str">
        <v>ARENA FINA</v>
      </c>
      <c r="D125" t="str">
        <v>m³</v>
      </c>
      <c r="E125">
        <v>0</v>
      </c>
      <c r="F125">
        <v>0</v>
      </c>
      <c r="G125">
        <v>0</v>
      </c>
      <c r="H125" t="str">
        <v>BOTAGUAS DE LADRILLO CERAMICO</v>
      </c>
      <c r="I125" t="str">
        <v/>
      </c>
      <c r="J125" t="str">
        <v>MATERIALES</v>
      </c>
      <c r="M125">
        <f>+_xlfn.XLOOKUP(H125,Presupuesto_General!B:B,Presupuesto_General!D:D)</f>
        <v>6.9</v>
      </c>
      <c r="N125">
        <f t="shared" si="1"/>
        <v>0</v>
      </c>
    </row>
    <row r="126" spans="1:14" x14ac:dyDescent="0.25">
      <c r="A126">
        <v>1</v>
      </c>
      <c r="B126" t="str">
        <v>-</v>
      </c>
      <c r="C126" t="str">
        <v>ALBAÑIL</v>
      </c>
      <c r="D126" t="str">
        <v>hr</v>
      </c>
      <c r="E126">
        <v>1</v>
      </c>
      <c r="F126">
        <v>18</v>
      </c>
      <c r="G126">
        <v>18</v>
      </c>
      <c r="H126" t="str">
        <v>BOTAGUAS DE LADRILLO CERAMICO</v>
      </c>
      <c r="I126" t="str">
        <v/>
      </c>
      <c r="J126" t="str">
        <v>MANO DE OBRA</v>
      </c>
      <c r="M126">
        <f>+_xlfn.XLOOKUP(H126,Presupuesto_General!B:B,Presupuesto_General!D:D)</f>
        <v>6.9</v>
      </c>
      <c r="N126">
        <f t="shared" si="1"/>
        <v>6.9</v>
      </c>
    </row>
    <row r="127" spans="1:14" x14ac:dyDescent="0.25">
      <c r="A127">
        <v>2</v>
      </c>
      <c r="B127" t="str">
        <v>-</v>
      </c>
      <c r="C127" t="str">
        <v>AYUDANTE</v>
      </c>
      <c r="D127" t="str">
        <v>hr</v>
      </c>
      <c r="E127">
        <v>1</v>
      </c>
      <c r="F127">
        <v>0</v>
      </c>
      <c r="G127">
        <v>0</v>
      </c>
      <c r="H127" t="str">
        <v>BOTAGUAS DE LADRILLO CERAMICO</v>
      </c>
      <c r="I127" t="str">
        <v/>
      </c>
      <c r="J127" t="str">
        <v>MANO DE OBRA</v>
      </c>
      <c r="M127">
        <f>+_xlfn.XLOOKUP(H127,Presupuesto_General!B:B,Presupuesto_General!D:D)</f>
        <v>6.9</v>
      </c>
      <c r="N127">
        <f t="shared" si="1"/>
        <v>6.9</v>
      </c>
    </row>
    <row r="128" spans="1:14" x14ac:dyDescent="0.25">
      <c r="A128">
        <v>1</v>
      </c>
      <c r="B128" t="str">
        <v>-</v>
      </c>
      <c r="C128" t="str">
        <v>CLAVOS</v>
      </c>
      <c r="D128" t="str">
        <v>kg</v>
      </c>
      <c r="E128">
        <v>0.2</v>
      </c>
      <c r="F128">
        <v>11</v>
      </c>
      <c r="G128">
        <v>2.2000000000000002</v>
      </c>
      <c r="H128" t="str">
        <v>REVOQUE DE CIELO RASO B/CUBIERTA INCLINADA</v>
      </c>
      <c r="I128" t="str">
        <v/>
      </c>
      <c r="J128" t="str">
        <v>MATERIALES</v>
      </c>
      <c r="M128">
        <f>+_xlfn.XLOOKUP(H128,Presupuesto_General!B:B,Presupuesto_General!D:D)</f>
        <v>6.16</v>
      </c>
      <c r="N128">
        <f t="shared" si="1"/>
        <v>1.2320000000000002</v>
      </c>
    </row>
    <row r="129" spans="1:14" x14ac:dyDescent="0.25">
      <c r="A129">
        <v>2</v>
      </c>
      <c r="B129" t="str">
        <v>-</v>
      </c>
      <c r="C129" t="str">
        <v>YESO</v>
      </c>
      <c r="D129" t="str">
        <v>kg</v>
      </c>
      <c r="E129">
        <v>16.100000000000001</v>
      </c>
      <c r="F129">
        <v>0.7</v>
      </c>
      <c r="G129">
        <v>11.27</v>
      </c>
      <c r="H129" t="str">
        <v>REVOQUE DE CIELO RASO B/CUBIERTA INCLINADA</v>
      </c>
      <c r="I129" t="str">
        <v/>
      </c>
      <c r="J129" t="str">
        <v>MATERIALES</v>
      </c>
      <c r="M129">
        <f>+_xlfn.XLOOKUP(H129,Presupuesto_General!B:B,Presupuesto_General!D:D)</f>
        <v>6.16</v>
      </c>
      <c r="N129">
        <f t="shared" si="1"/>
        <v>99.176000000000016</v>
      </c>
    </row>
    <row r="130" spans="1:14" x14ac:dyDescent="0.25">
      <c r="A130">
        <v>3</v>
      </c>
      <c r="B130" t="str">
        <v>-</v>
      </c>
      <c r="C130" t="str">
        <v>LISTON DE MADERA SEMIDURA (2"X2")</v>
      </c>
      <c r="D130" t="str">
        <v>pie²</v>
      </c>
      <c r="E130">
        <v>7.1</v>
      </c>
      <c r="F130">
        <v>2</v>
      </c>
      <c r="G130">
        <v>14.2</v>
      </c>
      <c r="H130" t="str">
        <v>REVOQUE DE CIELO RASO B/CUBIERTA INCLINADA</v>
      </c>
      <c r="I130" t="str">
        <v/>
      </c>
      <c r="J130" t="str">
        <v>MATERIALES</v>
      </c>
      <c r="M130">
        <f>+_xlfn.XLOOKUP(H130,Presupuesto_General!B:B,Presupuesto_General!D:D)</f>
        <v>6.16</v>
      </c>
      <c r="N130">
        <f t="shared" si="1"/>
        <v>43.735999999999997</v>
      </c>
    </row>
    <row r="131" spans="1:14" x14ac:dyDescent="0.25">
      <c r="A131">
        <v>4</v>
      </c>
      <c r="B131" t="str">
        <v>-</v>
      </c>
      <c r="C131" t="str">
        <v>ALAMBRE TEJIDO (ROLLO 40mx0.80m)</v>
      </c>
      <c r="D131" t="str">
        <v>m²</v>
      </c>
      <c r="E131">
        <v>1.28</v>
      </c>
      <c r="F131">
        <v>3</v>
      </c>
      <c r="G131">
        <v>3.84</v>
      </c>
      <c r="H131" t="str">
        <v>REVOQUE DE CIELO RASO B/CUBIERTA INCLINADA</v>
      </c>
      <c r="I131" t="str">
        <v/>
      </c>
      <c r="J131" t="str">
        <v>MATERIALES</v>
      </c>
      <c r="M131">
        <f>+_xlfn.XLOOKUP(H131,Presupuesto_General!B:B,Presupuesto_General!D:D)</f>
        <v>6.16</v>
      </c>
      <c r="N131">
        <f t="shared" ref="N131:N194" si="2">+M131*E131</f>
        <v>7.8848000000000003</v>
      </c>
    </row>
    <row r="132" spans="1:14" x14ac:dyDescent="0.25">
      <c r="A132">
        <v>5</v>
      </c>
      <c r="B132" t="str">
        <v>-</v>
      </c>
      <c r="C132" t="str">
        <v>PAJA</v>
      </c>
      <c r="D132" t="str">
        <v>kg</v>
      </c>
      <c r="E132">
        <v>0.1</v>
      </c>
      <c r="F132">
        <v>0</v>
      </c>
      <c r="G132">
        <v>0</v>
      </c>
      <c r="H132" t="str">
        <v>REVOQUE DE CIELO RASO B/CUBIERTA INCLINADA</v>
      </c>
      <c r="I132" t="str">
        <v/>
      </c>
      <c r="J132" t="str">
        <v>MATERIALES</v>
      </c>
      <c r="M132">
        <f>+_xlfn.XLOOKUP(H132,Presupuesto_General!B:B,Presupuesto_General!D:D)</f>
        <v>6.16</v>
      </c>
      <c r="N132">
        <f t="shared" si="2"/>
        <v>0.6160000000000001</v>
      </c>
    </row>
    <row r="133" spans="1:14" x14ac:dyDescent="0.25">
      <c r="A133">
        <v>1</v>
      </c>
      <c r="B133" t="str">
        <v>-</v>
      </c>
      <c r="C133" t="str">
        <v>ALBAÑIL</v>
      </c>
      <c r="D133" t="str">
        <v>hr</v>
      </c>
      <c r="E133">
        <v>2</v>
      </c>
      <c r="F133">
        <v>18</v>
      </c>
      <c r="G133">
        <v>36</v>
      </c>
      <c r="H133" t="str">
        <v>REVOQUE DE CIELO RASO B/CUBIERTA INCLINADA</v>
      </c>
      <c r="I133" t="str">
        <v/>
      </c>
      <c r="J133" t="str">
        <v>MANO DE OBRA</v>
      </c>
      <c r="M133">
        <f>+_xlfn.XLOOKUP(H133,Presupuesto_General!B:B,Presupuesto_General!D:D)</f>
        <v>6.16</v>
      </c>
      <c r="N133">
        <f t="shared" si="2"/>
        <v>12.32</v>
      </c>
    </row>
    <row r="134" spans="1:14" x14ac:dyDescent="0.25">
      <c r="A134">
        <v>2</v>
      </c>
      <c r="B134" t="str">
        <v>-</v>
      </c>
      <c r="C134" t="str">
        <v>AYUDANTE</v>
      </c>
      <c r="D134" t="str">
        <v>hr</v>
      </c>
      <c r="E134">
        <v>2</v>
      </c>
      <c r="F134">
        <v>0</v>
      </c>
      <c r="G134">
        <v>0</v>
      </c>
      <c r="H134" t="str">
        <v>REVOQUE DE CIELO RASO B/CUBIERTA INCLINADA</v>
      </c>
      <c r="I134" t="str">
        <v/>
      </c>
      <c r="J134" t="str">
        <v>MANO DE OBRA</v>
      </c>
      <c r="M134">
        <f>+_xlfn.XLOOKUP(H134,Presupuesto_General!B:B,Presupuesto_General!D:D)</f>
        <v>6.16</v>
      </c>
      <c r="N134">
        <f t="shared" si="2"/>
        <v>12.32</v>
      </c>
    </row>
    <row r="135" spans="1:14" x14ac:dyDescent="0.25">
      <c r="A135">
        <v>1</v>
      </c>
      <c r="B135" t="str">
        <v>-</v>
      </c>
      <c r="C135" t="str">
        <v>YESO</v>
      </c>
      <c r="D135" t="str">
        <v>kg</v>
      </c>
      <c r="E135">
        <v>16.100000000000001</v>
      </c>
      <c r="F135">
        <v>0.7</v>
      </c>
      <c r="G135">
        <v>11.27</v>
      </c>
      <c r="H135" t="str">
        <v>REVOQUE DE CIELO RASO B/LOSA</v>
      </c>
      <c r="I135" t="str">
        <v/>
      </c>
      <c r="J135" t="str">
        <v>MATERIALES</v>
      </c>
      <c r="M135">
        <f>+_xlfn.XLOOKUP(H135,Presupuesto_General!B:B,Presupuesto_General!D:D)</f>
        <v>5.6400000000000006</v>
      </c>
      <c r="N135">
        <f t="shared" si="2"/>
        <v>90.804000000000016</v>
      </c>
    </row>
    <row r="136" spans="1:14" x14ac:dyDescent="0.25">
      <c r="A136">
        <v>1</v>
      </c>
      <c r="B136" t="str">
        <v>-</v>
      </c>
      <c r="C136" t="str">
        <v>ALBAÑIL</v>
      </c>
      <c r="D136" t="str">
        <v>hr</v>
      </c>
      <c r="E136">
        <v>1.5</v>
      </c>
      <c r="F136">
        <v>18</v>
      </c>
      <c r="G136">
        <v>27</v>
      </c>
      <c r="H136" t="str">
        <v>REVOQUE DE CIELO RASO B/LOSA</v>
      </c>
      <c r="I136" t="str">
        <v/>
      </c>
      <c r="J136" t="str">
        <v>MANO DE OBRA</v>
      </c>
      <c r="M136">
        <f>+_xlfn.XLOOKUP(H136,Presupuesto_General!B:B,Presupuesto_General!D:D)</f>
        <v>5.6400000000000006</v>
      </c>
      <c r="N136">
        <f t="shared" si="2"/>
        <v>8.4600000000000009</v>
      </c>
    </row>
    <row r="137" spans="1:14" x14ac:dyDescent="0.25">
      <c r="A137">
        <v>2</v>
      </c>
      <c r="B137" t="str">
        <v>-</v>
      </c>
      <c r="C137" t="str">
        <v>AYUDANTE</v>
      </c>
      <c r="D137" t="str">
        <v>hr</v>
      </c>
      <c r="E137">
        <v>1.5</v>
      </c>
      <c r="F137">
        <v>0</v>
      </c>
      <c r="G137">
        <v>0</v>
      </c>
      <c r="H137" t="str">
        <v>REVOQUE DE CIELO RASO B/LOSA</v>
      </c>
      <c r="I137" t="str">
        <v/>
      </c>
      <c r="J137" t="str">
        <v>MANO DE OBRA</v>
      </c>
      <c r="M137">
        <f>+_xlfn.XLOOKUP(H137,Presupuesto_General!B:B,Presupuesto_General!D:D)</f>
        <v>5.6400000000000006</v>
      </c>
      <c r="N137">
        <f t="shared" si="2"/>
        <v>8.4600000000000009</v>
      </c>
    </row>
    <row r="138" spans="1:14" x14ac:dyDescent="0.25">
      <c r="A138">
        <v>1</v>
      </c>
      <c r="B138" t="str">
        <v>-</v>
      </c>
      <c r="C138" t="str">
        <v>YESO</v>
      </c>
      <c r="D138" t="str">
        <v>kg</v>
      </c>
      <c r="E138">
        <v>16.100000000000001</v>
      </c>
      <c r="F138">
        <v>0.7</v>
      </c>
      <c r="G138">
        <v>11.27</v>
      </c>
      <c r="H138" t="str">
        <v>REVOQUE INTERIOR DE YESO</v>
      </c>
      <c r="I138" t="str">
        <v/>
      </c>
      <c r="J138" t="str">
        <v>MATERIALES</v>
      </c>
      <c r="M138">
        <f>+_xlfn.XLOOKUP(H138,Presupuesto_General!B:B,Presupuesto_General!D:D)</f>
        <v>109.64999999999998</v>
      </c>
      <c r="N138">
        <f t="shared" si="2"/>
        <v>1765.3649999999998</v>
      </c>
    </row>
    <row r="139" spans="1:14" x14ac:dyDescent="0.25">
      <c r="A139">
        <v>1</v>
      </c>
      <c r="B139" t="str">
        <v>-</v>
      </c>
      <c r="C139" t="str">
        <v>ALBAÑIL</v>
      </c>
      <c r="D139" t="str">
        <v>hr</v>
      </c>
      <c r="E139">
        <v>1.5</v>
      </c>
      <c r="F139">
        <v>18</v>
      </c>
      <c r="G139">
        <v>27</v>
      </c>
      <c r="H139" t="str">
        <v>REVOQUE INTERIOR DE YESO</v>
      </c>
      <c r="I139" t="str">
        <v/>
      </c>
      <c r="J139" t="str">
        <v>MANO DE OBRA</v>
      </c>
      <c r="M139">
        <f>+_xlfn.XLOOKUP(H139,Presupuesto_General!B:B,Presupuesto_General!D:D)</f>
        <v>109.64999999999998</v>
      </c>
      <c r="N139">
        <f t="shared" si="2"/>
        <v>164.47499999999997</v>
      </c>
    </row>
    <row r="140" spans="1:14" x14ac:dyDescent="0.25">
      <c r="A140">
        <v>2</v>
      </c>
      <c r="B140" t="str">
        <v>-</v>
      </c>
      <c r="C140" t="str">
        <v>AYUDANTE</v>
      </c>
      <c r="D140" t="str">
        <v>hr</v>
      </c>
      <c r="E140">
        <v>1.5</v>
      </c>
      <c r="F140">
        <v>0</v>
      </c>
      <c r="G140">
        <v>0</v>
      </c>
      <c r="H140" t="str">
        <v>REVOQUE INTERIOR DE YESO</v>
      </c>
      <c r="I140" t="str">
        <v/>
      </c>
      <c r="J140" t="str">
        <v>MANO DE OBRA</v>
      </c>
      <c r="M140">
        <f>+_xlfn.XLOOKUP(H140,Presupuesto_General!B:B,Presupuesto_General!D:D)</f>
        <v>109.64999999999998</v>
      </c>
      <c r="N140">
        <f t="shared" si="2"/>
        <v>164.47499999999997</v>
      </c>
    </row>
    <row r="141" spans="1:14" x14ac:dyDescent="0.25">
      <c r="A141">
        <v>1</v>
      </c>
      <c r="B141" t="str">
        <v>-</v>
      </c>
      <c r="C141" t="str">
        <v>CEMENTO PORTLAND</v>
      </c>
      <c r="D141" t="str">
        <v>kg</v>
      </c>
      <c r="E141">
        <v>9</v>
      </c>
      <c r="F141">
        <v>1.1000000000000001</v>
      </c>
      <c r="G141">
        <v>9.9</v>
      </c>
      <c r="H141" t="str">
        <v>REVOQUE INTERIOR DE CEMENTO</v>
      </c>
      <c r="I141" t="str">
        <v/>
      </c>
      <c r="J141" t="str">
        <v>MATERIALES</v>
      </c>
      <c r="M141">
        <f>+_xlfn.XLOOKUP(H141,Presupuesto_General!B:B,Presupuesto_General!D:D)</f>
        <v>34.04</v>
      </c>
      <c r="N141">
        <f t="shared" si="2"/>
        <v>306.36</v>
      </c>
    </row>
    <row r="142" spans="1:14" x14ac:dyDescent="0.25">
      <c r="A142">
        <v>2</v>
      </c>
      <c r="B142" t="str">
        <v>-</v>
      </c>
      <c r="C142" t="str">
        <v>ARENA FINA</v>
      </c>
      <c r="D142" t="str">
        <v>m³</v>
      </c>
      <c r="E142">
        <v>0.03</v>
      </c>
      <c r="F142">
        <v>0</v>
      </c>
      <c r="G142">
        <v>0</v>
      </c>
      <c r="H142" t="str">
        <v>REVOQUE INTERIOR DE CEMENTO</v>
      </c>
      <c r="I142" t="str">
        <v/>
      </c>
      <c r="J142" t="str">
        <v>MATERIALES</v>
      </c>
      <c r="M142">
        <f>+_xlfn.XLOOKUP(H142,Presupuesto_General!B:B,Presupuesto_General!D:D)</f>
        <v>34.04</v>
      </c>
      <c r="N142">
        <f t="shared" si="2"/>
        <v>1.0211999999999999</v>
      </c>
    </row>
    <row r="143" spans="1:14" x14ac:dyDescent="0.25">
      <c r="A143">
        <v>1</v>
      </c>
      <c r="B143" t="str">
        <v>-</v>
      </c>
      <c r="C143" t="str">
        <v>ALBAÑIL</v>
      </c>
      <c r="D143" t="str">
        <v>hr</v>
      </c>
      <c r="E143">
        <v>1.2</v>
      </c>
      <c r="F143">
        <v>18</v>
      </c>
      <c r="G143">
        <v>21.6</v>
      </c>
      <c r="H143" t="str">
        <v>REVOQUE INTERIOR DE CEMENTO</v>
      </c>
      <c r="I143" t="str">
        <v/>
      </c>
      <c r="J143" t="str">
        <v>MANO DE OBRA</v>
      </c>
      <c r="M143">
        <f>+_xlfn.XLOOKUP(H143,Presupuesto_General!B:B,Presupuesto_General!D:D)</f>
        <v>34.04</v>
      </c>
      <c r="N143">
        <f t="shared" si="2"/>
        <v>40.847999999999999</v>
      </c>
    </row>
    <row r="144" spans="1:14" x14ac:dyDescent="0.25">
      <c r="A144">
        <v>2</v>
      </c>
      <c r="B144" t="str">
        <v>-</v>
      </c>
      <c r="C144" t="str">
        <v>AYUDANTE</v>
      </c>
      <c r="D144" t="str">
        <v>hr</v>
      </c>
      <c r="E144">
        <v>1.2</v>
      </c>
      <c r="F144">
        <v>0</v>
      </c>
      <c r="G144">
        <v>0</v>
      </c>
      <c r="H144" t="str">
        <v>REVOQUE INTERIOR DE CEMENTO</v>
      </c>
      <c r="I144" t="str">
        <v/>
      </c>
      <c r="J144" t="str">
        <v>MANO DE OBRA</v>
      </c>
      <c r="M144">
        <f>+_xlfn.XLOOKUP(H144,Presupuesto_General!B:B,Presupuesto_General!D:D)</f>
        <v>34.04</v>
      </c>
      <c r="N144">
        <f t="shared" si="2"/>
        <v>40.847999999999999</v>
      </c>
    </row>
    <row r="145" spans="1:14" x14ac:dyDescent="0.25">
      <c r="A145">
        <v>1</v>
      </c>
      <c r="B145" t="str">
        <v>-</v>
      </c>
      <c r="C145" t="str">
        <v>CEMENTO PORTLAND</v>
      </c>
      <c r="D145" t="str">
        <v>kg</v>
      </c>
      <c r="E145">
        <v>13.5</v>
      </c>
      <c r="F145">
        <v>1.1000000000000001</v>
      </c>
      <c r="G145">
        <v>14.85</v>
      </c>
      <c r="H145" t="str">
        <v>EMPEDRADO Y CONTRAPISO DE CEMENTO</v>
      </c>
      <c r="I145" t="str">
        <v/>
      </c>
      <c r="J145" t="str">
        <v>MATERIALES</v>
      </c>
      <c r="M145">
        <f>+_xlfn.XLOOKUP(H145,Presupuesto_General!B:B,Presupuesto_General!D:D)</f>
        <v>53.75</v>
      </c>
      <c r="N145">
        <f t="shared" si="2"/>
        <v>725.625</v>
      </c>
    </row>
    <row r="146" spans="1:14" x14ac:dyDescent="0.25">
      <c r="A146">
        <v>2</v>
      </c>
      <c r="B146" t="str">
        <v>-</v>
      </c>
      <c r="C146" t="str">
        <v>PIEDRA</v>
      </c>
      <c r="D146" t="str">
        <v>m³</v>
      </c>
      <c r="E146">
        <v>0.12</v>
      </c>
      <c r="F146">
        <v>0</v>
      </c>
      <c r="G146">
        <v>0</v>
      </c>
      <c r="H146" t="str">
        <v>EMPEDRADO Y CONTRAPISO DE CEMENTO</v>
      </c>
      <c r="I146" t="str">
        <v/>
      </c>
      <c r="J146" t="str">
        <v>MATERIALES</v>
      </c>
      <c r="M146">
        <f>+_xlfn.XLOOKUP(H146,Presupuesto_General!B:B,Presupuesto_General!D:D)</f>
        <v>53.75</v>
      </c>
      <c r="N146">
        <f t="shared" si="2"/>
        <v>6.45</v>
      </c>
    </row>
    <row r="147" spans="1:14" x14ac:dyDescent="0.25">
      <c r="A147">
        <v>3</v>
      </c>
      <c r="B147" t="str">
        <v>-</v>
      </c>
      <c r="C147" t="str">
        <v>GRAVA</v>
      </c>
      <c r="D147" t="str">
        <v>m³</v>
      </c>
      <c r="E147">
        <v>0.05</v>
      </c>
      <c r="F147">
        <v>0</v>
      </c>
      <c r="G147">
        <v>0</v>
      </c>
      <c r="H147" t="str">
        <v>EMPEDRADO Y CONTRAPISO DE CEMENTO</v>
      </c>
      <c r="I147" t="str">
        <v/>
      </c>
      <c r="J147" t="str">
        <v>MATERIALES</v>
      </c>
      <c r="M147">
        <f>+_xlfn.XLOOKUP(H147,Presupuesto_General!B:B,Presupuesto_General!D:D)</f>
        <v>53.75</v>
      </c>
      <c r="N147">
        <f t="shared" si="2"/>
        <v>2.6875</v>
      </c>
    </row>
    <row r="148" spans="1:14" x14ac:dyDescent="0.25">
      <c r="A148">
        <v>4</v>
      </c>
      <c r="B148" t="str">
        <v>-</v>
      </c>
      <c r="C148" t="str">
        <v>ARENA</v>
      </c>
      <c r="D148" t="str">
        <v>m³</v>
      </c>
      <c r="E148">
        <v>0.05</v>
      </c>
      <c r="F148">
        <v>0</v>
      </c>
      <c r="G148">
        <v>0</v>
      </c>
      <c r="H148" t="str">
        <v>EMPEDRADO Y CONTRAPISO DE CEMENTO</v>
      </c>
      <c r="I148" t="str">
        <v/>
      </c>
      <c r="J148" t="str">
        <v>MATERIALES</v>
      </c>
      <c r="M148">
        <f>+_xlfn.XLOOKUP(H148,Presupuesto_General!B:B,Presupuesto_General!D:D)</f>
        <v>53.75</v>
      </c>
      <c r="N148">
        <f t="shared" si="2"/>
        <v>2.6875</v>
      </c>
    </row>
    <row r="149" spans="1:14" x14ac:dyDescent="0.25">
      <c r="A149">
        <v>1</v>
      </c>
      <c r="B149" t="str">
        <v>-</v>
      </c>
      <c r="C149" t="str">
        <v>ALBAÑIL</v>
      </c>
      <c r="D149" t="str">
        <v>hr</v>
      </c>
      <c r="E149">
        <v>2</v>
      </c>
      <c r="F149">
        <v>18</v>
      </c>
      <c r="G149">
        <v>36</v>
      </c>
      <c r="H149" t="str">
        <v>EMPEDRADO Y CONTRAPISO DE CEMENTO</v>
      </c>
      <c r="I149" t="str">
        <v/>
      </c>
      <c r="J149" t="str">
        <v>MANO DE OBRA</v>
      </c>
      <c r="M149">
        <f>+_xlfn.XLOOKUP(H149,Presupuesto_General!B:B,Presupuesto_General!D:D)</f>
        <v>53.75</v>
      </c>
      <c r="N149">
        <f t="shared" si="2"/>
        <v>107.5</v>
      </c>
    </row>
    <row r="150" spans="1:14" x14ac:dyDescent="0.25">
      <c r="A150">
        <v>2</v>
      </c>
      <c r="B150" t="str">
        <v>-</v>
      </c>
      <c r="C150" t="str">
        <v>AYUDANTE</v>
      </c>
      <c r="D150" t="str">
        <v>hr</v>
      </c>
      <c r="E150">
        <v>2</v>
      </c>
      <c r="F150">
        <v>0</v>
      </c>
      <c r="G150">
        <v>0</v>
      </c>
      <c r="H150" t="str">
        <v>EMPEDRADO Y CONTRAPISO DE CEMENTO</v>
      </c>
      <c r="I150" t="str">
        <v/>
      </c>
      <c r="J150" t="str">
        <v>MANO DE OBRA</v>
      </c>
      <c r="M150">
        <f>+_xlfn.XLOOKUP(H150,Presupuesto_General!B:B,Presupuesto_General!D:D)</f>
        <v>53.75</v>
      </c>
      <c r="N150">
        <f t="shared" si="2"/>
        <v>107.5</v>
      </c>
    </row>
    <row r="151" spans="1:14" x14ac:dyDescent="0.25">
      <c r="A151">
        <v>1</v>
      </c>
      <c r="B151" t="str">
        <v>-</v>
      </c>
      <c r="C151" t="str">
        <v>CEMENTO PORTLAND</v>
      </c>
      <c r="D151" t="str">
        <v>kg</v>
      </c>
      <c r="E151">
        <v>18.5</v>
      </c>
      <c r="F151">
        <v>1.1000000000000001</v>
      </c>
      <c r="G151">
        <v>20.350000000000001</v>
      </c>
      <c r="H151" t="str">
        <v>ACERA DE CEMENTO E=5 CM CON EMPEDRADO.</v>
      </c>
      <c r="I151" t="str">
        <v/>
      </c>
      <c r="J151" t="str">
        <v>MATERIALES</v>
      </c>
      <c r="M151">
        <f>+_xlfn.XLOOKUP(H151,Presupuesto_General!B:B,Presupuesto_General!D:D)</f>
        <v>28.795000000000002</v>
      </c>
      <c r="N151">
        <f t="shared" si="2"/>
        <v>532.70749999999998</v>
      </c>
    </row>
    <row r="152" spans="1:14" x14ac:dyDescent="0.25">
      <c r="A152">
        <v>2</v>
      </c>
      <c r="B152" t="str">
        <v>-</v>
      </c>
      <c r="C152" t="str">
        <v>POLIESTIRENO E-1CM</v>
      </c>
      <c r="D152" t="str">
        <v>m²</v>
      </c>
      <c r="E152">
        <v>0.1</v>
      </c>
      <c r="F152">
        <v>15</v>
      </c>
      <c r="G152">
        <v>1.5</v>
      </c>
      <c r="H152" t="str">
        <v>ACERA DE CEMENTO E=5 CM CON EMPEDRADO.</v>
      </c>
      <c r="I152" t="str">
        <v/>
      </c>
      <c r="J152" t="str">
        <v>MATERIALES</v>
      </c>
      <c r="M152">
        <f>+_xlfn.XLOOKUP(H152,Presupuesto_General!B:B,Presupuesto_General!D:D)</f>
        <v>28.795000000000002</v>
      </c>
      <c r="N152">
        <f t="shared" si="2"/>
        <v>2.8795000000000002</v>
      </c>
    </row>
    <row r="153" spans="1:14" x14ac:dyDescent="0.25">
      <c r="A153">
        <v>3</v>
      </c>
      <c r="B153" t="str">
        <v>-</v>
      </c>
      <c r="C153" t="str">
        <v>PIEDRA MANZANA</v>
      </c>
      <c r="D153" t="str">
        <v>m³</v>
      </c>
      <c r="E153">
        <v>0.12</v>
      </c>
      <c r="F153">
        <v>0</v>
      </c>
      <c r="G153">
        <v>0</v>
      </c>
      <c r="H153" t="str">
        <v>ACERA DE CEMENTO E=5 CM CON EMPEDRADO.</v>
      </c>
      <c r="I153" t="str">
        <v/>
      </c>
      <c r="J153" t="str">
        <v>MATERIALES</v>
      </c>
      <c r="M153">
        <f>+_xlfn.XLOOKUP(H153,Presupuesto_General!B:B,Presupuesto_General!D:D)</f>
        <v>28.795000000000002</v>
      </c>
      <c r="N153">
        <f t="shared" si="2"/>
        <v>3.4554</v>
      </c>
    </row>
    <row r="154" spans="1:14" x14ac:dyDescent="0.25">
      <c r="A154">
        <v>4</v>
      </c>
      <c r="B154" t="str">
        <v>-</v>
      </c>
      <c r="C154" t="str">
        <v>ARENA FINA</v>
      </c>
      <c r="D154" t="str">
        <v>m³</v>
      </c>
      <c r="E154">
        <v>0.02</v>
      </c>
      <c r="F154">
        <v>0</v>
      </c>
      <c r="G154">
        <v>0</v>
      </c>
      <c r="H154" t="str">
        <v>ACERA DE CEMENTO E=5 CM CON EMPEDRADO.</v>
      </c>
      <c r="I154" t="str">
        <v/>
      </c>
      <c r="J154" t="str">
        <v>MATERIALES</v>
      </c>
      <c r="M154">
        <f>+_xlfn.XLOOKUP(H154,Presupuesto_General!B:B,Presupuesto_General!D:D)</f>
        <v>28.795000000000002</v>
      </c>
      <c r="N154">
        <f t="shared" si="2"/>
        <v>0.57590000000000008</v>
      </c>
    </row>
    <row r="155" spans="1:14" x14ac:dyDescent="0.25">
      <c r="A155">
        <v>5</v>
      </c>
      <c r="B155" t="str">
        <v>-</v>
      </c>
      <c r="C155" t="str">
        <v>GRAVA</v>
      </c>
      <c r="D155" t="str">
        <v>m³</v>
      </c>
      <c r="E155">
        <v>0.04</v>
      </c>
      <c r="F155">
        <v>0</v>
      </c>
      <c r="G155">
        <v>0</v>
      </c>
      <c r="H155" t="str">
        <v>ACERA DE CEMENTO E=5 CM CON EMPEDRADO.</v>
      </c>
      <c r="I155" t="str">
        <v/>
      </c>
      <c r="J155" t="str">
        <v>MATERIALES</v>
      </c>
      <c r="M155">
        <f>+_xlfn.XLOOKUP(H155,Presupuesto_General!B:B,Presupuesto_General!D:D)</f>
        <v>28.795000000000002</v>
      </c>
      <c r="N155">
        <f t="shared" si="2"/>
        <v>1.1518000000000002</v>
      </c>
    </row>
    <row r="156" spans="1:14" x14ac:dyDescent="0.25">
      <c r="A156">
        <v>6</v>
      </c>
      <c r="B156" t="str">
        <v>-</v>
      </c>
      <c r="C156" t="str">
        <v>ARENA</v>
      </c>
      <c r="D156" t="str">
        <v>m³</v>
      </c>
      <c r="E156">
        <v>0.03</v>
      </c>
      <c r="F156">
        <v>0</v>
      </c>
      <c r="G156">
        <v>0</v>
      </c>
      <c r="H156" t="str">
        <v>ACERA DE CEMENTO E=5 CM CON EMPEDRADO.</v>
      </c>
      <c r="I156" t="str">
        <v/>
      </c>
      <c r="J156" t="str">
        <v>MATERIALES</v>
      </c>
      <c r="M156">
        <f>+_xlfn.XLOOKUP(H156,Presupuesto_General!B:B,Presupuesto_General!D:D)</f>
        <v>28.795000000000002</v>
      </c>
      <c r="N156">
        <f t="shared" si="2"/>
        <v>0.86385000000000001</v>
      </c>
    </row>
    <row r="157" spans="1:14" x14ac:dyDescent="0.25">
      <c r="A157">
        <v>1</v>
      </c>
      <c r="B157" t="str">
        <v>-</v>
      </c>
      <c r="C157" t="str">
        <v>ALBAÑIL</v>
      </c>
      <c r="D157" t="str">
        <v>hr</v>
      </c>
      <c r="E157">
        <v>2</v>
      </c>
      <c r="F157">
        <v>18</v>
      </c>
      <c r="G157">
        <v>36</v>
      </c>
      <c r="H157" t="str">
        <v>ACERA DE CEMENTO E=5 CM CON EMPEDRADO.</v>
      </c>
      <c r="I157" t="str">
        <v/>
      </c>
      <c r="J157" t="str">
        <v>MANO DE OBRA</v>
      </c>
      <c r="M157">
        <f>+_xlfn.XLOOKUP(H157,Presupuesto_General!B:B,Presupuesto_General!D:D)</f>
        <v>28.795000000000002</v>
      </c>
      <c r="N157">
        <f t="shared" si="2"/>
        <v>57.59</v>
      </c>
    </row>
    <row r="158" spans="1:14" x14ac:dyDescent="0.25">
      <c r="A158">
        <v>2</v>
      </c>
      <c r="B158" t="str">
        <v>-</v>
      </c>
      <c r="C158" t="str">
        <v>AYUDANTE</v>
      </c>
      <c r="D158" t="str">
        <v>hr</v>
      </c>
      <c r="E158">
        <v>2</v>
      </c>
      <c r="F158">
        <v>0</v>
      </c>
      <c r="G158">
        <v>0</v>
      </c>
      <c r="H158" t="str">
        <v>ACERA DE CEMENTO E=5 CM CON EMPEDRADO.</v>
      </c>
      <c r="I158" t="str">
        <v/>
      </c>
      <c r="J158" t="str">
        <v>MANO DE OBRA</v>
      </c>
      <c r="M158">
        <f>+_xlfn.XLOOKUP(H158,Presupuesto_General!B:B,Presupuesto_General!D:D)</f>
        <v>28.795000000000002</v>
      </c>
      <c r="N158">
        <f t="shared" si="2"/>
        <v>57.59</v>
      </c>
    </row>
    <row r="159" spans="1:14" x14ac:dyDescent="0.25">
      <c r="A159">
        <v>1</v>
      </c>
      <c r="B159" t="str">
        <v>-</v>
      </c>
      <c r="C159" t="str">
        <v>CEMENTO PORTLAND</v>
      </c>
      <c r="D159" t="str">
        <v>kg</v>
      </c>
      <c r="E159">
        <v>9</v>
      </c>
      <c r="F159">
        <v>1.1000000000000001</v>
      </c>
      <c r="G159">
        <v>9.9</v>
      </c>
      <c r="H159" t="str">
        <v>REVOQUE EXTERIOR DE CEMENTO</v>
      </c>
      <c r="I159" t="str">
        <v/>
      </c>
      <c r="J159" t="str">
        <v>MATERIALES</v>
      </c>
      <c r="M159">
        <f>+_xlfn.XLOOKUP(H159,Presupuesto_General!B:B,Presupuesto_General!D:D)</f>
        <v>113.14000000000001</v>
      </c>
      <c r="N159">
        <f t="shared" si="2"/>
        <v>1018.2600000000001</v>
      </c>
    </row>
    <row r="160" spans="1:14" x14ac:dyDescent="0.25">
      <c r="A160">
        <v>2</v>
      </c>
      <c r="B160" t="str">
        <v>-</v>
      </c>
      <c r="C160" t="str">
        <v>ARENA FINA</v>
      </c>
      <c r="D160" t="str">
        <v>m³</v>
      </c>
      <c r="E160">
        <v>0.03</v>
      </c>
      <c r="F160">
        <v>0</v>
      </c>
      <c r="G160">
        <v>0</v>
      </c>
      <c r="H160" t="str">
        <v>REVOQUE EXTERIOR DE CEMENTO</v>
      </c>
      <c r="I160" t="str">
        <v/>
      </c>
      <c r="J160" t="str">
        <v>MATERIALES</v>
      </c>
      <c r="M160">
        <f>+_xlfn.XLOOKUP(H160,Presupuesto_General!B:B,Presupuesto_General!D:D)</f>
        <v>113.14000000000001</v>
      </c>
      <c r="N160">
        <f t="shared" si="2"/>
        <v>3.3942000000000001</v>
      </c>
    </row>
    <row r="161" spans="1:14" x14ac:dyDescent="0.25">
      <c r="A161">
        <v>1</v>
      </c>
      <c r="B161" t="str">
        <v>-</v>
      </c>
      <c r="C161" t="str">
        <v>ALBAÑIL</v>
      </c>
      <c r="D161" t="str">
        <v>hr</v>
      </c>
      <c r="E161">
        <v>1.5</v>
      </c>
      <c r="F161">
        <v>18</v>
      </c>
      <c r="G161">
        <v>27</v>
      </c>
      <c r="H161" t="str">
        <v>REVOQUE EXTERIOR DE CEMENTO</v>
      </c>
      <c r="I161" t="str">
        <v/>
      </c>
      <c r="J161" t="str">
        <v>MANO DE OBRA</v>
      </c>
      <c r="M161">
        <f>+_xlfn.XLOOKUP(H161,Presupuesto_General!B:B,Presupuesto_General!D:D)</f>
        <v>113.14000000000001</v>
      </c>
      <c r="N161">
        <f t="shared" si="2"/>
        <v>169.71000000000004</v>
      </c>
    </row>
    <row r="162" spans="1:14" x14ac:dyDescent="0.25">
      <c r="A162">
        <v>2</v>
      </c>
      <c r="B162" t="str">
        <v>-</v>
      </c>
      <c r="C162" t="str">
        <v>AYUDANTE</v>
      </c>
      <c r="D162" t="str">
        <v>hr</v>
      </c>
      <c r="E162">
        <v>1.5</v>
      </c>
      <c r="F162">
        <v>0</v>
      </c>
      <c r="G162">
        <v>0</v>
      </c>
      <c r="H162" t="str">
        <v>REVOQUE EXTERIOR DE CEMENTO</v>
      </c>
      <c r="I162" t="str">
        <v/>
      </c>
      <c r="J162" t="str">
        <v>MANO DE OBRA</v>
      </c>
      <c r="M162">
        <f>+_xlfn.XLOOKUP(H162,Presupuesto_General!B:B,Presupuesto_General!D:D)</f>
        <v>113.14000000000001</v>
      </c>
      <c r="N162">
        <f t="shared" si="2"/>
        <v>169.71000000000004</v>
      </c>
    </row>
    <row r="163" spans="1:14" x14ac:dyDescent="0.25">
      <c r="A163">
        <v>1</v>
      </c>
      <c r="B163" t="str">
        <v>-</v>
      </c>
      <c r="C163" t="str">
        <v>LADRILLO GAMBOTE (23x10x5)</v>
      </c>
      <c r="D163" t="str">
        <v>pza</v>
      </c>
      <c r="E163">
        <v>60</v>
      </c>
      <c r="F163">
        <v>0.8</v>
      </c>
      <c r="G163">
        <v>48</v>
      </c>
      <c r="H163" t="str">
        <v>MURO DE LADRILLO GAMBOTE C/MORTERO DE CEMENTO (23X10X5)</v>
      </c>
      <c r="I163" t="str">
        <v/>
      </c>
      <c r="J163" t="str">
        <v>MATERIALES</v>
      </c>
      <c r="M163">
        <f>+_xlfn.XLOOKUP(H163,Presupuesto_General!B:B,Presupuesto_General!D:D)</f>
        <v>2.4</v>
      </c>
      <c r="N163">
        <f t="shared" si="2"/>
        <v>144</v>
      </c>
    </row>
    <row r="164" spans="1:14" x14ac:dyDescent="0.25">
      <c r="A164">
        <v>2</v>
      </c>
      <c r="B164" t="str">
        <v>-</v>
      </c>
      <c r="C164" t="str">
        <v>CEMENTO PORTLAND</v>
      </c>
      <c r="D164" t="str">
        <v>kg</v>
      </c>
      <c r="E164">
        <v>14.85</v>
      </c>
      <c r="F164">
        <v>1.1000000000000001</v>
      </c>
      <c r="G164">
        <v>16.34</v>
      </c>
      <c r="H164" t="str">
        <v>MURO DE LADRILLO GAMBOTE C/MORTERO DE CEMENTO (23X10X5)</v>
      </c>
      <c r="I164" t="str">
        <v/>
      </c>
      <c r="J164" t="str">
        <v>MATERIALES</v>
      </c>
      <c r="M164">
        <f>+_xlfn.XLOOKUP(H164,Presupuesto_General!B:B,Presupuesto_General!D:D)</f>
        <v>2.4</v>
      </c>
      <c r="N164">
        <f t="shared" si="2"/>
        <v>35.64</v>
      </c>
    </row>
    <row r="165" spans="1:14" x14ac:dyDescent="0.25">
      <c r="A165">
        <v>3</v>
      </c>
      <c r="B165" t="str">
        <v>-</v>
      </c>
      <c r="C165" t="str">
        <v>ARENA FINA</v>
      </c>
      <c r="D165" t="str">
        <v>m³</v>
      </c>
      <c r="E165">
        <v>0.05</v>
      </c>
      <c r="F165">
        <v>0</v>
      </c>
      <c r="G165">
        <v>0</v>
      </c>
      <c r="H165" t="str">
        <v>MURO DE LADRILLO GAMBOTE C/MORTERO DE CEMENTO (23X10X5)</v>
      </c>
      <c r="I165" t="str">
        <v/>
      </c>
      <c r="J165" t="str">
        <v>MATERIALES</v>
      </c>
      <c r="M165">
        <f>+_xlfn.XLOOKUP(H165,Presupuesto_General!B:B,Presupuesto_General!D:D)</f>
        <v>2.4</v>
      </c>
      <c r="N165">
        <f t="shared" si="2"/>
        <v>0.12</v>
      </c>
    </row>
    <row r="166" spans="1:14" x14ac:dyDescent="0.25">
      <c r="A166">
        <v>1</v>
      </c>
      <c r="B166" t="str">
        <v>-</v>
      </c>
      <c r="C166" t="str">
        <v>ALBAÑIL</v>
      </c>
      <c r="D166" t="str">
        <v>hr</v>
      </c>
      <c r="E166">
        <v>1</v>
      </c>
      <c r="F166">
        <v>18</v>
      </c>
      <c r="G166">
        <v>18</v>
      </c>
      <c r="H166" t="str">
        <v>MURO DE LADRILLO GAMBOTE C/MORTERO DE CEMENTO (23X10X5)</v>
      </c>
      <c r="I166" t="str">
        <v/>
      </c>
      <c r="J166" t="str">
        <v>MANO DE OBRA</v>
      </c>
      <c r="M166">
        <f>+_xlfn.XLOOKUP(H166,Presupuesto_General!B:B,Presupuesto_General!D:D)</f>
        <v>2.4</v>
      </c>
      <c r="N166">
        <f t="shared" si="2"/>
        <v>2.4</v>
      </c>
    </row>
    <row r="167" spans="1:14" x14ac:dyDescent="0.25">
      <c r="A167">
        <v>2</v>
      </c>
      <c r="B167" t="str">
        <v>-</v>
      </c>
      <c r="C167" t="str">
        <v>AYUDANTE</v>
      </c>
      <c r="D167" t="str">
        <v>hr</v>
      </c>
      <c r="E167">
        <v>2</v>
      </c>
      <c r="F167">
        <v>0</v>
      </c>
      <c r="G167">
        <v>0</v>
      </c>
      <c r="H167" t="str">
        <v>MURO DE LADRILLO GAMBOTE C/MORTERO DE CEMENTO (23X10X5)</v>
      </c>
      <c r="I167" t="str">
        <v/>
      </c>
      <c r="J167" t="str">
        <v>MANO DE OBRA</v>
      </c>
      <c r="M167">
        <f>+_xlfn.XLOOKUP(H167,Presupuesto_General!B:B,Presupuesto_General!D:D)</f>
        <v>2.4</v>
      </c>
      <c r="N167">
        <f t="shared" si="2"/>
        <v>4.8</v>
      </c>
    </row>
    <row r="168" spans="1:14" x14ac:dyDescent="0.25">
      <c r="A168">
        <v>1</v>
      </c>
      <c r="B168" t="str">
        <v>-</v>
      </c>
      <c r="C168" t="str">
        <v>MADERA DE CONSTRUCCION (3 USOS)</v>
      </c>
      <c r="D168" t="str">
        <v>pie²</v>
      </c>
      <c r="E168">
        <v>7</v>
      </c>
      <c r="F168">
        <v>6</v>
      </c>
      <c r="G168">
        <v>42</v>
      </c>
      <c r="H168" t="str">
        <v>MESON DE HORMIGON ARMADO PARA COCINA</v>
      </c>
      <c r="I168" t="str">
        <v/>
      </c>
      <c r="J168" t="str">
        <v>MATERIALES</v>
      </c>
      <c r="M168">
        <f>+_xlfn.XLOOKUP(H168,Presupuesto_General!B:B,Presupuesto_General!D:D)</f>
        <v>1.74</v>
      </c>
      <c r="N168">
        <f t="shared" si="2"/>
        <v>12.18</v>
      </c>
    </row>
    <row r="169" spans="1:14" x14ac:dyDescent="0.25">
      <c r="A169">
        <v>2</v>
      </c>
      <c r="B169" t="str">
        <v>-</v>
      </c>
      <c r="C169" t="str">
        <v>CLAVOS</v>
      </c>
      <c r="D169" t="str">
        <v>kg</v>
      </c>
      <c r="E169">
        <v>0.1</v>
      </c>
      <c r="F169">
        <v>11</v>
      </c>
      <c r="G169">
        <v>1.1000000000000001</v>
      </c>
      <c r="H169" t="str">
        <v>MESON DE HORMIGON ARMADO PARA COCINA</v>
      </c>
      <c r="I169" t="str">
        <v/>
      </c>
      <c r="J169" t="str">
        <v>MATERIALES</v>
      </c>
      <c r="M169">
        <f>+_xlfn.XLOOKUP(H169,Presupuesto_General!B:B,Presupuesto_General!D:D)</f>
        <v>1.74</v>
      </c>
      <c r="N169">
        <f t="shared" si="2"/>
        <v>0.17400000000000002</v>
      </c>
    </row>
    <row r="170" spans="1:14" x14ac:dyDescent="0.25">
      <c r="A170">
        <v>3</v>
      </c>
      <c r="B170" t="str">
        <v>-</v>
      </c>
      <c r="C170" t="str">
        <v>ALAMBRE DE AMARRE</v>
      </c>
      <c r="D170" t="str">
        <v>kg</v>
      </c>
      <c r="E170">
        <v>0.1</v>
      </c>
      <c r="F170">
        <v>11</v>
      </c>
      <c r="G170">
        <v>1.1000000000000001</v>
      </c>
      <c r="H170" t="str">
        <v>MESON DE HORMIGON ARMADO PARA COCINA</v>
      </c>
      <c r="I170" t="str">
        <v/>
      </c>
      <c r="J170" t="str">
        <v>MATERIALES</v>
      </c>
      <c r="M170">
        <f>+_xlfn.XLOOKUP(H170,Presupuesto_General!B:B,Presupuesto_General!D:D)</f>
        <v>1.74</v>
      </c>
      <c r="N170">
        <f t="shared" si="2"/>
        <v>0.17400000000000002</v>
      </c>
    </row>
    <row r="171" spans="1:14" x14ac:dyDescent="0.25">
      <c r="A171">
        <v>4</v>
      </c>
      <c r="B171" t="str">
        <v>-</v>
      </c>
      <c r="C171" t="str">
        <v>FIERRO CORRUGADO 5/16"</v>
      </c>
      <c r="D171" t="str">
        <v>kg</v>
      </c>
      <c r="E171">
        <v>7.19</v>
      </c>
      <c r="F171">
        <v>8</v>
      </c>
      <c r="G171">
        <v>57.52</v>
      </c>
      <c r="H171" t="str">
        <v>MESON DE HORMIGON ARMADO PARA COCINA</v>
      </c>
      <c r="I171" t="str">
        <v/>
      </c>
      <c r="J171" t="str">
        <v>MATERIALES</v>
      </c>
      <c r="M171">
        <f>+_xlfn.XLOOKUP(H171,Presupuesto_General!B:B,Presupuesto_General!D:D)</f>
        <v>1.74</v>
      </c>
      <c r="N171">
        <f t="shared" si="2"/>
        <v>12.5106</v>
      </c>
    </row>
    <row r="172" spans="1:14" x14ac:dyDescent="0.25">
      <c r="A172">
        <v>5</v>
      </c>
      <c r="B172" t="str">
        <v>-</v>
      </c>
      <c r="C172" t="str">
        <v>CEMENTO PORTLAND</v>
      </c>
      <c r="D172" t="str">
        <v>kg</v>
      </c>
      <c r="E172">
        <v>17.5</v>
      </c>
      <c r="F172">
        <v>1.1000000000000001</v>
      </c>
      <c r="G172">
        <v>19.25</v>
      </c>
      <c r="H172" t="str">
        <v>MESON DE HORMIGON ARMADO PARA COCINA</v>
      </c>
      <c r="I172" t="str">
        <v/>
      </c>
      <c r="J172" t="str">
        <v>MATERIALES</v>
      </c>
      <c r="M172">
        <f>+_xlfn.XLOOKUP(H172,Presupuesto_General!B:B,Presupuesto_General!D:D)</f>
        <v>1.74</v>
      </c>
      <c r="N172">
        <f t="shared" si="2"/>
        <v>30.45</v>
      </c>
    </row>
    <row r="173" spans="1:14" x14ac:dyDescent="0.25">
      <c r="A173">
        <v>6</v>
      </c>
      <c r="B173" t="str">
        <v>-</v>
      </c>
      <c r="C173" t="str">
        <v>GRAVA</v>
      </c>
      <c r="D173" t="str">
        <v>m³</v>
      </c>
      <c r="E173">
        <v>0.05</v>
      </c>
      <c r="F173">
        <v>0</v>
      </c>
      <c r="G173">
        <v>0</v>
      </c>
      <c r="H173" t="str">
        <v>MESON DE HORMIGON ARMADO PARA COCINA</v>
      </c>
      <c r="I173" t="str">
        <v/>
      </c>
      <c r="J173" t="str">
        <v>MATERIALES</v>
      </c>
      <c r="M173">
        <f>+_xlfn.XLOOKUP(H173,Presupuesto_General!B:B,Presupuesto_General!D:D)</f>
        <v>1.74</v>
      </c>
      <c r="N173">
        <f t="shared" si="2"/>
        <v>8.7000000000000008E-2</v>
      </c>
    </row>
    <row r="174" spans="1:14" x14ac:dyDescent="0.25">
      <c r="A174">
        <v>7</v>
      </c>
      <c r="B174" t="str">
        <v>-</v>
      </c>
      <c r="C174" t="str">
        <v>ARENA</v>
      </c>
      <c r="D174" t="str">
        <v>m³</v>
      </c>
      <c r="E174">
        <v>0.03</v>
      </c>
      <c r="F174">
        <v>0</v>
      </c>
      <c r="G174">
        <v>0</v>
      </c>
      <c r="H174" t="str">
        <v>MESON DE HORMIGON ARMADO PARA COCINA</v>
      </c>
      <c r="I174" t="str">
        <v/>
      </c>
      <c r="J174" t="str">
        <v>MATERIALES</v>
      </c>
      <c r="M174">
        <f>+_xlfn.XLOOKUP(H174,Presupuesto_General!B:B,Presupuesto_General!D:D)</f>
        <v>1.74</v>
      </c>
      <c r="N174">
        <f t="shared" si="2"/>
        <v>5.2199999999999996E-2</v>
      </c>
    </row>
    <row r="175" spans="1:14" x14ac:dyDescent="0.25">
      <c r="A175">
        <v>1</v>
      </c>
      <c r="B175" t="str">
        <v>-</v>
      </c>
      <c r="C175" t="str">
        <v>ALBAÑIL</v>
      </c>
      <c r="D175" t="str">
        <v>hr</v>
      </c>
      <c r="E175">
        <v>4</v>
      </c>
      <c r="F175">
        <v>18</v>
      </c>
      <c r="G175">
        <v>72</v>
      </c>
      <c r="H175" t="str">
        <v>MESON DE HORMIGON ARMADO PARA COCINA</v>
      </c>
      <c r="I175" t="str">
        <v/>
      </c>
      <c r="J175" t="str">
        <v>MANO DE OBRA</v>
      </c>
      <c r="M175">
        <f>+_xlfn.XLOOKUP(H175,Presupuesto_General!B:B,Presupuesto_General!D:D)</f>
        <v>1.74</v>
      </c>
      <c r="N175">
        <f t="shared" si="2"/>
        <v>6.96</v>
      </c>
    </row>
    <row r="176" spans="1:14" x14ac:dyDescent="0.25">
      <c r="A176">
        <v>2</v>
      </c>
      <c r="B176" t="str">
        <v>-</v>
      </c>
      <c r="C176" t="str">
        <v>AYUDANTE</v>
      </c>
      <c r="D176" t="str">
        <v>hr</v>
      </c>
      <c r="E176">
        <v>4</v>
      </c>
      <c r="F176">
        <v>0</v>
      </c>
      <c r="G176">
        <v>0</v>
      </c>
      <c r="H176" t="str">
        <v>MESON DE HORMIGON ARMADO PARA COCINA</v>
      </c>
      <c r="I176" t="str">
        <v/>
      </c>
      <c r="J176" t="str">
        <v>MANO DE OBRA</v>
      </c>
      <c r="M176">
        <f>+_xlfn.XLOOKUP(H176,Presupuesto_General!B:B,Presupuesto_General!D:D)</f>
        <v>1.74</v>
      </c>
      <c r="N176">
        <f t="shared" si="2"/>
        <v>6.96</v>
      </c>
    </row>
    <row r="177" spans="1:14" x14ac:dyDescent="0.25">
      <c r="A177">
        <v>1</v>
      </c>
      <c r="B177" t="str">
        <v>-</v>
      </c>
      <c r="C177" t="str">
        <v>VIBRADORA</v>
      </c>
      <c r="D177" t="str">
        <v>hr</v>
      </c>
      <c r="E177">
        <v>0.03</v>
      </c>
      <c r="F177">
        <v>20</v>
      </c>
      <c r="G177">
        <v>0.6</v>
      </c>
      <c r="H177" t="str">
        <v>MESON DE HORMIGON ARMADO PARA COCINA</v>
      </c>
      <c r="I177" t="str">
        <v/>
      </c>
      <c r="J177" t="str">
        <v>EQUIPO</v>
      </c>
      <c r="M177">
        <f>+_xlfn.XLOOKUP(H177,Presupuesto_General!B:B,Presupuesto_General!D:D)</f>
        <v>1.74</v>
      </c>
      <c r="N177">
        <f t="shared" si="2"/>
        <v>5.2199999999999996E-2</v>
      </c>
    </row>
    <row r="178" spans="1:14" x14ac:dyDescent="0.25">
      <c r="A178">
        <v>2</v>
      </c>
      <c r="B178" t="str">
        <v>-</v>
      </c>
      <c r="C178" t="str">
        <v>MEZCLADORA</v>
      </c>
      <c r="D178" t="str">
        <v>hr</v>
      </c>
      <c r="E178">
        <v>0.04</v>
      </c>
      <c r="F178">
        <v>25</v>
      </c>
      <c r="G178">
        <v>1</v>
      </c>
      <c r="H178" t="str">
        <v>MESON DE HORMIGON ARMADO PARA COCINA</v>
      </c>
      <c r="I178" t="str">
        <v/>
      </c>
      <c r="J178" t="str">
        <v>EQUIPO</v>
      </c>
      <c r="M178">
        <f>+_xlfn.XLOOKUP(H178,Presupuesto_General!B:B,Presupuesto_General!D:D)</f>
        <v>1.74</v>
      </c>
      <c r="N178">
        <f t="shared" si="2"/>
        <v>6.9599999999999995E-2</v>
      </c>
    </row>
    <row r="179" spans="1:14" x14ac:dyDescent="0.25">
      <c r="A179">
        <v>1</v>
      </c>
      <c r="B179" t="str">
        <v>-</v>
      </c>
      <c r="C179" t="str">
        <v>TEFLON 3/4"</v>
      </c>
      <c r="D179" t="str">
        <v>pza</v>
      </c>
      <c r="E179">
        <v>1</v>
      </c>
      <c r="F179">
        <v>2</v>
      </c>
      <c r="G179">
        <v>2</v>
      </c>
      <c r="H179" t="str">
        <v>PROVISION Y COLOCADO DE LAVAPLATOS DE DOS FOSAS CON ACCESORIOS</v>
      </c>
      <c r="I179" t="str">
        <v/>
      </c>
      <c r="J179" t="str">
        <v>MATERIALES</v>
      </c>
      <c r="M179">
        <f>+_xlfn.XLOOKUP(H179,Presupuesto_General!B:B,Presupuesto_General!D:D)</f>
        <v>1</v>
      </c>
      <c r="N179">
        <f t="shared" si="2"/>
        <v>1</v>
      </c>
    </row>
    <row r="180" spans="1:14" x14ac:dyDescent="0.25">
      <c r="A180">
        <v>2</v>
      </c>
      <c r="B180" t="str">
        <v>-</v>
      </c>
      <c r="C180" t="str">
        <v>LAVAPLATOS 2 FOSAS Y 1 FREGADERO MAS SOPAPA Y SIFÓN</v>
      </c>
      <c r="D180" t="str">
        <v>pza</v>
      </c>
      <c r="E180">
        <v>1</v>
      </c>
      <c r="F180">
        <v>350</v>
      </c>
      <c r="G180">
        <v>350</v>
      </c>
      <c r="H180" t="str">
        <v>PROVISION Y COLOCADO DE LAVAPLATOS DE DOS FOSAS CON ACCESORIOS</v>
      </c>
      <c r="I180" t="str">
        <v/>
      </c>
      <c r="J180" t="str">
        <v>MATERIALES</v>
      </c>
      <c r="M180">
        <f>+_xlfn.XLOOKUP(H180,Presupuesto_General!B:B,Presupuesto_General!D:D)</f>
        <v>1</v>
      </c>
      <c r="N180">
        <f t="shared" si="2"/>
        <v>1</v>
      </c>
    </row>
    <row r="181" spans="1:14" x14ac:dyDescent="0.25">
      <c r="A181">
        <v>3</v>
      </c>
      <c r="B181" t="str">
        <v>-</v>
      </c>
      <c r="C181" t="str">
        <v>GRIFERIA PARA LAVAPLATOS</v>
      </c>
      <c r="D181" t="str">
        <v>pza</v>
      </c>
      <c r="E181">
        <v>1</v>
      </c>
      <c r="F181">
        <v>80</v>
      </c>
      <c r="G181">
        <v>80</v>
      </c>
      <c r="H181" t="str">
        <v>PROVISION Y COLOCADO DE LAVAPLATOS DE DOS FOSAS CON ACCESORIOS</v>
      </c>
      <c r="I181" t="str">
        <v/>
      </c>
      <c r="J181" t="str">
        <v>MATERIALES</v>
      </c>
      <c r="M181">
        <f>+_xlfn.XLOOKUP(H181,Presupuesto_General!B:B,Presupuesto_General!D:D)</f>
        <v>1</v>
      </c>
      <c r="N181">
        <f t="shared" si="2"/>
        <v>1</v>
      </c>
    </row>
    <row r="182" spans="1:14" x14ac:dyDescent="0.25">
      <c r="A182">
        <v>1</v>
      </c>
      <c r="B182" t="str">
        <v>-</v>
      </c>
      <c r="C182" t="str">
        <v>PLOMERO</v>
      </c>
      <c r="D182" t="str">
        <v>hr</v>
      </c>
      <c r="E182">
        <v>1</v>
      </c>
      <c r="F182">
        <v>18</v>
      </c>
      <c r="G182">
        <v>18</v>
      </c>
      <c r="H182" t="str">
        <v>PROVISION Y COLOCADO DE LAVAPLATOS DE DOS FOSAS CON ACCESORIOS</v>
      </c>
      <c r="I182" t="str">
        <v/>
      </c>
      <c r="J182" t="str">
        <v>MANO DE OBRA</v>
      </c>
      <c r="M182">
        <f>+_xlfn.XLOOKUP(H182,Presupuesto_General!B:B,Presupuesto_General!D:D)</f>
        <v>1</v>
      </c>
      <c r="N182">
        <f t="shared" si="2"/>
        <v>1</v>
      </c>
    </row>
    <row r="183" spans="1:14" x14ac:dyDescent="0.25">
      <c r="A183">
        <v>2</v>
      </c>
      <c r="B183" t="str">
        <v>-</v>
      </c>
      <c r="C183" t="str">
        <v>ALBAÑIL</v>
      </c>
      <c r="D183" t="str">
        <v>hr</v>
      </c>
      <c r="E183">
        <v>0.5</v>
      </c>
      <c r="F183">
        <v>18</v>
      </c>
      <c r="G183">
        <v>9</v>
      </c>
      <c r="H183" t="str">
        <v>PROVISION Y COLOCADO DE LAVAPLATOS DE DOS FOSAS CON ACCESORIOS</v>
      </c>
      <c r="I183" t="str">
        <v/>
      </c>
      <c r="J183" t="str">
        <v>MANO DE OBRA</v>
      </c>
      <c r="M183">
        <f>+_xlfn.XLOOKUP(H183,Presupuesto_General!B:B,Presupuesto_General!D:D)</f>
        <v>1</v>
      </c>
      <c r="N183">
        <f t="shared" si="2"/>
        <v>0.5</v>
      </c>
    </row>
    <row r="184" spans="1:14" x14ac:dyDescent="0.25">
      <c r="A184">
        <v>3</v>
      </c>
      <c r="B184" t="str">
        <v>-</v>
      </c>
      <c r="C184" t="str">
        <v>AYUDANTE</v>
      </c>
      <c r="D184" t="str">
        <v>hr</v>
      </c>
      <c r="E184">
        <v>0.5</v>
      </c>
      <c r="F184">
        <v>0</v>
      </c>
      <c r="G184">
        <v>0</v>
      </c>
      <c r="H184" t="str">
        <v>PROVISION Y COLOCADO DE LAVAPLATOS DE DOS FOSAS CON ACCESORIOS</v>
      </c>
      <c r="I184" t="str">
        <v/>
      </c>
      <c r="J184" t="str">
        <v>MANO DE OBRA</v>
      </c>
      <c r="M184">
        <f>+_xlfn.XLOOKUP(H184,Presupuesto_General!B:B,Presupuesto_General!D:D)</f>
        <v>1</v>
      </c>
      <c r="N184">
        <f t="shared" si="2"/>
        <v>0.5</v>
      </c>
    </row>
    <row r="185" spans="1:14" x14ac:dyDescent="0.25">
      <c r="A185">
        <v>1</v>
      </c>
      <c r="B185" t="str">
        <v>-</v>
      </c>
      <c r="C185" t="str">
        <v>UNION UNIVERSAL 1/2"</v>
      </c>
      <c r="D185" t="str">
        <v>PZA</v>
      </c>
      <c r="E185">
        <v>1</v>
      </c>
      <c r="F185">
        <v>6.5</v>
      </c>
      <c r="G185">
        <v>6.5</v>
      </c>
      <c r="H185" t="str">
        <v>INSTALACION DE AGUA POTABLE</v>
      </c>
      <c r="I185" t="str">
        <v/>
      </c>
      <c r="J185" t="str">
        <v>MATERIALES</v>
      </c>
      <c r="M185">
        <f>+_xlfn.XLOOKUP(H185,Presupuesto_General!B:B,Presupuesto_General!D:D)</f>
        <v>1</v>
      </c>
      <c r="N185">
        <f t="shared" si="2"/>
        <v>1</v>
      </c>
    </row>
    <row r="186" spans="1:14" x14ac:dyDescent="0.25">
      <c r="A186">
        <v>2</v>
      </c>
      <c r="B186" t="str">
        <v>-</v>
      </c>
      <c r="C186" t="str">
        <v>TUBO PVC 1/2"</v>
      </c>
      <c r="D186" t="str">
        <v>M</v>
      </c>
      <c r="E186">
        <v>15</v>
      </c>
      <c r="F186">
        <v>7.5</v>
      </c>
      <c r="G186">
        <v>112.5</v>
      </c>
      <c r="H186" t="str">
        <v>INSTALACION DE AGUA POTABLE</v>
      </c>
      <c r="I186" t="str">
        <v/>
      </c>
      <c r="J186" t="str">
        <v>MATERIALES</v>
      </c>
      <c r="M186">
        <f>+_xlfn.XLOOKUP(H186,Presupuesto_General!B:B,Presupuesto_General!D:D)</f>
        <v>1</v>
      </c>
      <c r="N186">
        <f t="shared" si="2"/>
        <v>15</v>
      </c>
    </row>
    <row r="187" spans="1:14" x14ac:dyDescent="0.25">
      <c r="A187">
        <v>3</v>
      </c>
      <c r="B187" t="str">
        <v>-</v>
      </c>
      <c r="C187" t="str">
        <v>TEFLON 3/4"</v>
      </c>
      <c r="D187" t="str">
        <v>pza</v>
      </c>
      <c r="E187">
        <v>2</v>
      </c>
      <c r="F187">
        <v>2</v>
      </c>
      <c r="G187">
        <v>4</v>
      </c>
      <c r="H187" t="str">
        <v>INSTALACION DE AGUA POTABLE</v>
      </c>
      <c r="I187" t="str">
        <v/>
      </c>
      <c r="J187" t="str">
        <v>MATERIALES</v>
      </c>
      <c r="M187">
        <f>+_xlfn.XLOOKUP(H187,Presupuesto_General!B:B,Presupuesto_General!D:D)</f>
        <v>1</v>
      </c>
      <c r="N187">
        <f t="shared" si="2"/>
        <v>2</v>
      </c>
    </row>
    <row r="188" spans="1:14" x14ac:dyDescent="0.25">
      <c r="A188">
        <v>4</v>
      </c>
      <c r="B188" t="str">
        <v>-</v>
      </c>
      <c r="C188" t="str">
        <v>TEE PVC  D=1/2"</v>
      </c>
      <c r="D188" t="str">
        <v>pza</v>
      </c>
      <c r="E188">
        <v>3</v>
      </c>
      <c r="F188">
        <v>3.2</v>
      </c>
      <c r="G188">
        <v>9.6</v>
      </c>
      <c r="H188" t="str">
        <v>INSTALACION DE AGUA POTABLE</v>
      </c>
      <c r="I188" t="str">
        <v/>
      </c>
      <c r="J188" t="str">
        <v>MATERIALES</v>
      </c>
      <c r="M188">
        <f>+_xlfn.XLOOKUP(H188,Presupuesto_General!B:B,Presupuesto_General!D:D)</f>
        <v>1</v>
      </c>
      <c r="N188">
        <f t="shared" si="2"/>
        <v>3</v>
      </c>
    </row>
    <row r="189" spans="1:14" x14ac:dyDescent="0.25">
      <c r="A189">
        <v>5</v>
      </c>
      <c r="B189" t="str">
        <v>-</v>
      </c>
      <c r="C189" t="str">
        <v>NIPLE PVC DE 1/2"</v>
      </c>
      <c r="D189" t="str">
        <v>PZA</v>
      </c>
      <c r="E189">
        <v>2</v>
      </c>
      <c r="F189">
        <v>3</v>
      </c>
      <c r="G189">
        <v>6</v>
      </c>
      <c r="H189" t="str">
        <v>INSTALACION DE AGUA POTABLE</v>
      </c>
      <c r="I189" t="str">
        <v/>
      </c>
      <c r="J189" t="str">
        <v>MATERIALES</v>
      </c>
      <c r="M189">
        <f>+_xlfn.XLOOKUP(H189,Presupuesto_General!B:B,Presupuesto_General!D:D)</f>
        <v>1</v>
      </c>
      <c r="N189">
        <f t="shared" si="2"/>
        <v>2</v>
      </c>
    </row>
    <row r="190" spans="1:14" x14ac:dyDescent="0.25">
      <c r="A190">
        <v>6</v>
      </c>
      <c r="B190" t="str">
        <v>-</v>
      </c>
      <c r="C190" t="str">
        <v>LLAVE DE PASO 1/2" PARA DUCHA</v>
      </c>
      <c r="D190" t="str">
        <v>pza</v>
      </c>
      <c r="E190">
        <v>1</v>
      </c>
      <c r="F190">
        <v>40</v>
      </c>
      <c r="G190">
        <v>40</v>
      </c>
      <c r="H190" t="str">
        <v>INSTALACION DE AGUA POTABLE</v>
      </c>
      <c r="I190" t="str">
        <v/>
      </c>
      <c r="J190" t="str">
        <v>MATERIALES</v>
      </c>
      <c r="M190">
        <f>+_xlfn.XLOOKUP(H190,Presupuesto_General!B:B,Presupuesto_General!D:D)</f>
        <v>1</v>
      </c>
      <c r="N190">
        <f t="shared" si="2"/>
        <v>1</v>
      </c>
    </row>
    <row r="191" spans="1:14" x14ac:dyDescent="0.25">
      <c r="A191">
        <v>7</v>
      </c>
      <c r="B191" t="str">
        <v>-</v>
      </c>
      <c r="C191" t="str">
        <v>LLAVE DE PASO 1/2"</v>
      </c>
      <c r="D191" t="str">
        <v>pza</v>
      </c>
      <c r="E191">
        <v>2</v>
      </c>
      <c r="F191">
        <v>35</v>
      </c>
      <c r="G191">
        <v>70</v>
      </c>
      <c r="H191" t="str">
        <v>INSTALACION DE AGUA POTABLE</v>
      </c>
      <c r="I191" t="str">
        <v/>
      </c>
      <c r="J191" t="str">
        <v>MATERIALES</v>
      </c>
      <c r="M191">
        <f>+_xlfn.XLOOKUP(H191,Presupuesto_General!B:B,Presupuesto_General!D:D)</f>
        <v>1</v>
      </c>
      <c r="N191">
        <f t="shared" si="2"/>
        <v>2</v>
      </c>
    </row>
    <row r="192" spans="1:14" x14ac:dyDescent="0.25">
      <c r="A192">
        <v>8</v>
      </c>
      <c r="B192" t="str">
        <v>-</v>
      </c>
      <c r="C192" t="str">
        <v>COPLA PVC DE 1/2"</v>
      </c>
      <c r="D192" t="str">
        <v>pza</v>
      </c>
      <c r="E192">
        <v>2</v>
      </c>
      <c r="F192">
        <v>3</v>
      </c>
      <c r="G192">
        <v>6</v>
      </c>
      <c r="H192" t="str">
        <v>INSTALACION DE AGUA POTABLE</v>
      </c>
      <c r="I192" t="str">
        <v/>
      </c>
      <c r="J192" t="str">
        <v>MATERIALES</v>
      </c>
      <c r="M192">
        <f>+_xlfn.XLOOKUP(H192,Presupuesto_General!B:B,Presupuesto_General!D:D)</f>
        <v>1</v>
      </c>
      <c r="N192">
        <f t="shared" si="2"/>
        <v>2</v>
      </c>
    </row>
    <row r="193" spans="1:14" x14ac:dyDescent="0.25">
      <c r="A193">
        <v>9</v>
      </c>
      <c r="B193" t="str">
        <v>-</v>
      </c>
      <c r="C193" t="str">
        <v>CODO PVC DE 1/2"</v>
      </c>
      <c r="D193" t="str">
        <v>pza</v>
      </c>
      <c r="E193">
        <v>8</v>
      </c>
      <c r="F193">
        <v>3.5</v>
      </c>
      <c r="G193">
        <v>28</v>
      </c>
      <c r="H193" t="str">
        <v>INSTALACION DE AGUA POTABLE</v>
      </c>
      <c r="I193" t="str">
        <v/>
      </c>
      <c r="J193" t="str">
        <v>MATERIALES</v>
      </c>
      <c r="M193">
        <f>+_xlfn.XLOOKUP(H193,Presupuesto_General!B:B,Presupuesto_General!D:D)</f>
        <v>1</v>
      </c>
      <c r="N193">
        <f t="shared" si="2"/>
        <v>8</v>
      </c>
    </row>
    <row r="194" spans="1:14" x14ac:dyDescent="0.25">
      <c r="A194">
        <v>10</v>
      </c>
      <c r="B194" t="str">
        <v>-</v>
      </c>
      <c r="C194" t="str">
        <v>CODO FG GALV DE 1/2"</v>
      </c>
      <c r="D194" t="str">
        <v>PZA</v>
      </c>
      <c r="E194">
        <v>1</v>
      </c>
      <c r="F194">
        <v>4.5</v>
      </c>
      <c r="G194">
        <v>4.5</v>
      </c>
      <c r="H194" t="str">
        <v>INSTALACION DE AGUA POTABLE</v>
      </c>
      <c r="I194" t="str">
        <v/>
      </c>
      <c r="J194" t="str">
        <v>MATERIALES</v>
      </c>
      <c r="M194">
        <f>+_xlfn.XLOOKUP(H194,Presupuesto_General!B:B,Presupuesto_General!D:D)</f>
        <v>1</v>
      </c>
      <c r="N194">
        <f t="shared" si="2"/>
        <v>1</v>
      </c>
    </row>
    <row r="195" spans="1:14" x14ac:dyDescent="0.25">
      <c r="A195">
        <v>11</v>
      </c>
      <c r="B195" t="str">
        <v>-</v>
      </c>
      <c r="C195" t="str">
        <v>CAÑERIA DE ALUMINIO 1/2" (BRAZO DE DUCHA)</v>
      </c>
      <c r="D195" t="str">
        <v>pza</v>
      </c>
      <c r="E195">
        <v>1</v>
      </c>
      <c r="F195">
        <v>28</v>
      </c>
      <c r="G195">
        <v>28</v>
      </c>
      <c r="H195" t="str">
        <v>INSTALACION DE AGUA POTABLE</v>
      </c>
      <c r="I195" t="str">
        <v/>
      </c>
      <c r="J195" t="str">
        <v>MATERIALES</v>
      </c>
      <c r="M195">
        <f>+_xlfn.XLOOKUP(H195,Presupuesto_General!B:B,Presupuesto_General!D:D)</f>
        <v>1</v>
      </c>
      <c r="N195">
        <f t="shared" ref="N195:N258" si="3">+M195*E195</f>
        <v>1</v>
      </c>
    </row>
    <row r="196" spans="1:14" x14ac:dyDescent="0.25">
      <c r="A196">
        <v>1</v>
      </c>
      <c r="B196" t="str">
        <v>-</v>
      </c>
      <c r="C196" t="str">
        <v>PLOMERO</v>
      </c>
      <c r="D196" t="str">
        <v>hr</v>
      </c>
      <c r="E196">
        <v>15</v>
      </c>
      <c r="F196">
        <v>18</v>
      </c>
      <c r="G196">
        <v>270</v>
      </c>
      <c r="H196" t="str">
        <v>INSTALACION DE AGUA POTABLE</v>
      </c>
      <c r="I196" t="str">
        <v/>
      </c>
      <c r="J196" t="str">
        <v>MANO DE OBRA</v>
      </c>
      <c r="M196">
        <f>+_xlfn.XLOOKUP(H196,Presupuesto_General!B:B,Presupuesto_General!D:D)</f>
        <v>1</v>
      </c>
      <c r="N196">
        <f t="shared" si="3"/>
        <v>15</v>
      </c>
    </row>
    <row r="197" spans="1:14" x14ac:dyDescent="0.25">
      <c r="A197">
        <v>2</v>
      </c>
      <c r="B197" t="str">
        <v>-</v>
      </c>
      <c r="C197" t="str">
        <v>AYUDANTE</v>
      </c>
      <c r="D197" t="str">
        <v>hr</v>
      </c>
      <c r="E197">
        <v>15</v>
      </c>
      <c r="F197">
        <v>0</v>
      </c>
      <c r="G197">
        <v>0</v>
      </c>
      <c r="H197" t="str">
        <v>INSTALACION DE AGUA POTABLE</v>
      </c>
      <c r="I197" t="str">
        <v/>
      </c>
      <c r="J197" t="str">
        <v>MANO DE OBRA</v>
      </c>
      <c r="M197">
        <f>+_xlfn.XLOOKUP(H197,Presupuesto_General!B:B,Presupuesto_General!D:D)</f>
        <v>1</v>
      </c>
      <c r="N197">
        <f t="shared" si="3"/>
        <v>15</v>
      </c>
    </row>
    <row r="198" spans="1:14" x14ac:dyDescent="0.25">
      <c r="A198">
        <v>1</v>
      </c>
      <c r="B198" t="str">
        <v>-</v>
      </c>
      <c r="C198" t="str">
        <v>DUCHA PLASTICA ELECTRICA</v>
      </c>
      <c r="D198" t="str">
        <v>pza</v>
      </c>
      <c r="E198">
        <v>1</v>
      </c>
      <c r="F198">
        <v>90</v>
      </c>
      <c r="G198">
        <v>90</v>
      </c>
      <c r="H198" t="str">
        <v>PROVISION Y COLOCADO DE DUCHA ELECTRICA</v>
      </c>
      <c r="I198" t="str">
        <v/>
      </c>
      <c r="J198" t="str">
        <v>MATERIALES</v>
      </c>
      <c r="M198">
        <f>+_xlfn.XLOOKUP(H198,Presupuesto_General!B:B,Presupuesto_General!D:D)</f>
        <v>1</v>
      </c>
      <c r="N198">
        <f t="shared" si="3"/>
        <v>1</v>
      </c>
    </row>
    <row r="199" spans="1:14" x14ac:dyDescent="0.25">
      <c r="A199">
        <v>1</v>
      </c>
      <c r="B199" t="str">
        <v>-</v>
      </c>
      <c r="C199" t="str">
        <v>ELECTRICISTA</v>
      </c>
      <c r="D199" t="str">
        <v>hr</v>
      </c>
      <c r="E199">
        <v>0.3</v>
      </c>
      <c r="F199">
        <v>18</v>
      </c>
      <c r="G199">
        <v>5.4</v>
      </c>
      <c r="H199" t="str">
        <v>PROVISION Y COLOCADO DE DUCHA ELECTRICA</v>
      </c>
      <c r="I199" t="str">
        <v/>
      </c>
      <c r="J199" t="str">
        <v>MANO DE OBRA</v>
      </c>
      <c r="M199">
        <f>+_xlfn.XLOOKUP(H199,Presupuesto_General!B:B,Presupuesto_General!D:D)</f>
        <v>1</v>
      </c>
      <c r="N199">
        <f t="shared" si="3"/>
        <v>0.3</v>
      </c>
    </row>
    <row r="200" spans="1:14" x14ac:dyDescent="0.25">
      <c r="A200">
        <v>2</v>
      </c>
      <c r="B200" t="str">
        <v>-</v>
      </c>
      <c r="C200" t="str">
        <v>AYUDANTE</v>
      </c>
      <c r="D200" t="str">
        <v>hr</v>
      </c>
      <c r="E200">
        <v>0.2</v>
      </c>
      <c r="F200">
        <v>0</v>
      </c>
      <c r="G200">
        <v>0</v>
      </c>
      <c r="H200" t="str">
        <v>PROVISION Y COLOCADO DE DUCHA ELECTRICA</v>
      </c>
      <c r="I200" t="str">
        <v/>
      </c>
      <c r="J200" t="str">
        <v>MANO DE OBRA</v>
      </c>
      <c r="M200">
        <f>+_xlfn.XLOOKUP(H200,Presupuesto_General!B:B,Presupuesto_General!D:D)</f>
        <v>1</v>
      </c>
      <c r="N200">
        <f t="shared" si="3"/>
        <v>0.2</v>
      </c>
    </row>
    <row r="201" spans="1:14" x14ac:dyDescent="0.25">
      <c r="A201">
        <v>1</v>
      </c>
      <c r="B201" t="str">
        <v>-</v>
      </c>
      <c r="C201" t="str">
        <v>TUBO PVC 5/8"</v>
      </c>
      <c r="D201" t="str">
        <v>M</v>
      </c>
      <c r="E201">
        <v>9</v>
      </c>
      <c r="F201">
        <v>2.5</v>
      </c>
      <c r="G201">
        <v>22.5</v>
      </c>
      <c r="H201" t="str">
        <v>INSTALACION ELECTRICA (TOMA DE FUERZA)</v>
      </c>
      <c r="I201" t="str">
        <v/>
      </c>
      <c r="J201" t="str">
        <v>MATERIALES</v>
      </c>
      <c r="M201">
        <f>+_xlfn.XLOOKUP(H201,Presupuesto_General!B:B,Presupuesto_General!D:D)</f>
        <v>1</v>
      </c>
      <c r="N201">
        <f t="shared" si="3"/>
        <v>9</v>
      </c>
    </row>
    <row r="202" spans="1:14" x14ac:dyDescent="0.25">
      <c r="A202">
        <v>2</v>
      </c>
      <c r="B202" t="str">
        <v>-</v>
      </c>
      <c r="C202" t="str">
        <v>TERMICO DE 32 AMP</v>
      </c>
      <c r="D202" t="str">
        <v>pza</v>
      </c>
      <c r="E202">
        <v>1</v>
      </c>
      <c r="F202">
        <v>20</v>
      </c>
      <c r="G202">
        <v>20</v>
      </c>
      <c r="H202" t="str">
        <v>INSTALACION ELECTRICA (TOMA DE FUERZA)</v>
      </c>
      <c r="I202" t="str">
        <v/>
      </c>
      <c r="J202" t="str">
        <v>MATERIALES</v>
      </c>
      <c r="M202">
        <f>+_xlfn.XLOOKUP(H202,Presupuesto_General!B:B,Presupuesto_General!D:D)</f>
        <v>1</v>
      </c>
      <c r="N202">
        <f t="shared" si="3"/>
        <v>1</v>
      </c>
    </row>
    <row r="203" spans="1:14" x14ac:dyDescent="0.25">
      <c r="A203">
        <v>3</v>
      </c>
      <c r="B203" t="str">
        <v>-</v>
      </c>
      <c r="C203" t="str">
        <v>CODO PVC DE 5/8"</v>
      </c>
      <c r="D203" t="str">
        <v>pza</v>
      </c>
      <c r="E203">
        <v>3</v>
      </c>
      <c r="F203">
        <v>1.7</v>
      </c>
      <c r="G203">
        <v>5.0999999999999996</v>
      </c>
      <c r="H203" t="str">
        <v>INSTALACION ELECTRICA (TOMA DE FUERZA)</v>
      </c>
      <c r="I203" t="str">
        <v/>
      </c>
      <c r="J203" t="str">
        <v>MATERIALES</v>
      </c>
      <c r="M203">
        <f>+_xlfn.XLOOKUP(H203,Presupuesto_General!B:B,Presupuesto_General!D:D)</f>
        <v>1</v>
      </c>
      <c r="N203">
        <f t="shared" si="3"/>
        <v>3</v>
      </c>
    </row>
    <row r="204" spans="1:14" x14ac:dyDescent="0.25">
      <c r="A204">
        <v>4</v>
      </c>
      <c r="B204" t="str">
        <v>-</v>
      </c>
      <c r="C204" t="str">
        <v>CINTA AISLANTE</v>
      </c>
      <c r="D204" t="str">
        <v>pza</v>
      </c>
      <c r="E204">
        <v>0.25</v>
      </c>
      <c r="F204">
        <v>10</v>
      </c>
      <c r="G204">
        <v>2.5</v>
      </c>
      <c r="H204" t="str">
        <v>INSTALACION ELECTRICA (TOMA DE FUERZA)</v>
      </c>
      <c r="I204" t="str">
        <v/>
      </c>
      <c r="J204" t="str">
        <v>MATERIALES</v>
      </c>
      <c r="M204">
        <f>+_xlfn.XLOOKUP(H204,Presupuesto_General!B:B,Presupuesto_General!D:D)</f>
        <v>1</v>
      </c>
      <c r="N204">
        <f t="shared" si="3"/>
        <v>0.25</v>
      </c>
    </row>
    <row r="205" spans="1:14" x14ac:dyDescent="0.25">
      <c r="A205">
        <v>5</v>
      </c>
      <c r="B205" t="str">
        <v>-</v>
      </c>
      <c r="C205" t="str">
        <v>CAJA PARA 1 TERMICO</v>
      </c>
      <c r="D205" t="str">
        <v>pza</v>
      </c>
      <c r="E205">
        <v>1</v>
      </c>
      <c r="F205">
        <v>15</v>
      </c>
      <c r="G205">
        <v>15</v>
      </c>
      <c r="H205" t="str">
        <v>INSTALACION ELECTRICA (TOMA DE FUERZA)</v>
      </c>
      <c r="I205" t="str">
        <v/>
      </c>
      <c r="J205" t="str">
        <v>MATERIALES</v>
      </c>
      <c r="M205">
        <f>+_xlfn.XLOOKUP(H205,Presupuesto_General!B:B,Presupuesto_General!D:D)</f>
        <v>1</v>
      </c>
      <c r="N205">
        <f t="shared" si="3"/>
        <v>1</v>
      </c>
    </row>
    <row r="206" spans="1:14" x14ac:dyDescent="0.25">
      <c r="A206">
        <v>6</v>
      </c>
      <c r="B206" t="str">
        <v>-</v>
      </c>
      <c r="C206" t="str">
        <v>ALAMBRE DE COBRE Nº 10 AWG</v>
      </c>
      <c r="D206" t="str">
        <v>M</v>
      </c>
      <c r="E206">
        <v>18</v>
      </c>
      <c r="F206">
        <v>3.2</v>
      </c>
      <c r="G206">
        <v>57.6</v>
      </c>
      <c r="H206" t="str">
        <v>INSTALACION ELECTRICA (TOMA DE FUERZA)</v>
      </c>
      <c r="I206" t="str">
        <v/>
      </c>
      <c r="J206" t="str">
        <v>MATERIALES</v>
      </c>
      <c r="M206">
        <f>+_xlfn.XLOOKUP(H206,Presupuesto_General!B:B,Presupuesto_General!D:D)</f>
        <v>1</v>
      </c>
      <c r="N206">
        <f t="shared" si="3"/>
        <v>18</v>
      </c>
    </row>
    <row r="207" spans="1:14" x14ac:dyDescent="0.25">
      <c r="A207">
        <v>1</v>
      </c>
      <c r="B207" t="str">
        <v>-</v>
      </c>
      <c r="C207" t="str">
        <v>ELECTRICISTA</v>
      </c>
      <c r="D207" t="str">
        <v>hr</v>
      </c>
      <c r="E207">
        <v>1.5</v>
      </c>
      <c r="F207">
        <v>18</v>
      </c>
      <c r="G207">
        <v>27</v>
      </c>
      <c r="H207" t="str">
        <v>INSTALACION ELECTRICA (TOMA DE FUERZA)</v>
      </c>
      <c r="I207" t="str">
        <v/>
      </c>
      <c r="J207" t="str">
        <v>MANO DE OBRA</v>
      </c>
      <c r="M207">
        <f>+_xlfn.XLOOKUP(H207,Presupuesto_General!B:B,Presupuesto_General!D:D)</f>
        <v>1</v>
      </c>
      <c r="N207">
        <f t="shared" si="3"/>
        <v>1.5</v>
      </c>
    </row>
    <row r="208" spans="1:14" x14ac:dyDescent="0.25">
      <c r="A208">
        <v>2</v>
      </c>
      <c r="B208" t="str">
        <v>-</v>
      </c>
      <c r="C208" t="str">
        <v>AYUDANTE</v>
      </c>
      <c r="D208" t="str">
        <v>hr</v>
      </c>
      <c r="E208">
        <v>1.5</v>
      </c>
      <c r="F208">
        <v>0</v>
      </c>
      <c r="G208">
        <v>0</v>
      </c>
      <c r="H208" t="str">
        <v>INSTALACION ELECTRICA (TOMA DE FUERZA)</v>
      </c>
      <c r="I208" t="str">
        <v/>
      </c>
      <c r="J208" t="str">
        <v>MANO DE OBRA</v>
      </c>
      <c r="M208">
        <f>+_xlfn.XLOOKUP(H208,Presupuesto_General!B:B,Presupuesto_General!D:D)</f>
        <v>1</v>
      </c>
      <c r="N208">
        <f t="shared" si="3"/>
        <v>1.5</v>
      </c>
    </row>
    <row r="209" spans="1:14" x14ac:dyDescent="0.25">
      <c r="A209">
        <v>1</v>
      </c>
      <c r="B209" t="str">
        <v>-</v>
      </c>
      <c r="C209" t="str">
        <v>TUBO PVC 5/8"</v>
      </c>
      <c r="D209" t="str">
        <v>M</v>
      </c>
      <c r="E209">
        <v>4</v>
      </c>
      <c r="F209">
        <v>2.5</v>
      </c>
      <c r="G209">
        <v>10</v>
      </c>
      <c r="H209" t="str">
        <v>TABLERO DE DISTRIBUCION (3 CIRCUITOS)</v>
      </c>
      <c r="I209" t="str">
        <v/>
      </c>
      <c r="J209" t="str">
        <v>MATERIALES</v>
      </c>
      <c r="M209">
        <f>+_xlfn.XLOOKUP(H209,Presupuesto_General!B:B,Presupuesto_General!D:D)</f>
        <v>1</v>
      </c>
      <c r="N209">
        <f t="shared" si="3"/>
        <v>4</v>
      </c>
    </row>
    <row r="210" spans="1:14" x14ac:dyDescent="0.25">
      <c r="A210">
        <v>2</v>
      </c>
      <c r="B210" t="str">
        <v>-</v>
      </c>
      <c r="C210" t="str">
        <v>TERMICO DE 32 AMP</v>
      </c>
      <c r="D210" t="str">
        <v>pza</v>
      </c>
      <c r="E210">
        <v>1</v>
      </c>
      <c r="F210">
        <v>20</v>
      </c>
      <c r="G210">
        <v>20</v>
      </c>
      <c r="H210" t="str">
        <v>TABLERO DE DISTRIBUCION (3 CIRCUITOS)</v>
      </c>
      <c r="I210" t="str">
        <v/>
      </c>
      <c r="J210" t="str">
        <v>MATERIALES</v>
      </c>
      <c r="M210">
        <f>+_xlfn.XLOOKUP(H210,Presupuesto_General!B:B,Presupuesto_General!D:D)</f>
        <v>1</v>
      </c>
      <c r="N210">
        <f t="shared" si="3"/>
        <v>1</v>
      </c>
    </row>
    <row r="211" spans="1:14" x14ac:dyDescent="0.25">
      <c r="A211">
        <v>3</v>
      </c>
      <c r="B211" t="str">
        <v>-</v>
      </c>
      <c r="C211" t="str">
        <v>TERMICO DE 25 AMP</v>
      </c>
      <c r="D211" t="str">
        <v>pza</v>
      </c>
      <c r="E211">
        <v>1</v>
      </c>
      <c r="F211">
        <v>20</v>
      </c>
      <c r="G211">
        <v>20</v>
      </c>
      <c r="H211" t="str">
        <v>TABLERO DE DISTRIBUCION (3 CIRCUITOS)</v>
      </c>
      <c r="I211" t="str">
        <v/>
      </c>
      <c r="J211" t="str">
        <v>MATERIALES</v>
      </c>
      <c r="M211">
        <f>+_xlfn.XLOOKUP(H211,Presupuesto_General!B:B,Presupuesto_General!D:D)</f>
        <v>1</v>
      </c>
      <c r="N211">
        <f t="shared" si="3"/>
        <v>1</v>
      </c>
    </row>
    <row r="212" spans="1:14" x14ac:dyDescent="0.25">
      <c r="A212">
        <v>4</v>
      </c>
      <c r="B212" t="str">
        <v>-</v>
      </c>
      <c r="C212" t="str">
        <v>TERMICO DE 20 AMP</v>
      </c>
      <c r="D212" t="str">
        <v>pza</v>
      </c>
      <c r="E212">
        <v>1</v>
      </c>
      <c r="F212">
        <v>20</v>
      </c>
      <c r="G212">
        <v>20</v>
      </c>
      <c r="H212" t="str">
        <v>TABLERO DE DISTRIBUCION (3 CIRCUITOS)</v>
      </c>
      <c r="I212" t="str">
        <v/>
      </c>
      <c r="J212" t="str">
        <v>MATERIALES</v>
      </c>
      <c r="M212">
        <f>+_xlfn.XLOOKUP(H212,Presupuesto_General!B:B,Presupuesto_General!D:D)</f>
        <v>1</v>
      </c>
      <c r="N212">
        <f t="shared" si="3"/>
        <v>1</v>
      </c>
    </row>
    <row r="213" spans="1:14" x14ac:dyDescent="0.25">
      <c r="A213">
        <v>5</v>
      </c>
      <c r="B213" t="str">
        <v>-</v>
      </c>
      <c r="C213" t="str">
        <v>CINTA AISLANTE</v>
      </c>
      <c r="D213" t="str">
        <v>pza</v>
      </c>
      <c r="E213">
        <v>0.25</v>
      </c>
      <c r="F213">
        <v>10</v>
      </c>
      <c r="G213">
        <v>2.5</v>
      </c>
      <c r="H213" t="str">
        <v>TABLERO DE DISTRIBUCION (3 CIRCUITOS)</v>
      </c>
      <c r="I213" t="str">
        <v/>
      </c>
      <c r="J213" t="str">
        <v>MATERIALES</v>
      </c>
      <c r="M213">
        <f>+_xlfn.XLOOKUP(H213,Presupuesto_General!B:B,Presupuesto_General!D:D)</f>
        <v>1</v>
      </c>
      <c r="N213">
        <f t="shared" si="3"/>
        <v>0.25</v>
      </c>
    </row>
    <row r="214" spans="1:14" x14ac:dyDescent="0.25">
      <c r="A214">
        <v>6</v>
      </c>
      <c r="B214" t="str">
        <v>-</v>
      </c>
      <c r="C214" t="str">
        <v>CAJA PARA 3 TERMICOS</v>
      </c>
      <c r="D214" t="str">
        <v>pza</v>
      </c>
      <c r="E214">
        <v>1</v>
      </c>
      <c r="F214">
        <v>30</v>
      </c>
      <c r="G214">
        <v>30</v>
      </c>
      <c r="H214" t="str">
        <v>TABLERO DE DISTRIBUCION (3 CIRCUITOS)</v>
      </c>
      <c r="I214" t="str">
        <v/>
      </c>
      <c r="J214" t="str">
        <v>MATERIALES</v>
      </c>
      <c r="M214">
        <f>+_xlfn.XLOOKUP(H214,Presupuesto_General!B:B,Presupuesto_General!D:D)</f>
        <v>1</v>
      </c>
      <c r="N214">
        <f t="shared" si="3"/>
        <v>1</v>
      </c>
    </row>
    <row r="215" spans="1:14" x14ac:dyDescent="0.25">
      <c r="A215">
        <v>7</v>
      </c>
      <c r="B215" t="str">
        <v>-</v>
      </c>
      <c r="C215" t="str">
        <v>ALAMBRE DE COBRE Nº 14 AWG</v>
      </c>
      <c r="D215" t="str">
        <v>M</v>
      </c>
      <c r="E215">
        <v>8</v>
      </c>
      <c r="F215">
        <v>1.7</v>
      </c>
      <c r="G215">
        <v>13.6</v>
      </c>
      <c r="H215" t="str">
        <v>TABLERO DE DISTRIBUCION (3 CIRCUITOS)</v>
      </c>
      <c r="I215" t="str">
        <v/>
      </c>
      <c r="J215" t="str">
        <v>MATERIALES</v>
      </c>
      <c r="M215">
        <f>+_xlfn.XLOOKUP(H215,Presupuesto_General!B:B,Presupuesto_General!D:D)</f>
        <v>1</v>
      </c>
      <c r="N215">
        <f t="shared" si="3"/>
        <v>8</v>
      </c>
    </row>
    <row r="216" spans="1:14" x14ac:dyDescent="0.25">
      <c r="A216">
        <v>8</v>
      </c>
      <c r="B216" t="str">
        <v>-</v>
      </c>
      <c r="C216" t="str">
        <v>ALAMBRE DE COBRE Nº 12 AWG</v>
      </c>
      <c r="D216" t="str">
        <v>M</v>
      </c>
      <c r="E216">
        <v>8</v>
      </c>
      <c r="F216">
        <v>2.2000000000000002</v>
      </c>
      <c r="G216">
        <v>17.600000000000001</v>
      </c>
      <c r="H216" t="str">
        <v>TABLERO DE DISTRIBUCION (3 CIRCUITOS)</v>
      </c>
      <c r="I216" t="str">
        <v/>
      </c>
      <c r="J216" t="str">
        <v>MATERIALES</v>
      </c>
      <c r="M216">
        <f>+_xlfn.XLOOKUP(H216,Presupuesto_General!B:B,Presupuesto_General!D:D)</f>
        <v>1</v>
      </c>
      <c r="N216">
        <f t="shared" si="3"/>
        <v>8</v>
      </c>
    </row>
    <row r="217" spans="1:14" x14ac:dyDescent="0.25">
      <c r="A217">
        <v>9</v>
      </c>
      <c r="B217" t="str">
        <v>-</v>
      </c>
      <c r="C217" t="str">
        <v>ALAMBRE DE COBRE Nº 10 AWG</v>
      </c>
      <c r="D217" t="str">
        <v>M</v>
      </c>
      <c r="E217">
        <v>8</v>
      </c>
      <c r="F217">
        <v>3.2</v>
      </c>
      <c r="G217">
        <v>25.6</v>
      </c>
      <c r="H217" t="str">
        <v>TABLERO DE DISTRIBUCION (3 CIRCUITOS)</v>
      </c>
      <c r="I217" t="str">
        <v/>
      </c>
      <c r="J217" t="str">
        <v>MATERIALES</v>
      </c>
      <c r="M217">
        <f>+_xlfn.XLOOKUP(H217,Presupuesto_General!B:B,Presupuesto_General!D:D)</f>
        <v>1</v>
      </c>
      <c r="N217">
        <f t="shared" si="3"/>
        <v>8</v>
      </c>
    </row>
    <row r="218" spans="1:14" x14ac:dyDescent="0.25">
      <c r="A218">
        <v>1</v>
      </c>
      <c r="B218" t="str">
        <v>-</v>
      </c>
      <c r="C218" t="str">
        <v>ELECTRICISTA</v>
      </c>
      <c r="D218" t="str">
        <v>hr</v>
      </c>
      <c r="E218">
        <v>1.5</v>
      </c>
      <c r="F218">
        <v>18</v>
      </c>
      <c r="G218">
        <v>27</v>
      </c>
      <c r="H218" t="str">
        <v>TABLERO DE DISTRIBUCION (3 CIRCUITOS)</v>
      </c>
      <c r="I218" t="str">
        <v/>
      </c>
      <c r="J218" t="str">
        <v>MANO DE OBRA</v>
      </c>
      <c r="M218">
        <f>+_xlfn.XLOOKUP(H218,Presupuesto_General!B:B,Presupuesto_General!D:D)</f>
        <v>1</v>
      </c>
      <c r="N218">
        <f t="shared" si="3"/>
        <v>1.5</v>
      </c>
    </row>
    <row r="219" spans="1:14" x14ac:dyDescent="0.25">
      <c r="A219">
        <v>2</v>
      </c>
      <c r="B219" t="str">
        <v>-</v>
      </c>
      <c r="C219" t="str">
        <v>AYUDANTE</v>
      </c>
      <c r="D219" t="str">
        <v>hr</v>
      </c>
      <c r="E219">
        <v>1</v>
      </c>
      <c r="F219">
        <v>0</v>
      </c>
      <c r="G219">
        <v>0</v>
      </c>
      <c r="H219" t="str">
        <v>TABLERO DE DISTRIBUCION (3 CIRCUITOS)</v>
      </c>
      <c r="I219" t="str">
        <v/>
      </c>
      <c r="J219" t="str">
        <v>MANO DE OBRA</v>
      </c>
      <c r="M219">
        <f>+_xlfn.XLOOKUP(H219,Presupuesto_General!B:B,Presupuesto_General!D:D)</f>
        <v>1</v>
      </c>
      <c r="N219">
        <f t="shared" si="3"/>
        <v>1</v>
      </c>
    </row>
    <row r="220" spans="1:14" x14ac:dyDescent="0.25">
      <c r="A220">
        <v>1</v>
      </c>
      <c r="B220" t="str">
        <v>-</v>
      </c>
      <c r="C220" t="str">
        <v>TUBO PVC 5/8"</v>
      </c>
      <c r="D220" t="str">
        <v>M</v>
      </c>
      <c r="E220">
        <v>4.5</v>
      </c>
      <c r="F220">
        <v>2.5</v>
      </c>
      <c r="G220">
        <v>11.25</v>
      </c>
      <c r="H220" t="str">
        <v>INSTALACION ELECTRICA (PUNTO DE ILUMINACION PANEL LED 18W)</v>
      </c>
      <c r="I220" t="str">
        <v/>
      </c>
      <c r="J220" t="str">
        <v>MATERIALES</v>
      </c>
      <c r="M220">
        <f>+_xlfn.XLOOKUP(H220,Presupuesto_General!B:B,Presupuesto_General!D:D)</f>
        <v>8</v>
      </c>
      <c r="N220">
        <f t="shared" si="3"/>
        <v>36</v>
      </c>
    </row>
    <row r="221" spans="1:14" x14ac:dyDescent="0.25">
      <c r="A221">
        <v>2</v>
      </c>
      <c r="B221" t="str">
        <v>-</v>
      </c>
      <c r="C221" t="str">
        <v>PANEL LED 18W EMPOTRABLE</v>
      </c>
      <c r="D221" t="str">
        <v>pza</v>
      </c>
      <c r="E221">
        <v>1</v>
      </c>
      <c r="F221">
        <v>30</v>
      </c>
      <c r="G221">
        <v>30</v>
      </c>
      <c r="H221" t="str">
        <v>INSTALACION ELECTRICA (PUNTO DE ILUMINACION PANEL LED 18W)</v>
      </c>
      <c r="I221" t="str">
        <v/>
      </c>
      <c r="J221" t="str">
        <v>MATERIALES</v>
      </c>
      <c r="M221">
        <f>+_xlfn.XLOOKUP(H221,Presupuesto_General!B:B,Presupuesto_General!D:D)</f>
        <v>8</v>
      </c>
      <c r="N221">
        <f t="shared" si="3"/>
        <v>8</v>
      </c>
    </row>
    <row r="222" spans="1:14" x14ac:dyDescent="0.25">
      <c r="A222">
        <v>3</v>
      </c>
      <c r="B222" t="str">
        <v>-</v>
      </c>
      <c r="C222" t="str">
        <v>INTERRUPTOR</v>
      </c>
      <c r="D222" t="str">
        <v>pza</v>
      </c>
      <c r="E222">
        <v>1</v>
      </c>
      <c r="F222">
        <v>8</v>
      </c>
      <c r="G222">
        <v>8</v>
      </c>
      <c r="H222" t="str">
        <v>INSTALACION ELECTRICA (PUNTO DE ILUMINACION PANEL LED 18W)</v>
      </c>
      <c r="I222" t="str">
        <v/>
      </c>
      <c r="J222" t="str">
        <v>MATERIALES</v>
      </c>
      <c r="M222">
        <f>+_xlfn.XLOOKUP(H222,Presupuesto_General!B:B,Presupuesto_General!D:D)</f>
        <v>8</v>
      </c>
      <c r="N222">
        <f t="shared" si="3"/>
        <v>8</v>
      </c>
    </row>
    <row r="223" spans="1:14" x14ac:dyDescent="0.25">
      <c r="A223">
        <v>4</v>
      </c>
      <c r="B223" t="str">
        <v>-</v>
      </c>
      <c r="C223" t="str">
        <v>CODO PVC DE 5/8"</v>
      </c>
      <c r="D223" t="str">
        <v>pza</v>
      </c>
      <c r="E223">
        <v>3</v>
      </c>
      <c r="F223">
        <v>1.7</v>
      </c>
      <c r="G223">
        <v>5.0999999999999996</v>
      </c>
      <c r="H223" t="str">
        <v>INSTALACION ELECTRICA (PUNTO DE ILUMINACION PANEL LED 18W)</v>
      </c>
      <c r="I223" t="str">
        <v/>
      </c>
      <c r="J223" t="str">
        <v>MATERIALES</v>
      </c>
      <c r="M223">
        <f>+_xlfn.XLOOKUP(H223,Presupuesto_General!B:B,Presupuesto_General!D:D)</f>
        <v>8</v>
      </c>
      <c r="N223">
        <f t="shared" si="3"/>
        <v>24</v>
      </c>
    </row>
    <row r="224" spans="1:14" x14ac:dyDescent="0.25">
      <c r="A224">
        <v>5</v>
      </c>
      <c r="B224" t="str">
        <v>-</v>
      </c>
      <c r="C224" t="str">
        <v>CINTA AISLANTE</v>
      </c>
      <c r="D224" t="str">
        <v>pza</v>
      </c>
      <c r="E224">
        <v>0.2</v>
      </c>
      <c r="F224">
        <v>10</v>
      </c>
      <c r="G224">
        <v>2</v>
      </c>
      <c r="H224" t="str">
        <v>INSTALACION ELECTRICA (PUNTO DE ILUMINACION PANEL LED 18W)</v>
      </c>
      <c r="I224" t="str">
        <v/>
      </c>
      <c r="J224" t="str">
        <v>MATERIALES</v>
      </c>
      <c r="M224">
        <f>+_xlfn.XLOOKUP(H224,Presupuesto_General!B:B,Presupuesto_General!D:D)</f>
        <v>8</v>
      </c>
      <c r="N224">
        <f t="shared" si="3"/>
        <v>1.6</v>
      </c>
    </row>
    <row r="225" spans="1:14" x14ac:dyDescent="0.25">
      <c r="A225">
        <v>6</v>
      </c>
      <c r="B225" t="str">
        <v>-</v>
      </c>
      <c r="C225" t="str">
        <v>CAJA PLASTICA RECTANGULAR</v>
      </c>
      <c r="D225" t="str">
        <v>pza</v>
      </c>
      <c r="E225">
        <v>1</v>
      </c>
      <c r="F225">
        <v>1.5</v>
      </c>
      <c r="G225">
        <v>1.5</v>
      </c>
      <c r="H225" t="str">
        <v>INSTALACION ELECTRICA (PUNTO DE ILUMINACION PANEL LED 18W)</v>
      </c>
      <c r="I225" t="str">
        <v/>
      </c>
      <c r="J225" t="str">
        <v>MATERIALES</v>
      </c>
      <c r="M225">
        <f>+_xlfn.XLOOKUP(H225,Presupuesto_General!B:B,Presupuesto_General!D:D)</f>
        <v>8</v>
      </c>
      <c r="N225">
        <f t="shared" si="3"/>
        <v>8</v>
      </c>
    </row>
    <row r="226" spans="1:14" x14ac:dyDescent="0.25">
      <c r="A226">
        <v>7</v>
      </c>
      <c r="B226" t="str">
        <v>-</v>
      </c>
      <c r="C226" t="str">
        <v>CAJA PLASTICA CIRCULAR</v>
      </c>
      <c r="D226" t="str">
        <v>pza</v>
      </c>
      <c r="E226">
        <v>1</v>
      </c>
      <c r="F226">
        <v>2</v>
      </c>
      <c r="G226">
        <v>2</v>
      </c>
      <c r="H226" t="str">
        <v>INSTALACION ELECTRICA (PUNTO DE ILUMINACION PANEL LED 18W)</v>
      </c>
      <c r="I226" t="str">
        <v/>
      </c>
      <c r="J226" t="str">
        <v>MATERIALES</v>
      </c>
      <c r="M226">
        <f>+_xlfn.XLOOKUP(H226,Presupuesto_General!B:B,Presupuesto_General!D:D)</f>
        <v>8</v>
      </c>
      <c r="N226">
        <f t="shared" si="3"/>
        <v>8</v>
      </c>
    </row>
    <row r="227" spans="1:14" x14ac:dyDescent="0.25">
      <c r="A227">
        <v>8</v>
      </c>
      <c r="B227" t="str">
        <v>-</v>
      </c>
      <c r="C227" t="str">
        <v>ALAMBRE DE COBRE Nº 14 AWG</v>
      </c>
      <c r="D227" t="str">
        <v>M</v>
      </c>
      <c r="E227">
        <v>11</v>
      </c>
      <c r="F227">
        <v>1.7</v>
      </c>
      <c r="G227">
        <v>18.7</v>
      </c>
      <c r="H227" t="str">
        <v>INSTALACION ELECTRICA (PUNTO DE ILUMINACION PANEL LED 18W)</v>
      </c>
      <c r="I227" t="str">
        <v/>
      </c>
      <c r="J227" t="str">
        <v>MATERIALES</v>
      </c>
      <c r="M227">
        <f>+_xlfn.XLOOKUP(H227,Presupuesto_General!B:B,Presupuesto_General!D:D)</f>
        <v>8</v>
      </c>
      <c r="N227">
        <f t="shared" si="3"/>
        <v>88</v>
      </c>
    </row>
    <row r="228" spans="1:14" x14ac:dyDescent="0.25">
      <c r="A228">
        <v>1</v>
      </c>
      <c r="B228" t="str">
        <v>-</v>
      </c>
      <c r="C228" t="str">
        <v>ELECTRICISTA</v>
      </c>
      <c r="D228" t="str">
        <v>hr</v>
      </c>
      <c r="E228">
        <v>1</v>
      </c>
      <c r="F228">
        <v>18</v>
      </c>
      <c r="G228">
        <v>18</v>
      </c>
      <c r="H228" t="str">
        <v>INSTALACION ELECTRICA (PUNTO DE ILUMINACION PANEL LED 18W)</v>
      </c>
      <c r="I228" t="str">
        <v/>
      </c>
      <c r="J228" t="str">
        <v>MANO DE OBRA</v>
      </c>
      <c r="M228">
        <f>+_xlfn.XLOOKUP(H228,Presupuesto_General!B:B,Presupuesto_General!D:D)</f>
        <v>8</v>
      </c>
      <c r="N228">
        <f t="shared" si="3"/>
        <v>8</v>
      </c>
    </row>
    <row r="229" spans="1:14" x14ac:dyDescent="0.25">
      <c r="A229">
        <v>2</v>
      </c>
      <c r="B229" t="str">
        <v>-</v>
      </c>
      <c r="C229" t="str">
        <v>AYUDANTE</v>
      </c>
      <c r="D229" t="str">
        <v>hr</v>
      </c>
      <c r="E229">
        <v>1</v>
      </c>
      <c r="F229">
        <v>0</v>
      </c>
      <c r="G229">
        <v>0</v>
      </c>
      <c r="H229" t="str">
        <v>INSTALACION ELECTRICA (PUNTO DE ILUMINACION PANEL LED 18W)</v>
      </c>
      <c r="I229" t="str">
        <v/>
      </c>
      <c r="J229" t="str">
        <v>MANO DE OBRA</v>
      </c>
      <c r="M229">
        <f>+_xlfn.XLOOKUP(H229,Presupuesto_General!B:B,Presupuesto_General!D:D)</f>
        <v>8</v>
      </c>
      <c r="N229">
        <f t="shared" si="3"/>
        <v>8</v>
      </c>
    </row>
    <row r="230" spans="1:14" x14ac:dyDescent="0.25">
      <c r="A230">
        <v>1</v>
      </c>
      <c r="B230" t="str">
        <v>-</v>
      </c>
      <c r="C230" t="str">
        <v>TUBO PVC 5/8"</v>
      </c>
      <c r="D230" t="str">
        <v>M</v>
      </c>
      <c r="E230">
        <v>6</v>
      </c>
      <c r="F230">
        <v>2.5</v>
      </c>
      <c r="G230">
        <v>15</v>
      </c>
      <c r="H230" t="str">
        <v>INSTALACION ELECTRICA (PUNTO TOMACORRIENTE DOBLE)</v>
      </c>
      <c r="I230" t="str">
        <v/>
      </c>
      <c r="J230" t="str">
        <v>MATERIALES</v>
      </c>
      <c r="M230">
        <f>+_xlfn.XLOOKUP(H230,Presupuesto_General!B:B,Presupuesto_General!D:D)</f>
        <v>9</v>
      </c>
      <c r="N230">
        <f t="shared" si="3"/>
        <v>54</v>
      </c>
    </row>
    <row r="231" spans="1:14" x14ac:dyDescent="0.25">
      <c r="A231">
        <v>2</v>
      </c>
      <c r="B231" t="str">
        <v>-</v>
      </c>
      <c r="C231" t="str">
        <v>TOMACORRIENTE DOBLE</v>
      </c>
      <c r="D231" t="str">
        <v>pza</v>
      </c>
      <c r="E231">
        <v>1</v>
      </c>
      <c r="F231">
        <v>11</v>
      </c>
      <c r="G231">
        <v>11</v>
      </c>
      <c r="H231" t="str">
        <v>INSTALACION ELECTRICA (PUNTO TOMACORRIENTE DOBLE)</v>
      </c>
      <c r="I231" t="str">
        <v/>
      </c>
      <c r="J231" t="str">
        <v>MATERIALES</v>
      </c>
      <c r="M231">
        <f>+_xlfn.XLOOKUP(H231,Presupuesto_General!B:B,Presupuesto_General!D:D)</f>
        <v>9</v>
      </c>
      <c r="N231">
        <f t="shared" si="3"/>
        <v>9</v>
      </c>
    </row>
    <row r="232" spans="1:14" x14ac:dyDescent="0.25">
      <c r="A232">
        <v>3</v>
      </c>
      <c r="B232" t="str">
        <v>-</v>
      </c>
      <c r="C232" t="str">
        <v>CODO PVC DE 5/8"</v>
      </c>
      <c r="D232" t="str">
        <v>pza</v>
      </c>
      <c r="E232">
        <v>2</v>
      </c>
      <c r="F232">
        <v>1.7</v>
      </c>
      <c r="G232">
        <v>3.4</v>
      </c>
      <c r="H232" t="str">
        <v>INSTALACION ELECTRICA (PUNTO TOMACORRIENTE DOBLE)</v>
      </c>
      <c r="I232" t="str">
        <v/>
      </c>
      <c r="J232" t="str">
        <v>MATERIALES</v>
      </c>
      <c r="M232">
        <f>+_xlfn.XLOOKUP(H232,Presupuesto_General!B:B,Presupuesto_General!D:D)</f>
        <v>9</v>
      </c>
      <c r="N232">
        <f t="shared" si="3"/>
        <v>18</v>
      </c>
    </row>
    <row r="233" spans="1:14" x14ac:dyDescent="0.25">
      <c r="A233">
        <v>4</v>
      </c>
      <c r="B233" t="str">
        <v>-</v>
      </c>
      <c r="C233" t="str">
        <v>CINTA AISLANTE</v>
      </c>
      <c r="D233" t="str">
        <v>pza</v>
      </c>
      <c r="E233">
        <v>0.15</v>
      </c>
      <c r="F233">
        <v>10</v>
      </c>
      <c r="G233">
        <v>1.5</v>
      </c>
      <c r="H233" t="str">
        <v>INSTALACION ELECTRICA (PUNTO TOMACORRIENTE DOBLE)</v>
      </c>
      <c r="I233" t="str">
        <v/>
      </c>
      <c r="J233" t="str">
        <v>MATERIALES</v>
      </c>
      <c r="M233">
        <f>+_xlfn.XLOOKUP(H233,Presupuesto_General!B:B,Presupuesto_General!D:D)</f>
        <v>9</v>
      </c>
      <c r="N233">
        <f t="shared" si="3"/>
        <v>1.3499999999999999</v>
      </c>
    </row>
    <row r="234" spans="1:14" x14ac:dyDescent="0.25">
      <c r="A234">
        <v>5</v>
      </c>
      <c r="B234" t="str">
        <v>-</v>
      </c>
      <c r="C234" t="str">
        <v>CAJA PLASTICA RECTANGULAR</v>
      </c>
      <c r="D234" t="str">
        <v>pza</v>
      </c>
      <c r="E234">
        <v>1</v>
      </c>
      <c r="F234">
        <v>1.5</v>
      </c>
      <c r="G234">
        <v>1.5</v>
      </c>
      <c r="H234" t="str">
        <v>INSTALACION ELECTRICA (PUNTO TOMACORRIENTE DOBLE)</v>
      </c>
      <c r="I234" t="str">
        <v/>
      </c>
      <c r="J234" t="str">
        <v>MATERIALES</v>
      </c>
      <c r="M234">
        <f>+_xlfn.XLOOKUP(H234,Presupuesto_General!B:B,Presupuesto_General!D:D)</f>
        <v>9</v>
      </c>
      <c r="N234">
        <f t="shared" si="3"/>
        <v>9</v>
      </c>
    </row>
    <row r="235" spans="1:14" x14ac:dyDescent="0.25">
      <c r="A235">
        <v>6</v>
      </c>
      <c r="B235" t="str">
        <v>-</v>
      </c>
      <c r="C235" t="str">
        <v>CAJA PLASTICA CIRCULAR</v>
      </c>
      <c r="D235" t="str">
        <v>pza</v>
      </c>
      <c r="E235">
        <v>1</v>
      </c>
      <c r="F235">
        <v>2</v>
      </c>
      <c r="G235">
        <v>2</v>
      </c>
      <c r="H235" t="str">
        <v>INSTALACION ELECTRICA (PUNTO TOMACORRIENTE DOBLE)</v>
      </c>
      <c r="I235" t="str">
        <v/>
      </c>
      <c r="J235" t="str">
        <v>MATERIALES</v>
      </c>
      <c r="M235">
        <f>+_xlfn.XLOOKUP(H235,Presupuesto_General!B:B,Presupuesto_General!D:D)</f>
        <v>9</v>
      </c>
      <c r="N235">
        <f t="shared" si="3"/>
        <v>9</v>
      </c>
    </row>
    <row r="236" spans="1:14" x14ac:dyDescent="0.25">
      <c r="A236">
        <v>7</v>
      </c>
      <c r="B236" t="str">
        <v>-</v>
      </c>
      <c r="C236" t="str">
        <v>ALAMBRE DE COBRE Nº 12 AWG</v>
      </c>
      <c r="D236" t="str">
        <v>M</v>
      </c>
      <c r="E236">
        <v>12</v>
      </c>
      <c r="F236">
        <v>2.2000000000000002</v>
      </c>
      <c r="G236">
        <v>26.4</v>
      </c>
      <c r="H236" t="str">
        <v>INSTALACION ELECTRICA (PUNTO TOMACORRIENTE DOBLE)</v>
      </c>
      <c r="I236" t="str">
        <v/>
      </c>
      <c r="J236" t="str">
        <v>MATERIALES</v>
      </c>
      <c r="M236">
        <f>+_xlfn.XLOOKUP(H236,Presupuesto_General!B:B,Presupuesto_General!D:D)</f>
        <v>9</v>
      </c>
      <c r="N236">
        <f t="shared" si="3"/>
        <v>108</v>
      </c>
    </row>
    <row r="237" spans="1:14" x14ac:dyDescent="0.25">
      <c r="A237">
        <v>1</v>
      </c>
      <c r="B237" t="str">
        <v>-</v>
      </c>
      <c r="C237" t="str">
        <v>ELECTRICISTA</v>
      </c>
      <c r="D237" t="str">
        <v>hr</v>
      </c>
      <c r="E237">
        <v>1.5</v>
      </c>
      <c r="F237">
        <v>18</v>
      </c>
      <c r="G237">
        <v>27</v>
      </c>
      <c r="H237" t="str">
        <v>INSTALACION ELECTRICA (PUNTO TOMACORRIENTE DOBLE)</v>
      </c>
      <c r="I237" t="str">
        <v/>
      </c>
      <c r="J237" t="str">
        <v>MANO DE OBRA</v>
      </c>
      <c r="M237">
        <f>+_xlfn.XLOOKUP(H237,Presupuesto_General!B:B,Presupuesto_General!D:D)</f>
        <v>9</v>
      </c>
      <c r="N237">
        <f t="shared" si="3"/>
        <v>13.5</v>
      </c>
    </row>
    <row r="238" spans="1:14" x14ac:dyDescent="0.25">
      <c r="A238">
        <v>2</v>
      </c>
      <c r="B238" t="str">
        <v>-</v>
      </c>
      <c r="C238" t="str">
        <v>AYUDANTE</v>
      </c>
      <c r="D238" t="str">
        <v>hr</v>
      </c>
      <c r="E238">
        <v>1.5</v>
      </c>
      <c r="F238">
        <v>0</v>
      </c>
      <c r="G238">
        <v>0</v>
      </c>
      <c r="H238" t="str">
        <v>INSTALACION ELECTRICA (PUNTO TOMACORRIENTE DOBLE)</v>
      </c>
      <c r="I238" t="str">
        <v/>
      </c>
      <c r="J238" t="str">
        <v>MANO DE OBRA</v>
      </c>
      <c r="M238">
        <f>+_xlfn.XLOOKUP(H238,Presupuesto_General!B:B,Presupuesto_General!D:D)</f>
        <v>9</v>
      </c>
      <c r="N238">
        <f t="shared" si="3"/>
        <v>13.5</v>
      </c>
    </row>
    <row r="239" spans="1:14" x14ac:dyDescent="0.25">
      <c r="A239">
        <v>1</v>
      </c>
      <c r="B239" t="str">
        <v>-</v>
      </c>
      <c r="C239" t="str">
        <v>TEE PVC DESAGUE 4" A 2"</v>
      </c>
      <c r="D239" t="str">
        <v>pza</v>
      </c>
      <c r="E239">
        <v>1</v>
      </c>
      <c r="F239">
        <v>12</v>
      </c>
      <c r="G239">
        <v>12</v>
      </c>
      <c r="H239" t="str">
        <v>INSTALACION SANITARIA</v>
      </c>
      <c r="I239" t="str">
        <v/>
      </c>
      <c r="J239" t="str">
        <v>MATERIALES</v>
      </c>
      <c r="M239">
        <f>+_xlfn.XLOOKUP(H239,Presupuesto_General!B:B,Presupuesto_General!D:D)</f>
        <v>1</v>
      </c>
      <c r="N239">
        <f t="shared" si="3"/>
        <v>1</v>
      </c>
    </row>
    <row r="240" spans="1:14" x14ac:dyDescent="0.25">
      <c r="A240">
        <v>2</v>
      </c>
      <c r="B240" t="str">
        <v>-</v>
      </c>
      <c r="C240" t="str">
        <v>TEE PVC DESAGUE 2"</v>
      </c>
      <c r="D240" t="str">
        <v>pza</v>
      </c>
      <c r="E240">
        <v>1</v>
      </c>
      <c r="F240">
        <v>7.5</v>
      </c>
      <c r="G240">
        <v>7.5</v>
      </c>
      <c r="H240" t="str">
        <v>INSTALACION SANITARIA</v>
      </c>
      <c r="I240" t="str">
        <v/>
      </c>
      <c r="J240" t="str">
        <v>MATERIALES</v>
      </c>
      <c r="M240">
        <f>+_xlfn.XLOOKUP(H240,Presupuesto_General!B:B,Presupuesto_General!D:D)</f>
        <v>1</v>
      </c>
      <c r="N240">
        <f t="shared" si="3"/>
        <v>1</v>
      </c>
    </row>
    <row r="241" spans="1:14" x14ac:dyDescent="0.25">
      <c r="A241">
        <v>3</v>
      </c>
      <c r="B241" t="str">
        <v>-</v>
      </c>
      <c r="C241" t="str">
        <v>REJILLA DE PISO METALICA</v>
      </c>
      <c r="D241" t="str">
        <v>pza</v>
      </c>
      <c r="E241">
        <v>1</v>
      </c>
      <c r="F241">
        <v>20</v>
      </c>
      <c r="G241">
        <v>20</v>
      </c>
      <c r="H241" t="str">
        <v>INSTALACION SANITARIA</v>
      </c>
      <c r="I241" t="str">
        <v/>
      </c>
      <c r="J241" t="str">
        <v>MATERIALES</v>
      </c>
      <c r="M241">
        <f>+_xlfn.XLOOKUP(H241,Presupuesto_General!B:B,Presupuesto_General!D:D)</f>
        <v>1</v>
      </c>
      <c r="N241">
        <f t="shared" si="3"/>
        <v>1</v>
      </c>
    </row>
    <row r="242" spans="1:14" x14ac:dyDescent="0.25">
      <c r="A242">
        <v>4</v>
      </c>
      <c r="B242" t="str">
        <v>-</v>
      </c>
      <c r="C242" t="str">
        <v>PEGAMENTO PARA PVC</v>
      </c>
      <c r="D242" t="str">
        <v>LT</v>
      </c>
      <c r="E242">
        <v>0.35</v>
      </c>
      <c r="F242">
        <v>35</v>
      </c>
      <c r="G242">
        <v>12.25</v>
      </c>
      <c r="H242" t="str">
        <v>INSTALACION SANITARIA</v>
      </c>
      <c r="I242" t="str">
        <v/>
      </c>
      <c r="J242" t="str">
        <v>MATERIALES</v>
      </c>
      <c r="M242">
        <f>+_xlfn.XLOOKUP(H242,Presupuesto_General!B:B,Presupuesto_General!D:D)</f>
        <v>1</v>
      </c>
      <c r="N242">
        <f t="shared" si="3"/>
        <v>0.35</v>
      </c>
    </row>
    <row r="243" spans="1:14" x14ac:dyDescent="0.25">
      <c r="A243">
        <v>5</v>
      </c>
      <c r="B243" t="str">
        <v>-</v>
      </c>
      <c r="C243" t="str">
        <v>CODO PVC DESAGUE 4"</v>
      </c>
      <c r="D243" t="str">
        <v>pza</v>
      </c>
      <c r="E243">
        <v>1</v>
      </c>
      <c r="F243">
        <v>13</v>
      </c>
      <c r="G243">
        <v>13</v>
      </c>
      <c r="H243" t="str">
        <v>INSTALACION SANITARIA</v>
      </c>
      <c r="I243" t="str">
        <v/>
      </c>
      <c r="J243" t="str">
        <v>MATERIALES</v>
      </c>
      <c r="M243">
        <f>+_xlfn.XLOOKUP(H243,Presupuesto_General!B:B,Presupuesto_General!D:D)</f>
        <v>1</v>
      </c>
      <c r="N243">
        <f t="shared" si="3"/>
        <v>1</v>
      </c>
    </row>
    <row r="244" spans="1:14" x14ac:dyDescent="0.25">
      <c r="A244">
        <v>6</v>
      </c>
      <c r="B244" t="str">
        <v>-</v>
      </c>
      <c r="C244" t="str">
        <v>CODO PVC DESAGUE 2"</v>
      </c>
      <c r="D244" t="str">
        <v>pza</v>
      </c>
      <c r="E244">
        <v>3</v>
      </c>
      <c r="F244">
        <v>4</v>
      </c>
      <c r="G244">
        <v>12</v>
      </c>
      <c r="H244" t="str">
        <v>INSTALACION SANITARIA</v>
      </c>
      <c r="I244" t="str">
        <v/>
      </c>
      <c r="J244" t="str">
        <v>MATERIALES</v>
      </c>
      <c r="M244">
        <f>+_xlfn.XLOOKUP(H244,Presupuesto_General!B:B,Presupuesto_General!D:D)</f>
        <v>1</v>
      </c>
      <c r="N244">
        <f t="shared" si="3"/>
        <v>3</v>
      </c>
    </row>
    <row r="245" spans="1:14" x14ac:dyDescent="0.25">
      <c r="A245">
        <v>7</v>
      </c>
      <c r="B245" t="str">
        <v>-</v>
      </c>
      <c r="C245" t="str">
        <v>CAJA SIFONADA PVC C/REJILLA DE PISO</v>
      </c>
      <c r="D245" t="str">
        <v>pza</v>
      </c>
      <c r="E245">
        <v>1</v>
      </c>
      <c r="F245">
        <v>35</v>
      </c>
      <c r="G245">
        <v>35</v>
      </c>
      <c r="H245" t="str">
        <v>INSTALACION SANITARIA</v>
      </c>
      <c r="I245" t="str">
        <v/>
      </c>
      <c r="J245" t="str">
        <v>MATERIALES</v>
      </c>
      <c r="M245">
        <f>+_xlfn.XLOOKUP(H245,Presupuesto_General!B:B,Presupuesto_General!D:D)</f>
        <v>1</v>
      </c>
      <c r="N245">
        <f t="shared" si="3"/>
        <v>1</v>
      </c>
    </row>
    <row r="246" spans="1:14" x14ac:dyDescent="0.25">
      <c r="A246">
        <v>8</v>
      </c>
      <c r="B246" t="str">
        <v>-</v>
      </c>
      <c r="C246" t="str">
        <v>CAJA DE REGISTRO DE PVC</v>
      </c>
      <c r="D246" t="str">
        <v>pza</v>
      </c>
      <c r="E246">
        <v>1</v>
      </c>
      <c r="F246">
        <v>40</v>
      </c>
      <c r="G246">
        <v>40</v>
      </c>
      <c r="H246" t="str">
        <v>INSTALACION SANITARIA</v>
      </c>
      <c r="I246" t="str">
        <v/>
      </c>
      <c r="J246" t="str">
        <v>MATERIALES</v>
      </c>
      <c r="M246">
        <f>+_xlfn.XLOOKUP(H246,Presupuesto_General!B:B,Presupuesto_General!D:D)</f>
        <v>1</v>
      </c>
      <c r="N246">
        <f t="shared" si="3"/>
        <v>1</v>
      </c>
    </row>
    <row r="247" spans="1:14" x14ac:dyDescent="0.25">
      <c r="A247">
        <v>9</v>
      </c>
      <c r="B247" t="str">
        <v>-</v>
      </c>
      <c r="C247" t="str">
        <v>YEE PVC DESAGUE 4" A 2"</v>
      </c>
      <c r="D247" t="str">
        <v>PZA</v>
      </c>
      <c r="E247">
        <v>2</v>
      </c>
      <c r="F247">
        <v>11</v>
      </c>
      <c r="G247">
        <v>22</v>
      </c>
      <c r="H247" t="str">
        <v>INSTALACION SANITARIA</v>
      </c>
      <c r="I247" t="str">
        <v/>
      </c>
      <c r="J247" t="str">
        <v>MATERIALES</v>
      </c>
      <c r="M247">
        <f>+_xlfn.XLOOKUP(H247,Presupuesto_General!B:B,Presupuesto_General!D:D)</f>
        <v>1</v>
      </c>
      <c r="N247">
        <f t="shared" si="3"/>
        <v>2</v>
      </c>
    </row>
    <row r="248" spans="1:14" x14ac:dyDescent="0.25">
      <c r="A248">
        <v>10</v>
      </c>
      <c r="B248" t="str">
        <v>-</v>
      </c>
      <c r="C248" t="str">
        <v>TUBO PVC DESAGUE 4"</v>
      </c>
      <c r="D248" t="str">
        <v>M</v>
      </c>
      <c r="E248">
        <v>8</v>
      </c>
      <c r="F248">
        <v>19</v>
      </c>
      <c r="G248">
        <v>152</v>
      </c>
      <c r="H248" t="str">
        <v>INSTALACION SANITARIA</v>
      </c>
      <c r="I248" t="str">
        <v/>
      </c>
      <c r="J248" t="str">
        <v>MATERIALES</v>
      </c>
      <c r="M248">
        <f>+_xlfn.XLOOKUP(H248,Presupuesto_General!B:B,Presupuesto_General!D:D)</f>
        <v>1</v>
      </c>
      <c r="N248">
        <f t="shared" si="3"/>
        <v>8</v>
      </c>
    </row>
    <row r="249" spans="1:14" x14ac:dyDescent="0.25">
      <c r="A249">
        <v>11</v>
      </c>
      <c r="B249" t="str">
        <v>-</v>
      </c>
      <c r="C249" t="str">
        <v>TUBO PVC DESAGUE 2"</v>
      </c>
      <c r="D249" t="str">
        <v>M</v>
      </c>
      <c r="E249">
        <v>8</v>
      </c>
      <c r="F249">
        <v>10.5</v>
      </c>
      <c r="G249">
        <v>84</v>
      </c>
      <c r="H249" t="str">
        <v>INSTALACION SANITARIA</v>
      </c>
      <c r="I249" t="str">
        <v/>
      </c>
      <c r="J249" t="str">
        <v>MATERIALES</v>
      </c>
      <c r="M249">
        <f>+_xlfn.XLOOKUP(H249,Presupuesto_General!B:B,Presupuesto_General!D:D)</f>
        <v>1</v>
      </c>
      <c r="N249">
        <f t="shared" si="3"/>
        <v>8</v>
      </c>
    </row>
    <row r="250" spans="1:14" x14ac:dyDescent="0.25">
      <c r="A250">
        <v>1</v>
      </c>
      <c r="B250" t="str">
        <v>-</v>
      </c>
      <c r="C250" t="str">
        <v>PLOMERO</v>
      </c>
      <c r="D250" t="str">
        <v>hr</v>
      </c>
      <c r="E250">
        <v>9</v>
      </c>
      <c r="F250">
        <v>18</v>
      </c>
      <c r="G250">
        <v>162</v>
      </c>
      <c r="H250" t="str">
        <v>INSTALACION SANITARIA</v>
      </c>
      <c r="I250" t="str">
        <v/>
      </c>
      <c r="J250" t="str">
        <v>MANO DE OBRA</v>
      </c>
      <c r="M250">
        <f>+_xlfn.XLOOKUP(H250,Presupuesto_General!B:B,Presupuesto_General!D:D)</f>
        <v>1</v>
      </c>
      <c r="N250">
        <f t="shared" si="3"/>
        <v>9</v>
      </c>
    </row>
    <row r="251" spans="1:14" x14ac:dyDescent="0.25">
      <c r="A251">
        <v>2</v>
      </c>
      <c r="B251" t="str">
        <v>-</v>
      </c>
      <c r="C251" t="str">
        <v>AYUDANTE</v>
      </c>
      <c r="D251" t="str">
        <v>hr</v>
      </c>
      <c r="E251">
        <v>9</v>
      </c>
      <c r="F251">
        <v>0</v>
      </c>
      <c r="G251">
        <v>0</v>
      </c>
      <c r="H251" t="str">
        <v>INSTALACION SANITARIA</v>
      </c>
      <c r="I251" t="str">
        <v/>
      </c>
      <c r="J251" t="str">
        <v>MANO DE OBRA</v>
      </c>
      <c r="M251">
        <f>+_xlfn.XLOOKUP(H251,Presupuesto_General!B:B,Presupuesto_General!D:D)</f>
        <v>1</v>
      </c>
      <c r="N251">
        <f t="shared" si="3"/>
        <v>9</v>
      </c>
    </row>
    <row r="252" spans="1:14" x14ac:dyDescent="0.25">
      <c r="A252">
        <v>1</v>
      </c>
      <c r="B252" t="str">
        <v>-</v>
      </c>
      <c r="C252" t="str">
        <v>LADRILLO GAMBOTE (23x10x5)</v>
      </c>
      <c r="D252" t="str">
        <v>pza</v>
      </c>
      <c r="E252">
        <v>95</v>
      </c>
      <c r="F252">
        <v>0.8</v>
      </c>
      <c r="G252">
        <v>76</v>
      </c>
      <c r="H252" t="str">
        <v>CAMARA DE INSPECCION DE LADRILLO GAMBOTE (23X10X5) (0,60X0,60)</v>
      </c>
      <c r="I252" t="str">
        <v/>
      </c>
      <c r="J252" t="str">
        <v>MATERIALES</v>
      </c>
      <c r="M252">
        <f>+_xlfn.XLOOKUP(H252,Presupuesto_General!B:B,Presupuesto_General!D:D)</f>
        <v>2</v>
      </c>
      <c r="N252">
        <f t="shared" si="3"/>
        <v>190</v>
      </c>
    </row>
    <row r="253" spans="1:14" x14ac:dyDescent="0.25">
      <c r="A253">
        <v>2</v>
      </c>
      <c r="B253" t="str">
        <v>-</v>
      </c>
      <c r="C253" t="str">
        <v>ALAMBRE DE AMARRE</v>
      </c>
      <c r="D253" t="str">
        <v>kg</v>
      </c>
      <c r="E253">
        <v>0.1</v>
      </c>
      <c r="F253">
        <v>11</v>
      </c>
      <c r="G253">
        <v>1.1000000000000001</v>
      </c>
      <c r="H253" t="str">
        <v>CAMARA DE INSPECCION DE LADRILLO GAMBOTE (23X10X5) (0,60X0,60)</v>
      </c>
      <c r="I253" t="str">
        <v/>
      </c>
      <c r="J253" t="str">
        <v>MATERIALES</v>
      </c>
      <c r="M253">
        <f>+_xlfn.XLOOKUP(H253,Presupuesto_General!B:B,Presupuesto_General!D:D)</f>
        <v>2</v>
      </c>
      <c r="N253">
        <f t="shared" si="3"/>
        <v>0.2</v>
      </c>
    </row>
    <row r="254" spans="1:14" x14ac:dyDescent="0.25">
      <c r="A254">
        <v>3</v>
      </c>
      <c r="B254" t="str">
        <v>-</v>
      </c>
      <c r="C254" t="str">
        <v>FIERRO CORRUGADO 5/16"</v>
      </c>
      <c r="D254" t="str">
        <v>kg</v>
      </c>
      <c r="E254">
        <v>1.83</v>
      </c>
      <c r="F254">
        <v>8</v>
      </c>
      <c r="G254">
        <v>14.64</v>
      </c>
      <c r="H254" t="str">
        <v>CAMARA DE INSPECCION DE LADRILLO GAMBOTE (23X10X5) (0,60X0,60)</v>
      </c>
      <c r="I254" t="str">
        <v/>
      </c>
      <c r="J254" t="str">
        <v>MATERIALES</v>
      </c>
      <c r="M254">
        <f>+_xlfn.XLOOKUP(H254,Presupuesto_General!B:B,Presupuesto_General!D:D)</f>
        <v>2</v>
      </c>
      <c r="N254">
        <f t="shared" si="3"/>
        <v>3.66</v>
      </c>
    </row>
    <row r="255" spans="1:14" x14ac:dyDescent="0.25">
      <c r="A255">
        <v>4</v>
      </c>
      <c r="B255" t="str">
        <v>-</v>
      </c>
      <c r="C255" t="str">
        <v>CEMENTO PORTLAND</v>
      </c>
      <c r="D255" t="str">
        <v>kg</v>
      </c>
      <c r="E255">
        <v>70.84</v>
      </c>
      <c r="F255">
        <v>1.1000000000000001</v>
      </c>
      <c r="G255">
        <v>77.92</v>
      </c>
      <c r="H255" t="str">
        <v>CAMARA DE INSPECCION DE LADRILLO GAMBOTE (23X10X5) (0,60X0,60)</v>
      </c>
      <c r="I255" t="str">
        <v/>
      </c>
      <c r="J255" t="str">
        <v>MATERIALES</v>
      </c>
      <c r="M255">
        <f>+_xlfn.XLOOKUP(H255,Presupuesto_General!B:B,Presupuesto_General!D:D)</f>
        <v>2</v>
      </c>
      <c r="N255">
        <f t="shared" si="3"/>
        <v>141.68</v>
      </c>
    </row>
    <row r="256" spans="1:14" x14ac:dyDescent="0.25">
      <c r="A256">
        <v>5</v>
      </c>
      <c r="B256" t="str">
        <v>-</v>
      </c>
      <c r="C256" t="str">
        <v>PIEDRA MANZANA</v>
      </c>
      <c r="D256" t="str">
        <v>m³</v>
      </c>
      <c r="E256">
        <v>0.15</v>
      </c>
      <c r="F256">
        <v>0</v>
      </c>
      <c r="G256">
        <v>0</v>
      </c>
      <c r="H256" t="str">
        <v>CAMARA DE INSPECCION DE LADRILLO GAMBOTE (23X10X5) (0,60X0,60)</v>
      </c>
      <c r="I256" t="str">
        <v/>
      </c>
      <c r="J256" t="str">
        <v>MATERIALES</v>
      </c>
      <c r="M256">
        <f>+_xlfn.XLOOKUP(H256,Presupuesto_General!B:B,Presupuesto_General!D:D)</f>
        <v>2</v>
      </c>
      <c r="N256">
        <f t="shared" si="3"/>
        <v>0.3</v>
      </c>
    </row>
    <row r="257" spans="1:14" x14ac:dyDescent="0.25">
      <c r="A257">
        <v>6</v>
      </c>
      <c r="B257" t="str">
        <v>-</v>
      </c>
      <c r="C257" t="str">
        <v>GRAVA</v>
      </c>
      <c r="D257" t="str">
        <v>m³</v>
      </c>
      <c r="E257">
        <v>0.13</v>
      </c>
      <c r="F257">
        <v>0</v>
      </c>
      <c r="G257">
        <v>0</v>
      </c>
      <c r="H257" t="str">
        <v>CAMARA DE INSPECCION DE LADRILLO GAMBOTE (23X10X5) (0,60X0,60)</v>
      </c>
      <c r="I257" t="str">
        <v/>
      </c>
      <c r="J257" t="str">
        <v>MATERIALES</v>
      </c>
      <c r="M257">
        <f>+_xlfn.XLOOKUP(H257,Presupuesto_General!B:B,Presupuesto_General!D:D)</f>
        <v>2</v>
      </c>
      <c r="N257">
        <f t="shared" si="3"/>
        <v>0.26</v>
      </c>
    </row>
    <row r="258" spans="1:14" x14ac:dyDescent="0.25">
      <c r="A258">
        <v>7</v>
      </c>
      <c r="B258" t="str">
        <v>-</v>
      </c>
      <c r="C258" t="str">
        <v>ARENA FINA</v>
      </c>
      <c r="D258" t="str">
        <v>m³</v>
      </c>
      <c r="E258">
        <v>0.15</v>
      </c>
      <c r="F258">
        <v>0</v>
      </c>
      <c r="G258">
        <v>0</v>
      </c>
      <c r="H258" t="str">
        <v>CAMARA DE INSPECCION DE LADRILLO GAMBOTE (23X10X5) (0,60X0,60)</v>
      </c>
      <c r="I258" t="str">
        <v/>
      </c>
      <c r="J258" t="str">
        <v>MATERIALES</v>
      </c>
      <c r="M258">
        <f>+_xlfn.XLOOKUP(H258,Presupuesto_General!B:B,Presupuesto_General!D:D)</f>
        <v>2</v>
      </c>
      <c r="N258">
        <f t="shared" si="3"/>
        <v>0.3</v>
      </c>
    </row>
    <row r="259" spans="1:14" x14ac:dyDescent="0.25">
      <c r="A259">
        <v>1</v>
      </c>
      <c r="B259" t="str">
        <v>-</v>
      </c>
      <c r="C259" t="str">
        <v>ALBAÑIL</v>
      </c>
      <c r="D259" t="str">
        <v>hr</v>
      </c>
      <c r="E259">
        <v>7.5</v>
      </c>
      <c r="F259">
        <v>18</v>
      </c>
      <c r="G259">
        <v>135</v>
      </c>
      <c r="H259" t="str">
        <v>CAMARA DE INSPECCION DE LADRILLO GAMBOTE (23X10X5) (0,60X0,60)</v>
      </c>
      <c r="I259" t="str">
        <v/>
      </c>
      <c r="J259" t="str">
        <v>MANO DE OBRA</v>
      </c>
      <c r="M259">
        <f>+_xlfn.XLOOKUP(H259,Presupuesto_General!B:B,Presupuesto_General!D:D)</f>
        <v>2</v>
      </c>
      <c r="N259">
        <f t="shared" ref="N259:N322" si="4">+M259*E259</f>
        <v>15</v>
      </c>
    </row>
    <row r="260" spans="1:14" x14ac:dyDescent="0.25">
      <c r="A260">
        <v>2</v>
      </c>
      <c r="B260" t="str">
        <v>-</v>
      </c>
      <c r="C260" t="str">
        <v>AYUDANTE</v>
      </c>
      <c r="D260" t="str">
        <v>hr</v>
      </c>
      <c r="E260">
        <v>8</v>
      </c>
      <c r="F260">
        <v>0</v>
      </c>
      <c r="G260">
        <v>0</v>
      </c>
      <c r="H260" t="str">
        <v>CAMARA DE INSPECCION DE LADRILLO GAMBOTE (23X10X5) (0,60X0,60)</v>
      </c>
      <c r="I260" t="str">
        <v/>
      </c>
      <c r="J260" t="str">
        <v>MANO DE OBRA</v>
      </c>
      <c r="M260">
        <f>+_xlfn.XLOOKUP(H260,Presupuesto_General!B:B,Presupuesto_General!D:D)</f>
        <v>2</v>
      </c>
      <c r="N260">
        <f t="shared" si="4"/>
        <v>16</v>
      </c>
    </row>
    <row r="261" spans="1:14" x14ac:dyDescent="0.25">
      <c r="A261">
        <v>1</v>
      </c>
      <c r="B261" t="str">
        <v>-</v>
      </c>
      <c r="C261" t="str">
        <v>TUBO PVC DESAGUE 4"</v>
      </c>
      <c r="D261" t="str">
        <v>M</v>
      </c>
      <c r="E261">
        <v>4</v>
      </c>
      <c r="F261">
        <v>19</v>
      </c>
      <c r="G261">
        <v>76</v>
      </c>
      <c r="H261" t="str">
        <v>CÁMARA SÉPTICA DE LADRILLO GAMBOTE (23X10X5) (1.50X1.50)</v>
      </c>
      <c r="I261" t="str">
        <v/>
      </c>
      <c r="J261" t="str">
        <v>MATERIALES</v>
      </c>
      <c r="M261">
        <f>+_xlfn.XLOOKUP(H261,Presupuesto_General!B:B,Presupuesto_General!D:D)</f>
        <v>1</v>
      </c>
      <c r="N261">
        <f t="shared" si="4"/>
        <v>4</v>
      </c>
    </row>
    <row r="262" spans="1:14" x14ac:dyDescent="0.25">
      <c r="A262">
        <v>2</v>
      </c>
      <c r="B262" t="str">
        <v>-</v>
      </c>
      <c r="C262" t="str">
        <v>TUBO PVC DESAGUE 2"</v>
      </c>
      <c r="D262" t="str">
        <v>M</v>
      </c>
      <c r="E262">
        <v>2</v>
      </c>
      <c r="F262">
        <v>10.5</v>
      </c>
      <c r="G262">
        <v>21</v>
      </c>
      <c r="H262" t="str">
        <v>CÁMARA SÉPTICA DE LADRILLO GAMBOTE (23X10X5) (1.50X1.50)</v>
      </c>
      <c r="I262" t="str">
        <v/>
      </c>
      <c r="J262" t="str">
        <v>MATERIALES</v>
      </c>
      <c r="M262">
        <f>+_xlfn.XLOOKUP(H262,Presupuesto_General!B:B,Presupuesto_General!D:D)</f>
        <v>1</v>
      </c>
      <c r="N262">
        <f t="shared" si="4"/>
        <v>2</v>
      </c>
    </row>
    <row r="263" spans="1:14" x14ac:dyDescent="0.25">
      <c r="A263">
        <v>3</v>
      </c>
      <c r="B263" t="str">
        <v>-</v>
      </c>
      <c r="C263" t="str">
        <v>TEE PVC DESAGUE 4"</v>
      </c>
      <c r="D263" t="str">
        <v>pza</v>
      </c>
      <c r="E263">
        <v>1</v>
      </c>
      <c r="F263">
        <v>14</v>
      </c>
      <c r="G263">
        <v>14</v>
      </c>
      <c r="H263" t="str">
        <v>CÁMARA SÉPTICA DE LADRILLO GAMBOTE (23X10X5) (1.50X1.50)</v>
      </c>
      <c r="I263" t="str">
        <v/>
      </c>
      <c r="J263" t="str">
        <v>MATERIALES</v>
      </c>
      <c r="M263">
        <f>+_xlfn.XLOOKUP(H263,Presupuesto_General!B:B,Presupuesto_General!D:D)</f>
        <v>1</v>
      </c>
      <c r="N263">
        <f t="shared" si="4"/>
        <v>1</v>
      </c>
    </row>
    <row r="264" spans="1:14" x14ac:dyDescent="0.25">
      <c r="A264">
        <v>4</v>
      </c>
      <c r="B264" t="str">
        <v>-</v>
      </c>
      <c r="C264" t="str">
        <v>TEE PVC DESAGÜE 2</v>
      </c>
      <c r="D264" t="str">
        <v>pza</v>
      </c>
      <c r="E264">
        <v>1</v>
      </c>
      <c r="F264">
        <v>7</v>
      </c>
      <c r="G264">
        <v>7</v>
      </c>
      <c r="H264" t="str">
        <v>CÁMARA SÉPTICA DE LADRILLO GAMBOTE (23X10X5) (1.50X1.50)</v>
      </c>
      <c r="I264" t="str">
        <v/>
      </c>
      <c r="J264" t="str">
        <v>MATERIALES</v>
      </c>
      <c r="M264">
        <f>+_xlfn.XLOOKUP(H264,Presupuesto_General!B:B,Presupuesto_General!D:D)</f>
        <v>1</v>
      </c>
      <c r="N264">
        <f t="shared" si="4"/>
        <v>1</v>
      </c>
    </row>
    <row r="265" spans="1:14" x14ac:dyDescent="0.25">
      <c r="A265">
        <v>5</v>
      </c>
      <c r="B265" t="str">
        <v>-</v>
      </c>
      <c r="C265" t="str">
        <v>PEGAMENTO PARA PVC</v>
      </c>
      <c r="D265" t="str">
        <v>LT</v>
      </c>
      <c r="E265">
        <v>0.03</v>
      </c>
      <c r="F265">
        <v>35</v>
      </c>
      <c r="G265">
        <v>1.05</v>
      </c>
      <c r="H265" t="str">
        <v>CÁMARA SÉPTICA DE LADRILLO GAMBOTE (23X10X5) (1.50X1.50)</v>
      </c>
      <c r="I265" t="str">
        <v/>
      </c>
      <c r="J265" t="str">
        <v>MATERIALES</v>
      </c>
      <c r="M265">
        <f>+_xlfn.XLOOKUP(H265,Presupuesto_General!B:B,Presupuesto_General!D:D)</f>
        <v>1</v>
      </c>
      <c r="N265">
        <f t="shared" si="4"/>
        <v>0.03</v>
      </c>
    </row>
    <row r="266" spans="1:14" x14ac:dyDescent="0.25">
      <c r="A266">
        <v>6</v>
      </c>
      <c r="B266" t="str">
        <v>-</v>
      </c>
      <c r="C266" t="str">
        <v>MADERA DE CONSTRUCCION (3 USOS)</v>
      </c>
      <c r="D266" t="str">
        <v>pie²</v>
      </c>
      <c r="E266">
        <v>2.5</v>
      </c>
      <c r="F266">
        <v>6</v>
      </c>
      <c r="G266">
        <v>15</v>
      </c>
      <c r="H266" t="str">
        <v>CÁMARA SÉPTICA DE LADRILLO GAMBOTE (23X10X5) (1.50X1.50)</v>
      </c>
      <c r="I266" t="str">
        <v/>
      </c>
      <c r="J266" t="str">
        <v>MATERIALES</v>
      </c>
      <c r="M266">
        <f>+_xlfn.XLOOKUP(H266,Presupuesto_General!B:B,Presupuesto_General!D:D)</f>
        <v>1</v>
      </c>
      <c r="N266">
        <f t="shared" si="4"/>
        <v>2.5</v>
      </c>
    </row>
    <row r="267" spans="1:14" x14ac:dyDescent="0.25">
      <c r="A267">
        <v>7</v>
      </c>
      <c r="B267" t="str">
        <v>-</v>
      </c>
      <c r="C267" t="str">
        <v>LADRILLO GAMBOTE (23x10x5)</v>
      </c>
      <c r="D267" t="str">
        <v>pza</v>
      </c>
      <c r="E267">
        <v>580</v>
      </c>
      <c r="F267">
        <v>0.8</v>
      </c>
      <c r="G267">
        <v>464</v>
      </c>
      <c r="H267" t="str">
        <v>CÁMARA SÉPTICA DE LADRILLO GAMBOTE (23X10X5) (1.50X1.50)</v>
      </c>
      <c r="I267" t="str">
        <v/>
      </c>
      <c r="J267" t="str">
        <v>MATERIALES</v>
      </c>
      <c r="M267">
        <f>+_xlfn.XLOOKUP(H267,Presupuesto_General!B:B,Presupuesto_General!D:D)</f>
        <v>1</v>
      </c>
      <c r="N267">
        <f t="shared" si="4"/>
        <v>580</v>
      </c>
    </row>
    <row r="268" spans="1:14" x14ac:dyDescent="0.25">
      <c r="A268">
        <v>8</v>
      </c>
      <c r="B268" t="str">
        <v>-</v>
      </c>
      <c r="C268" t="str">
        <v>IMPERMEABILIZANTE</v>
      </c>
      <c r="D268" t="str">
        <v>LT</v>
      </c>
      <c r="E268">
        <v>5</v>
      </c>
      <c r="F268">
        <v>12</v>
      </c>
      <c r="G268">
        <v>60</v>
      </c>
      <c r="H268" t="str">
        <v>CÁMARA SÉPTICA DE LADRILLO GAMBOTE (23X10X5) (1.50X1.50)</v>
      </c>
      <c r="I268" t="str">
        <v/>
      </c>
      <c r="J268" t="str">
        <v>MATERIALES</v>
      </c>
      <c r="M268">
        <f>+_xlfn.XLOOKUP(H268,Presupuesto_General!B:B,Presupuesto_General!D:D)</f>
        <v>1</v>
      </c>
      <c r="N268">
        <f t="shared" si="4"/>
        <v>5</v>
      </c>
    </row>
    <row r="269" spans="1:14" x14ac:dyDescent="0.25">
      <c r="A269">
        <v>9</v>
      </c>
      <c r="B269" t="str">
        <v>-</v>
      </c>
      <c r="C269" t="str">
        <v>FIERRO CORRUGADO 3/8"</v>
      </c>
      <c r="D269" t="str">
        <v>kg</v>
      </c>
      <c r="E269">
        <v>13.44</v>
      </c>
      <c r="F269">
        <v>8.5</v>
      </c>
      <c r="G269">
        <v>114.24</v>
      </c>
      <c r="H269" t="str">
        <v>CÁMARA SÉPTICA DE LADRILLO GAMBOTE (23X10X5) (1.50X1.50)</v>
      </c>
      <c r="I269" t="str">
        <v/>
      </c>
      <c r="J269" t="str">
        <v>MATERIALES</v>
      </c>
      <c r="M269">
        <f>+_xlfn.XLOOKUP(H269,Presupuesto_General!B:B,Presupuesto_General!D:D)</f>
        <v>1</v>
      </c>
      <c r="N269">
        <f t="shared" si="4"/>
        <v>13.44</v>
      </c>
    </row>
    <row r="270" spans="1:14" x14ac:dyDescent="0.25">
      <c r="A270">
        <v>10</v>
      </c>
      <c r="B270" t="str">
        <v>-</v>
      </c>
      <c r="C270" t="str">
        <v>FIERRO CORRUGADO 1/4"</v>
      </c>
      <c r="D270" t="str">
        <v>kg</v>
      </c>
      <c r="E270">
        <v>5.33</v>
      </c>
      <c r="F270">
        <v>9</v>
      </c>
      <c r="G270">
        <v>47.97</v>
      </c>
      <c r="H270" t="str">
        <v>CÁMARA SÉPTICA DE LADRILLO GAMBOTE (23X10X5) (1.50X1.50)</v>
      </c>
      <c r="I270" t="str">
        <v/>
      </c>
      <c r="J270" t="str">
        <v>MATERIALES</v>
      </c>
      <c r="M270">
        <f>+_xlfn.XLOOKUP(H270,Presupuesto_General!B:B,Presupuesto_General!D:D)</f>
        <v>1</v>
      </c>
      <c r="N270">
        <f t="shared" si="4"/>
        <v>5.33</v>
      </c>
    </row>
    <row r="271" spans="1:14" x14ac:dyDescent="0.25">
      <c r="A271">
        <v>11</v>
      </c>
      <c r="B271" t="str">
        <v>-</v>
      </c>
      <c r="C271" t="str">
        <v>CODO PVC DESAGUE 4"</v>
      </c>
      <c r="D271" t="str">
        <v>pza</v>
      </c>
      <c r="E271">
        <v>1</v>
      </c>
      <c r="F271">
        <v>13</v>
      </c>
      <c r="G271">
        <v>13</v>
      </c>
      <c r="H271" t="str">
        <v>CÁMARA SÉPTICA DE LADRILLO GAMBOTE (23X10X5) (1.50X1.50)</v>
      </c>
      <c r="I271" t="str">
        <v/>
      </c>
      <c r="J271" t="str">
        <v>MATERIALES</v>
      </c>
      <c r="M271">
        <f>+_xlfn.XLOOKUP(H271,Presupuesto_General!B:B,Presupuesto_General!D:D)</f>
        <v>1</v>
      </c>
      <c r="N271">
        <f t="shared" si="4"/>
        <v>1</v>
      </c>
    </row>
    <row r="272" spans="1:14" x14ac:dyDescent="0.25">
      <c r="A272">
        <v>12</v>
      </c>
      <c r="B272" t="str">
        <v>-</v>
      </c>
      <c r="C272" t="str">
        <v>CODO PVC DESAGUE 2"</v>
      </c>
      <c r="D272" t="str">
        <v>pza</v>
      </c>
      <c r="E272">
        <v>1</v>
      </c>
      <c r="F272">
        <v>4</v>
      </c>
      <c r="G272">
        <v>4</v>
      </c>
      <c r="H272" t="str">
        <v>CÁMARA SÉPTICA DE LADRILLO GAMBOTE (23X10X5) (1.50X1.50)</v>
      </c>
      <c r="I272" t="str">
        <v/>
      </c>
      <c r="J272" t="str">
        <v>MATERIALES</v>
      </c>
      <c r="M272">
        <f>+_xlfn.XLOOKUP(H272,Presupuesto_General!B:B,Presupuesto_General!D:D)</f>
        <v>1</v>
      </c>
      <c r="N272">
        <f t="shared" si="4"/>
        <v>1</v>
      </c>
    </row>
    <row r="273" spans="1:14" x14ac:dyDescent="0.25">
      <c r="A273">
        <v>13</v>
      </c>
      <c r="B273" t="str">
        <v>-</v>
      </c>
      <c r="C273" t="str">
        <v>CEMENTO PORTLAND</v>
      </c>
      <c r="D273" t="str">
        <v>kg</v>
      </c>
      <c r="E273">
        <v>380</v>
      </c>
      <c r="F273">
        <v>1.1000000000000001</v>
      </c>
      <c r="G273">
        <v>418</v>
      </c>
      <c r="H273" t="str">
        <v>CÁMARA SÉPTICA DE LADRILLO GAMBOTE (23X10X5) (1.50X1.50)</v>
      </c>
      <c r="I273" t="str">
        <v/>
      </c>
      <c r="J273" t="str">
        <v>MATERIALES</v>
      </c>
      <c r="M273">
        <f>+_xlfn.XLOOKUP(H273,Presupuesto_General!B:B,Presupuesto_General!D:D)</f>
        <v>1</v>
      </c>
      <c r="N273">
        <f t="shared" si="4"/>
        <v>380</v>
      </c>
    </row>
    <row r="274" spans="1:14" x14ac:dyDescent="0.25">
      <c r="A274">
        <v>14</v>
      </c>
      <c r="B274" t="str">
        <v>-</v>
      </c>
      <c r="C274" t="str">
        <v>ALAMBRE DE AMARRE</v>
      </c>
      <c r="D274" t="str">
        <v>kg</v>
      </c>
      <c r="E274">
        <v>1</v>
      </c>
      <c r="F274">
        <v>11</v>
      </c>
      <c r="G274">
        <v>11</v>
      </c>
      <c r="H274" t="str">
        <v>CÁMARA SÉPTICA DE LADRILLO GAMBOTE (23X10X5) (1.50X1.50)</v>
      </c>
      <c r="I274" t="str">
        <v/>
      </c>
      <c r="J274" t="str">
        <v>MATERIALES</v>
      </c>
      <c r="M274">
        <f>+_xlfn.XLOOKUP(H274,Presupuesto_General!B:B,Presupuesto_General!D:D)</f>
        <v>1</v>
      </c>
      <c r="N274">
        <f t="shared" si="4"/>
        <v>1</v>
      </c>
    </row>
    <row r="275" spans="1:14" x14ac:dyDescent="0.25">
      <c r="A275">
        <v>15</v>
      </c>
      <c r="B275" t="str">
        <v>-</v>
      </c>
      <c r="C275" t="str">
        <v>PIEDRA</v>
      </c>
      <c r="D275" t="str">
        <v>m³</v>
      </c>
      <c r="E275">
        <v>0.25</v>
      </c>
      <c r="F275">
        <v>0</v>
      </c>
      <c r="G275">
        <v>0</v>
      </c>
      <c r="H275" t="str">
        <v>CÁMARA SÉPTICA DE LADRILLO GAMBOTE (23X10X5) (1.50X1.50)</v>
      </c>
      <c r="I275" t="str">
        <v/>
      </c>
      <c r="J275" t="str">
        <v>MATERIALES</v>
      </c>
      <c r="M275">
        <f>+_xlfn.XLOOKUP(H275,Presupuesto_General!B:B,Presupuesto_General!D:D)</f>
        <v>1</v>
      </c>
      <c r="N275">
        <f t="shared" si="4"/>
        <v>0.25</v>
      </c>
    </row>
    <row r="276" spans="1:14" x14ac:dyDescent="0.25">
      <c r="A276">
        <v>1</v>
      </c>
      <c r="B276" t="str">
        <v>-</v>
      </c>
      <c r="C276" t="str">
        <v>ALBAÑIL</v>
      </c>
      <c r="D276" t="str">
        <v>hr</v>
      </c>
      <c r="E276">
        <v>24</v>
      </c>
      <c r="F276">
        <v>18</v>
      </c>
      <c r="G276">
        <v>432</v>
      </c>
      <c r="H276" t="str">
        <v>CÁMARA SÉPTICA DE LADRILLO GAMBOTE (23X10X5) (1.50X1.50)</v>
      </c>
      <c r="I276" t="str">
        <v/>
      </c>
      <c r="J276" t="str">
        <v>MANO DE OBRA</v>
      </c>
      <c r="M276">
        <f>+_xlfn.XLOOKUP(H276,Presupuesto_General!B:B,Presupuesto_General!D:D)</f>
        <v>1</v>
      </c>
      <c r="N276">
        <f t="shared" si="4"/>
        <v>24</v>
      </c>
    </row>
    <row r="277" spans="1:14" x14ac:dyDescent="0.25">
      <c r="A277">
        <v>2</v>
      </c>
      <c r="B277" t="str">
        <v>-</v>
      </c>
      <c r="C277" t="str">
        <v>AYUDANTE</v>
      </c>
      <c r="D277" t="str">
        <v>hr</v>
      </c>
      <c r="E277">
        <v>24</v>
      </c>
      <c r="F277">
        <v>0</v>
      </c>
      <c r="G277">
        <v>0</v>
      </c>
      <c r="H277" t="str">
        <v>CÁMARA SÉPTICA DE LADRILLO GAMBOTE (23X10X5) (1.50X1.50)</v>
      </c>
      <c r="I277" t="str">
        <v/>
      </c>
      <c r="J277" t="str">
        <v>MANO DE OBRA</v>
      </c>
      <c r="M277">
        <f>+_xlfn.XLOOKUP(H277,Presupuesto_General!B:B,Presupuesto_General!D:D)</f>
        <v>1</v>
      </c>
      <c r="N277">
        <f t="shared" si="4"/>
        <v>24</v>
      </c>
    </row>
    <row r="278" spans="1:14" x14ac:dyDescent="0.25">
      <c r="A278">
        <v>1</v>
      </c>
      <c r="B278" t="str">
        <v>-</v>
      </c>
      <c r="C278" t="str">
        <v>TUBO PVC DESAGUE 4"</v>
      </c>
      <c r="D278" t="str">
        <v>M</v>
      </c>
      <c r="E278">
        <v>4</v>
      </c>
      <c r="F278">
        <v>19</v>
      </c>
      <c r="G278">
        <v>76</v>
      </c>
      <c r="H278" t="str">
        <v>POZO ABSORBENTE DE MAMPOSTERIA DE PIEDRA H=2,50</v>
      </c>
      <c r="I278" t="str">
        <v/>
      </c>
      <c r="J278" t="str">
        <v>MATERIALES</v>
      </c>
      <c r="M278">
        <f>+_xlfn.XLOOKUP(H278,Presupuesto_General!B:B,Presupuesto_General!D:D)</f>
        <v>1</v>
      </c>
      <c r="N278">
        <f t="shared" si="4"/>
        <v>4</v>
      </c>
    </row>
    <row r="279" spans="1:14" x14ac:dyDescent="0.25">
      <c r="A279">
        <v>2</v>
      </c>
      <c r="B279" t="str">
        <v>-</v>
      </c>
      <c r="C279" t="str">
        <v>TEE PVC DESAGUE 4"</v>
      </c>
      <c r="D279" t="str">
        <v>pza</v>
      </c>
      <c r="E279">
        <v>1</v>
      </c>
      <c r="F279">
        <v>14</v>
      </c>
      <c r="G279">
        <v>14</v>
      </c>
      <c r="H279" t="str">
        <v>POZO ABSORBENTE DE MAMPOSTERIA DE PIEDRA H=2,50</v>
      </c>
      <c r="I279" t="str">
        <v/>
      </c>
      <c r="J279" t="str">
        <v>MATERIALES</v>
      </c>
      <c r="M279">
        <f>+_xlfn.XLOOKUP(H279,Presupuesto_General!B:B,Presupuesto_General!D:D)</f>
        <v>1</v>
      </c>
      <c r="N279">
        <f t="shared" si="4"/>
        <v>1</v>
      </c>
    </row>
    <row r="280" spans="1:14" x14ac:dyDescent="0.25">
      <c r="A280">
        <v>3</v>
      </c>
      <c r="B280" t="str">
        <v>-</v>
      </c>
      <c r="C280" t="str">
        <v>PEGAMENTO PARA PVC</v>
      </c>
      <c r="D280" t="str">
        <v>LT</v>
      </c>
      <c r="E280">
        <v>0.03</v>
      </c>
      <c r="F280">
        <v>35</v>
      </c>
      <c r="G280">
        <v>1.05</v>
      </c>
      <c r="H280" t="str">
        <v>POZO ABSORBENTE DE MAMPOSTERIA DE PIEDRA H=2,50</v>
      </c>
      <c r="I280" t="str">
        <v/>
      </c>
      <c r="J280" t="str">
        <v>MATERIALES</v>
      </c>
      <c r="M280">
        <f>+_xlfn.XLOOKUP(H280,Presupuesto_General!B:B,Presupuesto_General!D:D)</f>
        <v>1</v>
      </c>
      <c r="N280">
        <f t="shared" si="4"/>
        <v>0.03</v>
      </c>
    </row>
    <row r="281" spans="1:14" x14ac:dyDescent="0.25">
      <c r="A281">
        <v>4</v>
      </c>
      <c r="B281" t="str">
        <v>-</v>
      </c>
      <c r="C281" t="str">
        <v>FIERRO CORRUGADO 3/8"</v>
      </c>
      <c r="D281" t="str">
        <v>kg</v>
      </c>
      <c r="E281">
        <v>8.1199999999999992</v>
      </c>
      <c r="F281">
        <v>8.5</v>
      </c>
      <c r="G281">
        <v>69.02</v>
      </c>
      <c r="H281" t="str">
        <v>POZO ABSORBENTE DE MAMPOSTERIA DE PIEDRA H=2,50</v>
      </c>
      <c r="I281" t="str">
        <v/>
      </c>
      <c r="J281" t="str">
        <v>MATERIALES</v>
      </c>
      <c r="M281">
        <f>+_xlfn.XLOOKUP(H281,Presupuesto_General!B:B,Presupuesto_General!D:D)</f>
        <v>1</v>
      </c>
      <c r="N281">
        <f t="shared" si="4"/>
        <v>8.1199999999999992</v>
      </c>
    </row>
    <row r="282" spans="1:14" x14ac:dyDescent="0.25">
      <c r="A282">
        <v>5</v>
      </c>
      <c r="B282" t="str">
        <v>-</v>
      </c>
      <c r="C282" t="str">
        <v>CEMENTO PORTLAND</v>
      </c>
      <c r="D282" t="str">
        <v>kg</v>
      </c>
      <c r="E282">
        <v>180</v>
      </c>
      <c r="F282">
        <v>1.1000000000000001</v>
      </c>
      <c r="G282">
        <v>198</v>
      </c>
      <c r="H282" t="str">
        <v>POZO ABSORBENTE DE MAMPOSTERIA DE PIEDRA H=2,50</v>
      </c>
      <c r="I282" t="str">
        <v/>
      </c>
      <c r="J282" t="str">
        <v>MATERIALES</v>
      </c>
      <c r="M282">
        <f>+_xlfn.XLOOKUP(H282,Presupuesto_General!B:B,Presupuesto_General!D:D)</f>
        <v>1</v>
      </c>
      <c r="N282">
        <f t="shared" si="4"/>
        <v>180</v>
      </c>
    </row>
    <row r="283" spans="1:14" x14ac:dyDescent="0.25">
      <c r="A283">
        <v>6</v>
      </c>
      <c r="B283" t="str">
        <v>-</v>
      </c>
      <c r="C283" t="str">
        <v>ALAMBRE DE AMARRE</v>
      </c>
      <c r="D283" t="str">
        <v>kg</v>
      </c>
      <c r="E283">
        <v>1</v>
      </c>
      <c r="F283">
        <v>11</v>
      </c>
      <c r="G283">
        <v>11</v>
      </c>
      <c r="H283" t="str">
        <v>POZO ABSORBENTE DE MAMPOSTERIA DE PIEDRA H=2,50</v>
      </c>
      <c r="I283" t="str">
        <v/>
      </c>
      <c r="J283" t="str">
        <v>MATERIALES</v>
      </c>
      <c r="M283">
        <f>+_xlfn.XLOOKUP(H283,Presupuesto_General!B:B,Presupuesto_General!D:D)</f>
        <v>1</v>
      </c>
      <c r="N283">
        <f t="shared" si="4"/>
        <v>1</v>
      </c>
    </row>
    <row r="284" spans="1:14" x14ac:dyDescent="0.25">
      <c r="A284">
        <v>7</v>
      </c>
      <c r="B284" t="str">
        <v>-</v>
      </c>
      <c r="C284" t="str">
        <v>PIEDRA</v>
      </c>
      <c r="D284" t="str">
        <v>m³</v>
      </c>
      <c r="E284">
        <v>1.4</v>
      </c>
      <c r="F284">
        <v>0</v>
      </c>
      <c r="G284">
        <v>0</v>
      </c>
      <c r="H284" t="str">
        <v>POZO ABSORBENTE DE MAMPOSTERIA DE PIEDRA H=2,50</v>
      </c>
      <c r="I284" t="str">
        <v/>
      </c>
      <c r="J284" t="str">
        <v>MATERIALES</v>
      </c>
      <c r="M284">
        <f>+_xlfn.XLOOKUP(H284,Presupuesto_General!B:B,Presupuesto_General!D:D)</f>
        <v>1</v>
      </c>
      <c r="N284">
        <f t="shared" si="4"/>
        <v>1.4</v>
      </c>
    </row>
    <row r="285" spans="1:14" x14ac:dyDescent="0.25">
      <c r="A285">
        <v>8</v>
      </c>
      <c r="B285" t="str">
        <v>-</v>
      </c>
      <c r="C285" t="str">
        <v>GRAVA</v>
      </c>
      <c r="D285" t="str">
        <v>m³</v>
      </c>
      <c r="E285">
        <v>0.3</v>
      </c>
      <c r="F285">
        <v>0</v>
      </c>
      <c r="G285">
        <v>0</v>
      </c>
      <c r="H285" t="str">
        <v>POZO ABSORBENTE DE MAMPOSTERIA DE PIEDRA H=2,50</v>
      </c>
      <c r="I285" t="str">
        <v/>
      </c>
      <c r="J285" t="str">
        <v>MATERIALES</v>
      </c>
      <c r="M285">
        <f>+_xlfn.XLOOKUP(H285,Presupuesto_General!B:B,Presupuesto_General!D:D)</f>
        <v>1</v>
      </c>
      <c r="N285">
        <f t="shared" si="4"/>
        <v>0.3</v>
      </c>
    </row>
    <row r="286" spans="1:14" x14ac:dyDescent="0.25">
      <c r="A286">
        <v>9</v>
      </c>
      <c r="B286" t="str">
        <v>-</v>
      </c>
      <c r="C286" t="str">
        <v>ARENA</v>
      </c>
      <c r="D286" t="str">
        <v>m³</v>
      </c>
      <c r="E286">
        <v>1.2</v>
      </c>
      <c r="F286">
        <v>0</v>
      </c>
      <c r="G286">
        <v>0</v>
      </c>
      <c r="H286" t="str">
        <v>POZO ABSORBENTE DE MAMPOSTERIA DE PIEDRA H=2,50</v>
      </c>
      <c r="I286" t="str">
        <v/>
      </c>
      <c r="J286" t="str">
        <v>MATERIALES</v>
      </c>
      <c r="M286">
        <f>+_xlfn.XLOOKUP(H286,Presupuesto_General!B:B,Presupuesto_General!D:D)</f>
        <v>1</v>
      </c>
      <c r="N286">
        <f t="shared" si="4"/>
        <v>1.2</v>
      </c>
    </row>
    <row r="287" spans="1:14" x14ac:dyDescent="0.25">
      <c r="A287">
        <v>1</v>
      </c>
      <c r="B287" t="str">
        <v>-</v>
      </c>
      <c r="C287" t="str">
        <v>ALBAÑIL</v>
      </c>
      <c r="D287" t="str">
        <v>hr</v>
      </c>
      <c r="E287">
        <v>12</v>
      </c>
      <c r="F287">
        <v>18</v>
      </c>
      <c r="G287">
        <v>216</v>
      </c>
      <c r="H287" t="str">
        <v>POZO ABSORBENTE DE MAMPOSTERIA DE PIEDRA H=2,50</v>
      </c>
      <c r="I287" t="str">
        <v/>
      </c>
      <c r="J287" t="str">
        <v>MANO DE OBRA</v>
      </c>
      <c r="M287">
        <f>+_xlfn.XLOOKUP(H287,Presupuesto_General!B:B,Presupuesto_General!D:D)</f>
        <v>1</v>
      </c>
      <c r="N287">
        <f t="shared" si="4"/>
        <v>12</v>
      </c>
    </row>
    <row r="288" spans="1:14" x14ac:dyDescent="0.25">
      <c r="A288">
        <v>2</v>
      </c>
      <c r="B288" t="str">
        <v>-</v>
      </c>
      <c r="C288" t="str">
        <v>AYUDANTE</v>
      </c>
      <c r="D288" t="str">
        <v>hr</v>
      </c>
      <c r="E288">
        <v>22</v>
      </c>
      <c r="F288">
        <v>0</v>
      </c>
      <c r="G288">
        <v>0</v>
      </c>
      <c r="H288" t="str">
        <v>POZO ABSORBENTE DE MAMPOSTERIA DE PIEDRA H=2,50</v>
      </c>
      <c r="I288" t="str">
        <v/>
      </c>
      <c r="J288" t="str">
        <v>MANO DE OBRA</v>
      </c>
      <c r="M288">
        <f>+_xlfn.XLOOKUP(H288,Presupuesto_General!B:B,Presupuesto_General!D:D)</f>
        <v>1</v>
      </c>
      <c r="N288">
        <f t="shared" si="4"/>
        <v>22</v>
      </c>
    </row>
    <row r="289" spans="1:14" x14ac:dyDescent="0.25">
      <c r="A289">
        <v>1</v>
      </c>
      <c r="B289" t="str">
        <v>-</v>
      </c>
      <c r="C289" t="str">
        <v>CERAMICA NACIONAL</v>
      </c>
      <c r="D289" t="str">
        <v>M2</v>
      </c>
      <c r="E289">
        <v>1.05</v>
      </c>
      <c r="F289">
        <v>31</v>
      </c>
      <c r="G289">
        <v>32.549999999999997</v>
      </c>
      <c r="H289" t="str">
        <v>PISO DE CERAMICA C/CEMENTO COLA</v>
      </c>
      <c r="I289" t="str">
        <v/>
      </c>
      <c r="J289" t="str">
        <v>MATERIALES</v>
      </c>
      <c r="M289">
        <f>+_xlfn.XLOOKUP(H289,Presupuesto_General!B:B,Presupuesto_General!D:D)</f>
        <v>53.510000000000005</v>
      </c>
      <c r="N289">
        <f t="shared" si="4"/>
        <v>56.185500000000005</v>
      </c>
    </row>
    <row r="290" spans="1:14" x14ac:dyDescent="0.25">
      <c r="A290">
        <v>2</v>
      </c>
      <c r="B290" t="str">
        <v>-</v>
      </c>
      <c r="C290" t="str">
        <v>CEMENTO COLA</v>
      </c>
      <c r="D290" t="str">
        <v>kg</v>
      </c>
      <c r="E290">
        <v>5.5</v>
      </c>
      <c r="F290">
        <v>1.1000000000000001</v>
      </c>
      <c r="G290">
        <v>6.05</v>
      </c>
      <c r="H290" t="str">
        <v>PISO DE CERAMICA C/CEMENTO COLA</v>
      </c>
      <c r="I290" t="str">
        <v/>
      </c>
      <c r="J290" t="str">
        <v>MATERIALES</v>
      </c>
      <c r="M290">
        <f>+_xlfn.XLOOKUP(H290,Presupuesto_General!B:B,Presupuesto_General!D:D)</f>
        <v>53.510000000000005</v>
      </c>
      <c r="N290">
        <f t="shared" si="4"/>
        <v>294.30500000000001</v>
      </c>
    </row>
    <row r="291" spans="1:14" x14ac:dyDescent="0.25">
      <c r="A291">
        <v>3</v>
      </c>
      <c r="B291" t="str">
        <v>-</v>
      </c>
      <c r="C291" t="str">
        <v>CEMENTO BLANCO</v>
      </c>
      <c r="D291" t="str">
        <v>kg</v>
      </c>
      <c r="E291">
        <v>0.3</v>
      </c>
      <c r="F291">
        <v>8</v>
      </c>
      <c r="G291">
        <v>2.4</v>
      </c>
      <c r="H291" t="str">
        <v>PISO DE CERAMICA C/CEMENTO COLA</v>
      </c>
      <c r="I291" t="str">
        <v/>
      </c>
      <c r="J291" t="str">
        <v>MATERIALES</v>
      </c>
      <c r="M291">
        <f>+_xlfn.XLOOKUP(H291,Presupuesto_General!B:B,Presupuesto_General!D:D)</f>
        <v>53.510000000000005</v>
      </c>
      <c r="N291">
        <f t="shared" si="4"/>
        <v>16.053000000000001</v>
      </c>
    </row>
    <row r="292" spans="1:14" x14ac:dyDescent="0.25">
      <c r="A292">
        <v>1</v>
      </c>
      <c r="B292" t="str">
        <v>-</v>
      </c>
      <c r="C292" t="str">
        <v>ALBAÑIL</v>
      </c>
      <c r="D292" t="str">
        <v>hr</v>
      </c>
      <c r="E292">
        <v>1.3</v>
      </c>
      <c r="F292">
        <v>18</v>
      </c>
      <c r="G292">
        <v>23.4</v>
      </c>
      <c r="H292" t="str">
        <v>PISO DE CERAMICA C/CEMENTO COLA</v>
      </c>
      <c r="I292" t="str">
        <v/>
      </c>
      <c r="J292" t="str">
        <v>MANO DE OBRA</v>
      </c>
      <c r="M292">
        <f>+_xlfn.XLOOKUP(H292,Presupuesto_General!B:B,Presupuesto_General!D:D)</f>
        <v>53.510000000000005</v>
      </c>
      <c r="N292">
        <f t="shared" si="4"/>
        <v>69.563000000000002</v>
      </c>
    </row>
    <row r="293" spans="1:14" x14ac:dyDescent="0.25">
      <c r="A293">
        <v>2</v>
      </c>
      <c r="B293" t="str">
        <v>-</v>
      </c>
      <c r="C293" t="str">
        <v>AYUDANTE</v>
      </c>
      <c r="D293" t="str">
        <v>hr</v>
      </c>
      <c r="E293">
        <v>1.1000000000000001</v>
      </c>
      <c r="F293">
        <v>0</v>
      </c>
      <c r="G293">
        <v>0</v>
      </c>
      <c r="H293" t="str">
        <v>PISO DE CERAMICA C/CEMENTO COLA</v>
      </c>
      <c r="I293" t="str">
        <v/>
      </c>
      <c r="J293" t="str">
        <v>MANO DE OBRA</v>
      </c>
      <c r="M293">
        <f>+_xlfn.XLOOKUP(H293,Presupuesto_General!B:B,Presupuesto_General!D:D)</f>
        <v>53.510000000000005</v>
      </c>
      <c r="N293">
        <f t="shared" si="4"/>
        <v>58.861000000000011</v>
      </c>
    </row>
    <row r="294" spans="1:14" x14ac:dyDescent="0.25">
      <c r="A294">
        <v>1</v>
      </c>
      <c r="B294" t="str">
        <v>-</v>
      </c>
      <c r="C294" t="str">
        <v>CERAMICA NACIONAL</v>
      </c>
      <c r="D294" t="str">
        <v>M2</v>
      </c>
      <c r="E294">
        <v>1.05</v>
      </c>
      <c r="F294">
        <v>31</v>
      </c>
      <c r="G294">
        <v>32.549999999999997</v>
      </c>
      <c r="H294" t="str">
        <v>REVESTIMIENTO DE CERAMICA C/CEMENTO COLA</v>
      </c>
      <c r="I294" t="str">
        <v/>
      </c>
      <c r="J294" t="str">
        <v>MATERIALES</v>
      </c>
      <c r="M294">
        <f>+_xlfn.XLOOKUP(H294,Presupuesto_General!B:B,Presupuesto_General!D:D)</f>
        <v>11.859999999999998</v>
      </c>
      <c r="N294">
        <f t="shared" si="4"/>
        <v>12.452999999999998</v>
      </c>
    </row>
    <row r="295" spans="1:14" x14ac:dyDescent="0.25">
      <c r="A295">
        <v>2</v>
      </c>
      <c r="B295" t="str">
        <v>-</v>
      </c>
      <c r="C295" t="str">
        <v>CEMENTO COLA</v>
      </c>
      <c r="D295" t="str">
        <v>kg</v>
      </c>
      <c r="E295">
        <v>5.5</v>
      </c>
      <c r="F295">
        <v>1.1000000000000001</v>
      </c>
      <c r="G295">
        <v>6.05</v>
      </c>
      <c r="H295" t="str">
        <v>REVESTIMIENTO DE CERAMICA C/CEMENTO COLA</v>
      </c>
      <c r="I295" t="str">
        <v/>
      </c>
      <c r="J295" t="str">
        <v>MATERIALES</v>
      </c>
      <c r="M295">
        <f>+_xlfn.XLOOKUP(H295,Presupuesto_General!B:B,Presupuesto_General!D:D)</f>
        <v>11.859999999999998</v>
      </c>
      <c r="N295">
        <f t="shared" si="4"/>
        <v>65.22999999999999</v>
      </c>
    </row>
    <row r="296" spans="1:14" x14ac:dyDescent="0.25">
      <c r="A296">
        <v>3</v>
      </c>
      <c r="B296" t="str">
        <v>-</v>
      </c>
      <c r="C296" t="str">
        <v>CEMENTO BLANCO</v>
      </c>
      <c r="D296" t="str">
        <v>kg</v>
      </c>
      <c r="E296">
        <v>0.28999999999999998</v>
      </c>
      <c r="F296">
        <v>8</v>
      </c>
      <c r="G296">
        <v>2.3199999999999998</v>
      </c>
      <c r="H296" t="str">
        <v>REVESTIMIENTO DE CERAMICA C/CEMENTO COLA</v>
      </c>
      <c r="I296" t="str">
        <v/>
      </c>
      <c r="J296" t="str">
        <v>MATERIALES</v>
      </c>
      <c r="M296">
        <f>+_xlfn.XLOOKUP(H296,Presupuesto_General!B:B,Presupuesto_General!D:D)</f>
        <v>11.859999999999998</v>
      </c>
      <c r="N296">
        <f t="shared" si="4"/>
        <v>3.4393999999999991</v>
      </c>
    </row>
    <row r="297" spans="1:14" x14ac:dyDescent="0.25">
      <c r="A297">
        <v>1</v>
      </c>
      <c r="B297" t="str">
        <v>-</v>
      </c>
      <c r="C297" t="str">
        <v>ALBAÑIL</v>
      </c>
      <c r="D297" t="str">
        <v>hr</v>
      </c>
      <c r="E297">
        <v>1.6</v>
      </c>
      <c r="F297">
        <v>18</v>
      </c>
      <c r="G297">
        <v>28.8</v>
      </c>
      <c r="H297" t="str">
        <v>REVESTIMIENTO DE CERAMICA C/CEMENTO COLA</v>
      </c>
      <c r="I297" t="str">
        <v/>
      </c>
      <c r="J297" t="str">
        <v>MANO DE OBRA</v>
      </c>
      <c r="M297">
        <f>+_xlfn.XLOOKUP(H297,Presupuesto_General!B:B,Presupuesto_General!D:D)</f>
        <v>11.859999999999998</v>
      </c>
      <c r="N297">
        <f t="shared" si="4"/>
        <v>18.975999999999996</v>
      </c>
    </row>
    <row r="298" spans="1:14" x14ac:dyDescent="0.25">
      <c r="A298">
        <v>2</v>
      </c>
      <c r="B298" t="str">
        <v>-</v>
      </c>
      <c r="C298" t="str">
        <v>AYUDANTE</v>
      </c>
      <c r="D298" t="str">
        <v>hr</v>
      </c>
      <c r="E298">
        <v>1.1000000000000001</v>
      </c>
      <c r="F298">
        <v>0</v>
      </c>
      <c r="G298">
        <v>0</v>
      </c>
      <c r="H298" t="str">
        <v>REVESTIMIENTO DE CERAMICA C/CEMENTO COLA</v>
      </c>
      <c r="I298" t="str">
        <v/>
      </c>
      <c r="J298" t="str">
        <v>MANO DE OBRA</v>
      </c>
      <c r="M298">
        <f>+_xlfn.XLOOKUP(H298,Presupuesto_General!B:B,Presupuesto_General!D:D)</f>
        <v>11.859999999999998</v>
      </c>
      <c r="N298">
        <f t="shared" si="4"/>
        <v>13.045999999999998</v>
      </c>
    </row>
    <row r="299" spans="1:14" x14ac:dyDescent="0.25">
      <c r="A299">
        <v>1</v>
      </c>
      <c r="B299" t="str">
        <v>-</v>
      </c>
      <c r="C299" t="str">
        <v>CERAMICA NACIONAL TIPO PORCELANATO (60X60)</v>
      </c>
      <c r="D299" t="str">
        <v>m²</v>
      </c>
      <c r="E299">
        <v>1.1000000000000001</v>
      </c>
      <c r="F299">
        <v>47</v>
      </c>
      <c r="G299">
        <v>51.7</v>
      </c>
      <c r="H299" t="str">
        <v>REVESTIMIENTO CERAMICO PARA MESON</v>
      </c>
      <c r="I299" t="str">
        <v/>
      </c>
      <c r="J299" t="str">
        <v>MATERIALES</v>
      </c>
      <c r="M299">
        <f>+_xlfn.XLOOKUP(H299,Presupuesto_General!B:B,Presupuesto_General!D:D)</f>
        <v>2.46</v>
      </c>
      <c r="N299">
        <f t="shared" si="4"/>
        <v>2.706</v>
      </c>
    </row>
    <row r="300" spans="1:14" x14ac:dyDescent="0.25">
      <c r="A300">
        <v>2</v>
      </c>
      <c r="B300" t="str">
        <v>-</v>
      </c>
      <c r="C300" t="str">
        <v>ESQUINERO DE ALUMINIO</v>
      </c>
      <c r="D300" t="str">
        <v>M</v>
      </c>
      <c r="E300">
        <v>1.6</v>
      </c>
      <c r="F300">
        <v>7</v>
      </c>
      <c r="G300">
        <v>11.2</v>
      </c>
      <c r="H300" t="str">
        <v>REVESTIMIENTO CERAMICO PARA MESON</v>
      </c>
      <c r="I300" t="str">
        <v/>
      </c>
      <c r="J300" t="str">
        <v>MATERIALES</v>
      </c>
      <c r="M300">
        <f>+_xlfn.XLOOKUP(H300,Presupuesto_General!B:B,Presupuesto_General!D:D)</f>
        <v>2.46</v>
      </c>
      <c r="N300">
        <f t="shared" si="4"/>
        <v>3.9359999999999999</v>
      </c>
    </row>
    <row r="301" spans="1:14" x14ac:dyDescent="0.25">
      <c r="A301">
        <v>3</v>
      </c>
      <c r="B301" t="str">
        <v>-</v>
      </c>
      <c r="C301" t="str">
        <v>CEMENTO COLA</v>
      </c>
      <c r="D301" t="str">
        <v>kg</v>
      </c>
      <c r="E301">
        <v>6.54</v>
      </c>
      <c r="F301">
        <v>1.1000000000000001</v>
      </c>
      <c r="G301">
        <v>7.19</v>
      </c>
      <c r="H301" t="str">
        <v>REVESTIMIENTO CERAMICO PARA MESON</v>
      </c>
      <c r="I301" t="str">
        <v/>
      </c>
      <c r="J301" t="str">
        <v>MATERIALES</v>
      </c>
      <c r="M301">
        <f>+_xlfn.XLOOKUP(H301,Presupuesto_General!B:B,Presupuesto_General!D:D)</f>
        <v>2.46</v>
      </c>
      <c r="N301">
        <f t="shared" si="4"/>
        <v>16.0884</v>
      </c>
    </row>
    <row r="302" spans="1:14" x14ac:dyDescent="0.25">
      <c r="A302">
        <v>4</v>
      </c>
      <c r="B302" t="str">
        <v>-</v>
      </c>
      <c r="C302" t="str">
        <v>CEMENTO BLANCO</v>
      </c>
      <c r="D302" t="str">
        <v>kg</v>
      </c>
      <c r="E302">
        <v>1.42</v>
      </c>
      <c r="F302">
        <v>8</v>
      </c>
      <c r="G302">
        <v>11.36</v>
      </c>
      <c r="H302" t="str">
        <v>REVESTIMIENTO CERAMICO PARA MESON</v>
      </c>
      <c r="I302" t="str">
        <v/>
      </c>
      <c r="J302" t="str">
        <v>MATERIALES</v>
      </c>
      <c r="M302">
        <f>+_xlfn.XLOOKUP(H302,Presupuesto_General!B:B,Presupuesto_General!D:D)</f>
        <v>2.46</v>
      </c>
      <c r="N302">
        <f t="shared" si="4"/>
        <v>3.4931999999999999</v>
      </c>
    </row>
    <row r="303" spans="1:14" x14ac:dyDescent="0.25">
      <c r="A303">
        <v>1</v>
      </c>
      <c r="B303" t="str">
        <v>-</v>
      </c>
      <c r="C303" t="str">
        <v>ALBAÑIL</v>
      </c>
      <c r="D303" t="str">
        <v>hr</v>
      </c>
      <c r="E303">
        <v>1.5</v>
      </c>
      <c r="F303">
        <v>18</v>
      </c>
      <c r="G303">
        <v>27</v>
      </c>
      <c r="H303" t="str">
        <v>REVESTIMIENTO CERAMICO PARA MESON</v>
      </c>
      <c r="I303" t="str">
        <v/>
      </c>
      <c r="J303" t="str">
        <v>MANO DE OBRA</v>
      </c>
      <c r="M303">
        <f>+_xlfn.XLOOKUP(H303,Presupuesto_General!B:B,Presupuesto_General!D:D)</f>
        <v>2.46</v>
      </c>
      <c r="N303">
        <f t="shared" si="4"/>
        <v>3.69</v>
      </c>
    </row>
    <row r="304" spans="1:14" x14ac:dyDescent="0.25">
      <c r="A304">
        <v>2</v>
      </c>
      <c r="B304" t="str">
        <v>-</v>
      </c>
      <c r="C304" t="str">
        <v>AYUDANTE</v>
      </c>
      <c r="D304" t="str">
        <v>hr</v>
      </c>
      <c r="E304">
        <v>1</v>
      </c>
      <c r="F304">
        <v>0</v>
      </c>
      <c r="G304">
        <v>0</v>
      </c>
      <c r="H304" t="str">
        <v>REVESTIMIENTO CERAMICO PARA MESON</v>
      </c>
      <c r="I304" t="str">
        <v/>
      </c>
      <c r="J304" t="str">
        <v>MANO DE OBRA</v>
      </c>
      <c r="M304">
        <f>+_xlfn.XLOOKUP(H304,Presupuesto_General!B:B,Presupuesto_General!D:D)</f>
        <v>2.46</v>
      </c>
      <c r="N304">
        <f t="shared" si="4"/>
        <v>2.46</v>
      </c>
    </row>
    <row r="305" spans="1:14" x14ac:dyDescent="0.25">
      <c r="A305">
        <v>1</v>
      </c>
      <c r="B305" t="str">
        <v>-</v>
      </c>
      <c r="C305" t="str">
        <v>CERAMICA NACIONAL</v>
      </c>
      <c r="D305" t="str">
        <v>M2</v>
      </c>
      <c r="E305">
        <v>0.1</v>
      </c>
      <c r="F305">
        <v>31</v>
      </c>
      <c r="G305">
        <v>3.1</v>
      </c>
      <c r="H305" t="str">
        <v>ZOCALO DE CERÁMICA C/CEMENTO COLA</v>
      </c>
      <c r="I305" t="str">
        <v/>
      </c>
      <c r="J305" t="str">
        <v>MATERIALES</v>
      </c>
      <c r="M305">
        <f>+_xlfn.XLOOKUP(H305,Presupuesto_General!B:B,Presupuesto_General!D:D)</f>
        <v>43.04</v>
      </c>
      <c r="N305">
        <f t="shared" si="4"/>
        <v>4.3040000000000003</v>
      </c>
    </row>
    <row r="306" spans="1:14" x14ac:dyDescent="0.25">
      <c r="A306">
        <v>2</v>
      </c>
      <c r="B306" t="str">
        <v>-</v>
      </c>
      <c r="C306" t="str">
        <v>CEMENTO COLA</v>
      </c>
      <c r="D306" t="str">
        <v>kg</v>
      </c>
      <c r="E306">
        <v>0.7</v>
      </c>
      <c r="F306">
        <v>1.1000000000000001</v>
      </c>
      <c r="G306">
        <v>0.77</v>
      </c>
      <c r="H306" t="str">
        <v>ZOCALO DE CERÁMICA C/CEMENTO COLA</v>
      </c>
      <c r="I306" t="str">
        <v/>
      </c>
      <c r="J306" t="str">
        <v>MATERIALES</v>
      </c>
      <c r="M306">
        <f>+_xlfn.XLOOKUP(H306,Presupuesto_General!B:B,Presupuesto_General!D:D)</f>
        <v>43.04</v>
      </c>
      <c r="N306">
        <f t="shared" si="4"/>
        <v>30.127999999999997</v>
      </c>
    </row>
    <row r="307" spans="1:14" x14ac:dyDescent="0.25">
      <c r="A307">
        <v>3</v>
      </c>
      <c r="B307" t="str">
        <v>-</v>
      </c>
      <c r="C307" t="str">
        <v>CEMENTO BLANCO</v>
      </c>
      <c r="D307" t="str">
        <v>kg</v>
      </c>
      <c r="E307">
        <v>0.01</v>
      </c>
      <c r="F307">
        <v>8</v>
      </c>
      <c r="G307">
        <v>0.08</v>
      </c>
      <c r="H307" t="str">
        <v>ZOCALO DE CERÁMICA C/CEMENTO COLA</v>
      </c>
      <c r="I307" t="str">
        <v/>
      </c>
      <c r="J307" t="str">
        <v>MATERIALES</v>
      </c>
      <c r="M307">
        <f>+_xlfn.XLOOKUP(H307,Presupuesto_General!B:B,Presupuesto_General!D:D)</f>
        <v>43.04</v>
      </c>
      <c r="N307">
        <f t="shared" si="4"/>
        <v>0.4304</v>
      </c>
    </row>
    <row r="308" spans="1:14" x14ac:dyDescent="0.25">
      <c r="A308">
        <v>1</v>
      </c>
      <c r="B308" t="str">
        <v>-</v>
      </c>
      <c r="C308" t="str">
        <v>ALBAÑIL</v>
      </c>
      <c r="D308" t="str">
        <v>hr</v>
      </c>
      <c r="E308">
        <v>0.47</v>
      </c>
      <c r="F308">
        <v>18</v>
      </c>
      <c r="G308">
        <v>8.4600000000000009</v>
      </c>
      <c r="H308" t="str">
        <v>ZOCALO DE CERÁMICA C/CEMENTO COLA</v>
      </c>
      <c r="I308" t="str">
        <v/>
      </c>
      <c r="J308" t="str">
        <v>MANO DE OBRA</v>
      </c>
      <c r="M308">
        <f>+_xlfn.XLOOKUP(H308,Presupuesto_General!B:B,Presupuesto_General!D:D)</f>
        <v>43.04</v>
      </c>
      <c r="N308">
        <f t="shared" si="4"/>
        <v>20.2288</v>
      </c>
    </row>
    <row r="309" spans="1:14" x14ac:dyDescent="0.25">
      <c r="A309">
        <v>2</v>
      </c>
      <c r="B309" t="str">
        <v>-</v>
      </c>
      <c r="C309" t="str">
        <v>AYUDANTE</v>
      </c>
      <c r="D309" t="str">
        <v>hr</v>
      </c>
      <c r="E309">
        <v>0.47</v>
      </c>
      <c r="F309">
        <v>0</v>
      </c>
      <c r="G309">
        <v>0</v>
      </c>
      <c r="H309" t="str">
        <v>ZOCALO DE CERÁMICA C/CEMENTO COLA</v>
      </c>
      <c r="I309" t="str">
        <v/>
      </c>
      <c r="J309" t="str">
        <v>MANO DE OBRA</v>
      </c>
      <c r="M309">
        <f>+_xlfn.XLOOKUP(H309,Presupuesto_General!B:B,Presupuesto_General!D:D)</f>
        <v>43.04</v>
      </c>
      <c r="N309">
        <f t="shared" si="4"/>
        <v>20.2288</v>
      </c>
    </row>
    <row r="310" spans="1:14" x14ac:dyDescent="0.25">
      <c r="A310">
        <v>1</v>
      </c>
      <c r="B310" t="str">
        <v>-</v>
      </c>
      <c r="C310" t="str">
        <v>VENTANA DE ALUMINIO LINEA 25 C/VIDRIO 4MM + ACCESORIOS</v>
      </c>
      <c r="D310" t="str">
        <v>m²</v>
      </c>
      <c r="E310">
        <v>1</v>
      </c>
      <c r="F310">
        <v>330</v>
      </c>
      <c r="G310">
        <v>330</v>
      </c>
      <c r="H310" t="str">
        <v>PROVISION Y COLOCADO DE VENTANA DE ALUMINIO LINEA 25 C/VIDRIO 4MM + AC</v>
      </c>
      <c r="I310" t="str">
        <v/>
      </c>
      <c r="J310" t="str">
        <v>MATERIALES</v>
      </c>
      <c r="M310">
        <f>+_xlfn.XLOOKUP(H310,Presupuesto_General!B:B,Presupuesto_General!D:D)</f>
        <v>9.84</v>
      </c>
      <c r="N310">
        <f t="shared" si="4"/>
        <v>9.84</v>
      </c>
    </row>
    <row r="311" spans="1:14" x14ac:dyDescent="0.25">
      <c r="A311">
        <v>1</v>
      </c>
      <c r="B311" t="str">
        <v>-</v>
      </c>
      <c r="C311" t="str">
        <v>AYUDANTE</v>
      </c>
      <c r="D311" t="str">
        <v>hr</v>
      </c>
      <c r="E311">
        <v>1</v>
      </c>
      <c r="F311">
        <v>0</v>
      </c>
      <c r="G311">
        <v>0</v>
      </c>
      <c r="H311" t="str">
        <v>PROVISION Y COLOCADO DE VENTANA DE ALUMINIO LINEA 25 C/VIDRIO 4MM + AC</v>
      </c>
      <c r="I311" t="str">
        <v/>
      </c>
      <c r="J311" t="str">
        <v>MANO DE OBRA</v>
      </c>
      <c r="M311">
        <f>+_xlfn.XLOOKUP(H311,Presupuesto_General!B:B,Presupuesto_General!D:D)</f>
        <v>9.84</v>
      </c>
      <c r="N311">
        <f t="shared" si="4"/>
        <v>9.84</v>
      </c>
    </row>
    <row r="312" spans="1:14" x14ac:dyDescent="0.25">
      <c r="A312">
        <v>1</v>
      </c>
      <c r="B312" t="str">
        <v>-</v>
      </c>
      <c r="C312" t="str">
        <v>TEFLON 3/4"</v>
      </c>
      <c r="D312" t="str">
        <v>pza</v>
      </c>
      <c r="E312">
        <v>0.1</v>
      </c>
      <c r="F312">
        <v>2</v>
      </c>
      <c r="G312">
        <v>0.2</v>
      </c>
      <c r="H312" t="str">
        <v>PROVISION Y COLOCADO DE INODORO C/TANQUE BAJO Y ACCESORIOS</v>
      </c>
      <c r="I312" t="str">
        <v/>
      </c>
      <c r="J312" t="str">
        <v>MATERIALES</v>
      </c>
      <c r="M312">
        <f>+_xlfn.XLOOKUP(H312,Presupuesto_General!B:B,Presupuesto_General!D:D)</f>
        <v>1</v>
      </c>
      <c r="N312">
        <f t="shared" si="4"/>
        <v>0.1</v>
      </c>
    </row>
    <row r="313" spans="1:14" x14ac:dyDescent="0.25">
      <c r="A313">
        <v>2</v>
      </c>
      <c r="B313" t="str">
        <v>-</v>
      </c>
      <c r="C313" t="str">
        <v>INODORO T/BAJO + ACCESORIOS</v>
      </c>
      <c r="D313" t="str">
        <v>pza</v>
      </c>
      <c r="E313">
        <v>1</v>
      </c>
      <c r="F313">
        <v>320</v>
      </c>
      <c r="G313">
        <v>320</v>
      </c>
      <c r="H313" t="str">
        <v>PROVISION Y COLOCADO DE INODORO C/TANQUE BAJO Y ACCESORIOS</v>
      </c>
      <c r="I313" t="str">
        <v/>
      </c>
      <c r="J313" t="str">
        <v>MATERIALES</v>
      </c>
      <c r="M313">
        <f>+_xlfn.XLOOKUP(H313,Presupuesto_General!B:B,Presupuesto_General!D:D)</f>
        <v>1</v>
      </c>
      <c r="N313">
        <f t="shared" si="4"/>
        <v>1</v>
      </c>
    </row>
    <row r="314" spans="1:14" x14ac:dyDescent="0.25">
      <c r="A314">
        <v>3</v>
      </c>
      <c r="B314" t="str">
        <v>-</v>
      </c>
      <c r="C314" t="str">
        <v>CHICOTILLO</v>
      </c>
      <c r="D314" t="str">
        <v>pza</v>
      </c>
      <c r="E314">
        <v>1</v>
      </c>
      <c r="F314">
        <v>15</v>
      </c>
      <c r="G314">
        <v>15</v>
      </c>
      <c r="H314" t="str">
        <v>PROVISION Y COLOCADO DE INODORO C/TANQUE BAJO Y ACCESORIOS</v>
      </c>
      <c r="I314" t="str">
        <v/>
      </c>
      <c r="J314" t="str">
        <v>MATERIALES</v>
      </c>
      <c r="M314">
        <f>+_xlfn.XLOOKUP(H314,Presupuesto_General!B:B,Presupuesto_General!D:D)</f>
        <v>1</v>
      </c>
      <c r="N314">
        <f t="shared" si="4"/>
        <v>1</v>
      </c>
    </row>
    <row r="315" spans="1:14" x14ac:dyDescent="0.25">
      <c r="A315">
        <v>4</v>
      </c>
      <c r="B315" t="str">
        <v>-</v>
      </c>
      <c r="C315" t="str">
        <v>CEMENTO PORTLAND</v>
      </c>
      <c r="D315" t="str">
        <v>kg</v>
      </c>
      <c r="E315">
        <v>0.5</v>
      </c>
      <c r="F315">
        <v>1.1000000000000001</v>
      </c>
      <c r="G315">
        <v>0.55000000000000004</v>
      </c>
      <c r="H315" t="str">
        <v>PROVISION Y COLOCADO DE INODORO C/TANQUE BAJO Y ACCESORIOS</v>
      </c>
      <c r="I315" t="str">
        <v/>
      </c>
      <c r="J315" t="str">
        <v>MATERIALES</v>
      </c>
      <c r="M315">
        <f>+_xlfn.XLOOKUP(H315,Presupuesto_General!B:B,Presupuesto_General!D:D)</f>
        <v>1</v>
      </c>
      <c r="N315">
        <f t="shared" si="4"/>
        <v>0.5</v>
      </c>
    </row>
    <row r="316" spans="1:14" x14ac:dyDescent="0.25">
      <c r="A316">
        <v>5</v>
      </c>
      <c r="B316" t="str">
        <v>-</v>
      </c>
      <c r="C316" t="str">
        <v>ARENA FINA</v>
      </c>
      <c r="D316" t="str">
        <v>m³</v>
      </c>
      <c r="E316">
        <v>0.01</v>
      </c>
      <c r="F316">
        <v>0</v>
      </c>
      <c r="G316">
        <v>0</v>
      </c>
      <c r="H316" t="str">
        <v>PROVISION Y COLOCADO DE INODORO C/TANQUE BAJO Y ACCESORIOS</v>
      </c>
      <c r="I316" t="str">
        <v/>
      </c>
      <c r="J316" t="str">
        <v>MATERIALES</v>
      </c>
      <c r="M316">
        <f>+_xlfn.XLOOKUP(H316,Presupuesto_General!B:B,Presupuesto_General!D:D)</f>
        <v>1</v>
      </c>
      <c r="N316">
        <f t="shared" si="4"/>
        <v>0.01</v>
      </c>
    </row>
    <row r="317" spans="1:14" x14ac:dyDescent="0.25">
      <c r="A317">
        <v>1</v>
      </c>
      <c r="B317" t="str">
        <v>-</v>
      </c>
      <c r="C317" t="str">
        <v>PLOMERO</v>
      </c>
      <c r="D317" t="str">
        <v>hr</v>
      </c>
      <c r="E317">
        <v>2.2000000000000002</v>
      </c>
      <c r="F317">
        <v>18</v>
      </c>
      <c r="G317">
        <v>39.6</v>
      </c>
      <c r="H317" t="str">
        <v>PROVISION Y COLOCADO DE INODORO C/TANQUE BAJO Y ACCESORIOS</v>
      </c>
      <c r="I317" t="str">
        <v/>
      </c>
      <c r="J317" t="str">
        <v>MANO DE OBRA</v>
      </c>
      <c r="M317">
        <f>+_xlfn.XLOOKUP(H317,Presupuesto_General!B:B,Presupuesto_General!D:D)</f>
        <v>1</v>
      </c>
      <c r="N317">
        <f t="shared" si="4"/>
        <v>2.2000000000000002</v>
      </c>
    </row>
    <row r="318" spans="1:14" x14ac:dyDescent="0.25">
      <c r="A318">
        <v>2</v>
      </c>
      <c r="B318" t="str">
        <v>-</v>
      </c>
      <c r="C318" t="str">
        <v>AYUDANTE</v>
      </c>
      <c r="D318" t="str">
        <v>hr</v>
      </c>
      <c r="E318">
        <v>1.5</v>
      </c>
      <c r="F318">
        <v>0</v>
      </c>
      <c r="G318">
        <v>0</v>
      </c>
      <c r="H318" t="str">
        <v>PROVISION Y COLOCADO DE INODORO C/TANQUE BAJO Y ACCESORIOS</v>
      </c>
      <c r="I318" t="str">
        <v/>
      </c>
      <c r="J318" t="str">
        <v>MANO DE OBRA</v>
      </c>
      <c r="M318">
        <f>+_xlfn.XLOOKUP(H318,Presupuesto_General!B:B,Presupuesto_General!D:D)</f>
        <v>1</v>
      </c>
      <c r="N318">
        <f t="shared" si="4"/>
        <v>1.5</v>
      </c>
    </row>
    <row r="319" spans="1:14" x14ac:dyDescent="0.25">
      <c r="A319">
        <v>1</v>
      </c>
      <c r="B319" t="str">
        <v>-</v>
      </c>
      <c r="C319" t="str">
        <v>SIFON DE PVC</v>
      </c>
      <c r="D319" t="str">
        <v>pza</v>
      </c>
      <c r="E319">
        <v>1</v>
      </c>
      <c r="F319">
        <v>36</v>
      </c>
      <c r="G319">
        <v>36</v>
      </c>
      <c r="H319" t="str">
        <v>PROVISION Y COLOCADO DE LAVAMANOS CON ACCESORIOS</v>
      </c>
      <c r="I319" t="str">
        <v/>
      </c>
      <c r="J319" t="str">
        <v>MATERIALES</v>
      </c>
      <c r="M319">
        <f>+_xlfn.XLOOKUP(H319,Presupuesto_General!B:B,Presupuesto_General!D:D)</f>
        <v>1</v>
      </c>
      <c r="N319">
        <f t="shared" si="4"/>
        <v>1</v>
      </c>
    </row>
    <row r="320" spans="1:14" x14ac:dyDescent="0.25">
      <c r="A320">
        <v>2</v>
      </c>
      <c r="B320" t="str">
        <v>-</v>
      </c>
      <c r="C320" t="str">
        <v>LAVAMANOS C/PEDESTAL + ACCESORIOS</v>
      </c>
      <c r="D320" t="str">
        <v>pza</v>
      </c>
      <c r="E320">
        <v>1</v>
      </c>
      <c r="F320">
        <v>200</v>
      </c>
      <c r="G320">
        <v>200</v>
      </c>
      <c r="H320" t="str">
        <v>PROVISION Y COLOCADO DE LAVAMANOS CON ACCESORIOS</v>
      </c>
      <c r="I320" t="str">
        <v/>
      </c>
      <c r="J320" t="str">
        <v>MATERIALES</v>
      </c>
      <c r="M320">
        <f>+_xlfn.XLOOKUP(H320,Presupuesto_General!B:B,Presupuesto_General!D:D)</f>
        <v>1</v>
      </c>
      <c r="N320">
        <f t="shared" si="4"/>
        <v>1</v>
      </c>
    </row>
    <row r="321" spans="1:14" x14ac:dyDescent="0.25">
      <c r="A321">
        <v>3</v>
      </c>
      <c r="B321" t="str">
        <v>-</v>
      </c>
      <c r="C321" t="str">
        <v>GRIFERIA PARA LAVAMANOS</v>
      </c>
      <c r="D321" t="str">
        <v>pza</v>
      </c>
      <c r="E321">
        <v>1</v>
      </c>
      <c r="F321">
        <v>60</v>
      </c>
      <c r="G321">
        <v>60</v>
      </c>
      <c r="H321" t="str">
        <v>PROVISION Y COLOCADO DE LAVAMANOS CON ACCESORIOS</v>
      </c>
      <c r="I321" t="str">
        <v/>
      </c>
      <c r="J321" t="str">
        <v>MATERIALES</v>
      </c>
      <c r="M321">
        <f>+_xlfn.XLOOKUP(H321,Presupuesto_General!B:B,Presupuesto_General!D:D)</f>
        <v>1</v>
      </c>
      <c r="N321">
        <f t="shared" si="4"/>
        <v>1</v>
      </c>
    </row>
    <row r="322" spans="1:14" x14ac:dyDescent="0.25">
      <c r="A322">
        <v>4</v>
      </c>
      <c r="B322" t="str">
        <v>-</v>
      </c>
      <c r="C322" t="str">
        <v>CHICOTILLO</v>
      </c>
      <c r="D322" t="str">
        <v>pza</v>
      </c>
      <c r="E322">
        <v>1</v>
      </c>
      <c r="F322">
        <v>15</v>
      </c>
      <c r="G322">
        <v>15</v>
      </c>
      <c r="H322" t="str">
        <v>PROVISION Y COLOCADO DE LAVAMANOS CON ACCESORIOS</v>
      </c>
      <c r="I322" t="str">
        <v/>
      </c>
      <c r="J322" t="str">
        <v>MATERIALES</v>
      </c>
      <c r="M322">
        <f>+_xlfn.XLOOKUP(H322,Presupuesto_General!B:B,Presupuesto_General!D:D)</f>
        <v>1</v>
      </c>
      <c r="N322">
        <f t="shared" si="4"/>
        <v>1</v>
      </c>
    </row>
    <row r="323" spans="1:14" x14ac:dyDescent="0.25">
      <c r="A323">
        <v>5</v>
      </c>
      <c r="B323" t="str">
        <v>-</v>
      </c>
      <c r="C323" t="str">
        <v>CEMENTO PORTLAND</v>
      </c>
      <c r="D323" t="str">
        <v>kg</v>
      </c>
      <c r="E323">
        <v>1</v>
      </c>
      <c r="F323">
        <v>1.1000000000000001</v>
      </c>
      <c r="G323">
        <v>1.1000000000000001</v>
      </c>
      <c r="H323" t="str">
        <v>PROVISION Y COLOCADO DE LAVAMANOS CON ACCESORIOS</v>
      </c>
      <c r="I323" t="str">
        <v/>
      </c>
      <c r="J323" t="str">
        <v>MATERIALES</v>
      </c>
      <c r="M323">
        <f>+_xlfn.XLOOKUP(H323,Presupuesto_General!B:B,Presupuesto_General!D:D)</f>
        <v>1</v>
      </c>
      <c r="N323">
        <f t="shared" ref="N323:N386" si="5">+M323*E323</f>
        <v>1</v>
      </c>
    </row>
    <row r="324" spans="1:14" x14ac:dyDescent="0.25">
      <c r="A324">
        <v>6</v>
      </c>
      <c r="B324" t="str">
        <v>-</v>
      </c>
      <c r="C324" t="str">
        <v>TEFLON 3/4"</v>
      </c>
      <c r="D324" t="str">
        <v>pza</v>
      </c>
      <c r="E324">
        <v>1</v>
      </c>
      <c r="F324">
        <v>2</v>
      </c>
      <c r="G324">
        <v>2</v>
      </c>
      <c r="H324" t="str">
        <v>PROVISION Y COLOCADO DE LAVAMANOS CON ACCESORIOS</v>
      </c>
      <c r="I324" t="str">
        <v/>
      </c>
      <c r="J324" t="str">
        <v>MATERIALES</v>
      </c>
      <c r="M324">
        <f>+_xlfn.XLOOKUP(H324,Presupuesto_General!B:B,Presupuesto_General!D:D)</f>
        <v>1</v>
      </c>
      <c r="N324">
        <f t="shared" si="5"/>
        <v>1</v>
      </c>
    </row>
    <row r="325" spans="1:14" x14ac:dyDescent="0.25">
      <c r="A325">
        <v>7</v>
      </c>
      <c r="B325" t="str">
        <v>-</v>
      </c>
      <c r="C325" t="str">
        <v>ARENA FINA</v>
      </c>
      <c r="D325" t="str">
        <v>m³</v>
      </c>
      <c r="E325">
        <v>0.01</v>
      </c>
      <c r="F325">
        <v>0</v>
      </c>
      <c r="G325">
        <v>0</v>
      </c>
      <c r="H325" t="str">
        <v>PROVISION Y COLOCADO DE LAVAMANOS CON ACCESORIOS</v>
      </c>
      <c r="I325" t="str">
        <v/>
      </c>
      <c r="J325" t="str">
        <v>MATERIALES</v>
      </c>
      <c r="M325">
        <f>+_xlfn.XLOOKUP(H325,Presupuesto_General!B:B,Presupuesto_General!D:D)</f>
        <v>1</v>
      </c>
      <c r="N325">
        <f t="shared" si="5"/>
        <v>0.01</v>
      </c>
    </row>
    <row r="326" spans="1:14" x14ac:dyDescent="0.25">
      <c r="A326">
        <v>1</v>
      </c>
      <c r="B326" t="str">
        <v>-</v>
      </c>
      <c r="C326" t="str">
        <v>PLOMERO</v>
      </c>
      <c r="D326" t="str">
        <v>hr</v>
      </c>
      <c r="E326">
        <v>3</v>
      </c>
      <c r="F326">
        <v>18</v>
      </c>
      <c r="G326">
        <v>54</v>
      </c>
      <c r="H326" t="str">
        <v>PROVISION Y COLOCADO DE LAVAMANOS CON ACCESORIOS</v>
      </c>
      <c r="I326" t="str">
        <v/>
      </c>
      <c r="J326" t="str">
        <v>MANO DE OBRA</v>
      </c>
      <c r="M326">
        <f>+_xlfn.XLOOKUP(H326,Presupuesto_General!B:B,Presupuesto_General!D:D)</f>
        <v>1</v>
      </c>
      <c r="N326">
        <f t="shared" si="5"/>
        <v>3</v>
      </c>
    </row>
    <row r="327" spans="1:14" x14ac:dyDescent="0.25">
      <c r="A327">
        <v>2</v>
      </c>
      <c r="B327" t="str">
        <v>-</v>
      </c>
      <c r="C327" t="str">
        <v>AYUDANTE</v>
      </c>
      <c r="D327" t="str">
        <v>hr</v>
      </c>
      <c r="E327">
        <v>2.5</v>
      </c>
      <c r="F327">
        <v>0</v>
      </c>
      <c r="G327">
        <v>0</v>
      </c>
      <c r="H327" t="str">
        <v>PROVISION Y COLOCADO DE LAVAMANOS CON ACCESORIOS</v>
      </c>
      <c r="I327" t="str">
        <v/>
      </c>
      <c r="J327" t="str">
        <v>MANO DE OBRA</v>
      </c>
      <c r="M327">
        <f>+_xlfn.XLOOKUP(H327,Presupuesto_General!B:B,Presupuesto_General!D:D)</f>
        <v>1</v>
      </c>
      <c r="N327">
        <f t="shared" si="5"/>
        <v>2.5</v>
      </c>
    </row>
    <row r="328" spans="1:14" x14ac:dyDescent="0.25">
      <c r="A328">
        <v>1</v>
      </c>
      <c r="B328" t="str">
        <v>-</v>
      </c>
      <c r="C328" t="str">
        <v>SIFON DE PVC PARA LAVANDERIA</v>
      </c>
      <c r="D328" t="str">
        <v>pza</v>
      </c>
      <c r="E328">
        <v>1</v>
      </c>
      <c r="F328">
        <v>38</v>
      </c>
      <c r="G328">
        <v>38</v>
      </c>
      <c r="H328" t="str">
        <v>PROVISION Y COLOCADO DE LAVANDERIA DE CEMENTO CON ACCESORIOS</v>
      </c>
      <c r="I328" t="str">
        <v/>
      </c>
      <c r="J328" t="str">
        <v>MATERIALES</v>
      </c>
      <c r="M328">
        <f>+_xlfn.XLOOKUP(H328,Presupuesto_General!B:B,Presupuesto_General!D:D)</f>
        <v>1</v>
      </c>
      <c r="N328">
        <f t="shared" si="5"/>
        <v>1</v>
      </c>
    </row>
    <row r="329" spans="1:14" x14ac:dyDescent="0.25">
      <c r="A329">
        <v>2</v>
      </c>
      <c r="B329" t="str">
        <v>-</v>
      </c>
      <c r="C329" t="str">
        <v>PEGAMENTO PARA PVC</v>
      </c>
      <c r="D329" t="str">
        <v>LT</v>
      </c>
      <c r="E329">
        <v>0.1</v>
      </c>
      <c r="F329">
        <v>35</v>
      </c>
      <c r="G329">
        <v>3.5</v>
      </c>
      <c r="H329" t="str">
        <v>PROVISION Y COLOCADO DE LAVANDERIA DE CEMENTO CON ACCESORIOS</v>
      </c>
      <c r="I329" t="str">
        <v/>
      </c>
      <c r="J329" t="str">
        <v>MATERIALES</v>
      </c>
      <c r="M329">
        <f>+_xlfn.XLOOKUP(H329,Presupuesto_General!B:B,Presupuesto_General!D:D)</f>
        <v>1</v>
      </c>
      <c r="N329">
        <f t="shared" si="5"/>
        <v>0.1</v>
      </c>
    </row>
    <row r="330" spans="1:14" x14ac:dyDescent="0.25">
      <c r="A330">
        <v>3</v>
      </c>
      <c r="B330" t="str">
        <v>-</v>
      </c>
      <c r="C330" t="str">
        <v>LAVANDERIA DE CEMENTO + ACCESORIOS</v>
      </c>
      <c r="D330" t="str">
        <v>pza</v>
      </c>
      <c r="E330">
        <v>1</v>
      </c>
      <c r="F330">
        <v>180</v>
      </c>
      <c r="G330">
        <v>180</v>
      </c>
      <c r="H330" t="str">
        <v>PROVISION Y COLOCADO DE LAVANDERIA DE CEMENTO CON ACCESORIOS</v>
      </c>
      <c r="I330" t="str">
        <v/>
      </c>
      <c r="J330" t="str">
        <v>MATERIALES</v>
      </c>
      <c r="M330">
        <f>+_xlfn.XLOOKUP(H330,Presupuesto_General!B:B,Presupuesto_General!D:D)</f>
        <v>1</v>
      </c>
      <c r="N330">
        <f t="shared" si="5"/>
        <v>1</v>
      </c>
    </row>
    <row r="331" spans="1:14" x14ac:dyDescent="0.25">
      <c r="A331">
        <v>4</v>
      </c>
      <c r="B331" t="str">
        <v>-</v>
      </c>
      <c r="C331" t="str">
        <v>GRIFO DE PARED 1/2"</v>
      </c>
      <c r="D331" t="str">
        <v>pza</v>
      </c>
      <c r="E331">
        <v>1</v>
      </c>
      <c r="F331">
        <v>50</v>
      </c>
      <c r="G331">
        <v>50</v>
      </c>
      <c r="H331" t="str">
        <v>PROVISION Y COLOCADO DE LAVANDERIA DE CEMENTO CON ACCESORIOS</v>
      </c>
      <c r="I331" t="str">
        <v/>
      </c>
      <c r="J331" t="str">
        <v>MATERIALES</v>
      </c>
      <c r="M331">
        <f>+_xlfn.XLOOKUP(H331,Presupuesto_General!B:B,Presupuesto_General!D:D)</f>
        <v>1</v>
      </c>
      <c r="N331">
        <f t="shared" si="5"/>
        <v>1</v>
      </c>
    </row>
    <row r="332" spans="1:14" x14ac:dyDescent="0.25">
      <c r="A332">
        <v>1</v>
      </c>
      <c r="B332" t="str">
        <v>-</v>
      </c>
      <c r="C332" t="str">
        <v>PLOMERO</v>
      </c>
      <c r="D332" t="str">
        <v>hr</v>
      </c>
      <c r="E332">
        <v>1</v>
      </c>
      <c r="F332">
        <v>18</v>
      </c>
      <c r="G332">
        <v>18</v>
      </c>
      <c r="H332" t="str">
        <v>PROVISION Y COLOCADO DE LAVANDERIA DE CEMENTO CON ACCESORIOS</v>
      </c>
      <c r="I332" t="str">
        <v/>
      </c>
      <c r="J332" t="str">
        <v>MANO DE OBRA</v>
      </c>
      <c r="M332">
        <f>+_xlfn.XLOOKUP(H332,Presupuesto_General!B:B,Presupuesto_General!D:D)</f>
        <v>1</v>
      </c>
      <c r="N332">
        <f t="shared" si="5"/>
        <v>1</v>
      </c>
    </row>
    <row r="333" spans="1:14" x14ac:dyDescent="0.25">
      <c r="A333">
        <v>2</v>
      </c>
      <c r="B333" t="str">
        <v>-</v>
      </c>
      <c r="C333" t="str">
        <v>ALBAÑIL</v>
      </c>
      <c r="D333" t="str">
        <v>hr</v>
      </c>
      <c r="E333">
        <v>3</v>
      </c>
      <c r="F333">
        <v>18</v>
      </c>
      <c r="G333">
        <v>54</v>
      </c>
      <c r="H333" t="str">
        <v>PROVISION Y COLOCADO DE LAVANDERIA DE CEMENTO CON ACCESORIOS</v>
      </c>
      <c r="I333" t="str">
        <v/>
      </c>
      <c r="J333" t="str">
        <v>MANO DE OBRA</v>
      </c>
      <c r="M333">
        <f>+_xlfn.XLOOKUP(H333,Presupuesto_General!B:B,Presupuesto_General!D:D)</f>
        <v>1</v>
      </c>
      <c r="N333">
        <f t="shared" si="5"/>
        <v>3</v>
      </c>
    </row>
    <row r="334" spans="1:14" x14ac:dyDescent="0.25">
      <c r="A334">
        <v>3</v>
      </c>
      <c r="B334" t="str">
        <v>-</v>
      </c>
      <c r="C334" t="str">
        <v>AYUDANTE</v>
      </c>
      <c r="D334" t="str">
        <v>hr</v>
      </c>
      <c r="E334">
        <v>3.5</v>
      </c>
      <c r="F334">
        <v>0</v>
      </c>
      <c r="G334">
        <v>0</v>
      </c>
      <c r="H334" t="str">
        <v>PROVISION Y COLOCADO DE LAVANDERIA DE CEMENTO CON ACCESORIOS</v>
      </c>
      <c r="I334" t="str">
        <v/>
      </c>
      <c r="J334" t="str">
        <v>MANO DE OBRA</v>
      </c>
      <c r="M334">
        <f>+_xlfn.XLOOKUP(H334,Presupuesto_General!B:B,Presupuesto_General!D:D)</f>
        <v>1</v>
      </c>
      <c r="N334">
        <f t="shared" si="5"/>
        <v>3.5</v>
      </c>
    </row>
    <row r="335" spans="1:14" x14ac:dyDescent="0.25">
      <c r="A335">
        <v>1</v>
      </c>
      <c r="B335" t="str">
        <v>-</v>
      </c>
      <c r="C335" t="str">
        <v>SELLADOR DE PARED</v>
      </c>
      <c r="D335" t="str">
        <v>LT</v>
      </c>
      <c r="E335">
        <v>0.1</v>
      </c>
      <c r="F335">
        <v>20</v>
      </c>
      <c r="G335">
        <v>2</v>
      </c>
      <c r="H335" t="str">
        <v>PINTURA INTERIOR LATEX</v>
      </c>
      <c r="I335" t="str">
        <v/>
      </c>
      <c r="J335" t="str">
        <v>MATERIALES</v>
      </c>
      <c r="M335">
        <f>+_xlfn.XLOOKUP(H335,Presupuesto_General!B:B,Presupuesto_General!D:D)</f>
        <v>115.32000000000002</v>
      </c>
      <c r="N335">
        <f t="shared" si="5"/>
        <v>11.532000000000004</v>
      </c>
    </row>
    <row r="336" spans="1:14" x14ac:dyDescent="0.25">
      <c r="A336">
        <v>2</v>
      </c>
      <c r="B336" t="str">
        <v>-</v>
      </c>
      <c r="C336" t="str">
        <v>PINTURA LATEX</v>
      </c>
      <c r="D336" t="str">
        <v>LT</v>
      </c>
      <c r="E336">
        <v>0.28999999999999998</v>
      </c>
      <c r="F336">
        <v>22</v>
      </c>
      <c r="G336">
        <v>6.38</v>
      </c>
      <c r="H336" t="str">
        <v>PINTURA INTERIOR LATEX</v>
      </c>
      <c r="I336" t="str">
        <v/>
      </c>
      <c r="J336" t="str">
        <v>MATERIALES</v>
      </c>
      <c r="M336">
        <f>+_xlfn.XLOOKUP(H336,Presupuesto_General!B:B,Presupuesto_General!D:D)</f>
        <v>115.32000000000002</v>
      </c>
      <c r="N336">
        <f t="shared" si="5"/>
        <v>33.442800000000005</v>
      </c>
    </row>
    <row r="337" spans="1:14" x14ac:dyDescent="0.25">
      <c r="A337">
        <v>3</v>
      </c>
      <c r="B337" t="str">
        <v>-</v>
      </c>
      <c r="C337" t="str">
        <v>MASA CORRIDA</v>
      </c>
      <c r="D337" t="str">
        <v>LT</v>
      </c>
      <c r="E337">
        <v>0.25</v>
      </c>
      <c r="F337">
        <v>20</v>
      </c>
      <c r="G337">
        <v>5</v>
      </c>
      <c r="H337" t="str">
        <v>PINTURA INTERIOR LATEX</v>
      </c>
      <c r="I337" t="str">
        <v/>
      </c>
      <c r="J337" t="str">
        <v>MATERIALES</v>
      </c>
      <c r="M337">
        <f>+_xlfn.XLOOKUP(H337,Presupuesto_General!B:B,Presupuesto_General!D:D)</f>
        <v>115.32000000000002</v>
      </c>
      <c r="N337">
        <f t="shared" si="5"/>
        <v>28.830000000000005</v>
      </c>
    </row>
    <row r="338" spans="1:14" x14ac:dyDescent="0.25">
      <c r="A338">
        <v>4</v>
      </c>
      <c r="B338" t="str">
        <v>-</v>
      </c>
      <c r="C338" t="str">
        <v>LIJA P/PARED</v>
      </c>
      <c r="D338" t="str">
        <v>M</v>
      </c>
      <c r="E338">
        <v>7.0000000000000007E-2</v>
      </c>
      <c r="F338">
        <v>6</v>
      </c>
      <c r="G338">
        <v>0.42</v>
      </c>
      <c r="H338" t="str">
        <v>PINTURA INTERIOR LATEX</v>
      </c>
      <c r="I338" t="str">
        <v/>
      </c>
      <c r="J338" t="str">
        <v>MATERIALES</v>
      </c>
      <c r="M338">
        <f>+_xlfn.XLOOKUP(H338,Presupuesto_General!B:B,Presupuesto_General!D:D)</f>
        <v>115.32000000000002</v>
      </c>
      <c r="N338">
        <f t="shared" si="5"/>
        <v>8.0724000000000018</v>
      </c>
    </row>
    <row r="339" spans="1:14" x14ac:dyDescent="0.25">
      <c r="A339">
        <v>1</v>
      </c>
      <c r="B339" t="str">
        <v>-</v>
      </c>
      <c r="C339" t="str">
        <v>PINTOR</v>
      </c>
      <c r="D339" t="str">
        <v>hr</v>
      </c>
      <c r="E339">
        <v>0.3</v>
      </c>
      <c r="F339">
        <v>16</v>
      </c>
      <c r="G339">
        <v>4.8</v>
      </c>
      <c r="H339" t="str">
        <v>PINTURA INTERIOR LATEX</v>
      </c>
      <c r="I339" t="str">
        <v/>
      </c>
      <c r="J339" t="str">
        <v>MANO DE OBRA</v>
      </c>
      <c r="M339">
        <f>+_xlfn.XLOOKUP(H339,Presupuesto_General!B:B,Presupuesto_General!D:D)</f>
        <v>115.32000000000002</v>
      </c>
      <c r="N339">
        <f t="shared" si="5"/>
        <v>34.596000000000004</v>
      </c>
    </row>
    <row r="340" spans="1:14" x14ac:dyDescent="0.25">
      <c r="A340">
        <v>2</v>
      </c>
      <c r="B340" t="str">
        <v>-</v>
      </c>
      <c r="C340" t="str">
        <v>AYUDANTE</v>
      </c>
      <c r="D340" t="str">
        <v>hr</v>
      </c>
      <c r="E340">
        <v>0.3</v>
      </c>
      <c r="F340">
        <v>0</v>
      </c>
      <c r="G340">
        <v>0</v>
      </c>
      <c r="H340" t="str">
        <v>PINTURA INTERIOR LATEX</v>
      </c>
      <c r="I340" t="str">
        <v/>
      </c>
      <c r="J340" t="str">
        <v>MANO DE OBRA</v>
      </c>
      <c r="M340">
        <f>+_xlfn.XLOOKUP(H340,Presupuesto_General!B:B,Presupuesto_General!D:D)</f>
        <v>115.32000000000002</v>
      </c>
      <c r="N340">
        <f t="shared" si="5"/>
        <v>34.596000000000004</v>
      </c>
    </row>
    <row r="341" spans="1:14" x14ac:dyDescent="0.25">
      <c r="A341">
        <v>1</v>
      </c>
      <c r="B341" t="str">
        <v>-</v>
      </c>
      <c r="C341" t="str">
        <v>SELLADOR DE PARED</v>
      </c>
      <c r="D341" t="str">
        <v>LT</v>
      </c>
      <c r="E341">
        <v>0.1</v>
      </c>
      <c r="F341">
        <v>20</v>
      </c>
      <c r="G341">
        <v>2</v>
      </c>
      <c r="H341" t="str">
        <v>PINTURA LATEX CIELO RASO</v>
      </c>
      <c r="I341" t="str">
        <v/>
      </c>
      <c r="J341" t="str">
        <v>MATERIALES</v>
      </c>
      <c r="M341">
        <f>+_xlfn.XLOOKUP(H341,Presupuesto_General!B:B,Presupuesto_General!D:D)</f>
        <v>11.86</v>
      </c>
      <c r="N341">
        <f t="shared" si="5"/>
        <v>1.1859999999999999</v>
      </c>
    </row>
    <row r="342" spans="1:14" x14ac:dyDescent="0.25">
      <c r="A342">
        <v>2</v>
      </c>
      <c r="B342" t="str">
        <v>-</v>
      </c>
      <c r="C342" t="str">
        <v>PINTURA LATEX</v>
      </c>
      <c r="D342" t="str">
        <v>LT</v>
      </c>
      <c r="E342">
        <v>0.28999999999999998</v>
      </c>
      <c r="F342">
        <v>22</v>
      </c>
      <c r="G342">
        <v>6.38</v>
      </c>
      <c r="H342" t="str">
        <v>PINTURA LATEX CIELO RASO</v>
      </c>
      <c r="I342" t="str">
        <v/>
      </c>
      <c r="J342" t="str">
        <v>MATERIALES</v>
      </c>
      <c r="M342">
        <f>+_xlfn.XLOOKUP(H342,Presupuesto_General!B:B,Presupuesto_General!D:D)</f>
        <v>11.86</v>
      </c>
      <c r="N342">
        <f t="shared" si="5"/>
        <v>3.4393999999999996</v>
      </c>
    </row>
    <row r="343" spans="1:14" x14ac:dyDescent="0.25">
      <c r="A343">
        <v>3</v>
      </c>
      <c r="B343" t="str">
        <v>-</v>
      </c>
      <c r="C343" t="str">
        <v>LIJA P/PARED</v>
      </c>
      <c r="D343" t="str">
        <v>M</v>
      </c>
      <c r="E343">
        <v>0.1</v>
      </c>
      <c r="F343">
        <v>6</v>
      </c>
      <c r="G343">
        <v>0.6</v>
      </c>
      <c r="H343" t="str">
        <v>PINTURA LATEX CIELO RASO</v>
      </c>
      <c r="I343" t="str">
        <v/>
      </c>
      <c r="J343" t="str">
        <v>MATERIALES</v>
      </c>
      <c r="M343">
        <f>+_xlfn.XLOOKUP(H343,Presupuesto_General!B:B,Presupuesto_General!D:D)</f>
        <v>11.86</v>
      </c>
      <c r="N343">
        <f t="shared" si="5"/>
        <v>1.1859999999999999</v>
      </c>
    </row>
    <row r="344" spans="1:14" x14ac:dyDescent="0.25">
      <c r="A344">
        <v>1</v>
      </c>
      <c r="B344" t="str">
        <v>-</v>
      </c>
      <c r="C344" t="str">
        <v>PINTOR</v>
      </c>
      <c r="D344" t="str">
        <v>hr</v>
      </c>
      <c r="E344">
        <v>0.45</v>
      </c>
      <c r="F344">
        <v>16</v>
      </c>
      <c r="G344">
        <v>7.2</v>
      </c>
      <c r="H344" t="str">
        <v>PINTURA LATEX CIELO RASO</v>
      </c>
      <c r="I344" t="str">
        <v/>
      </c>
      <c r="J344" t="str">
        <v>MANO DE OBRA</v>
      </c>
      <c r="M344">
        <f>+_xlfn.XLOOKUP(H344,Presupuesto_General!B:B,Presupuesto_General!D:D)</f>
        <v>11.86</v>
      </c>
      <c r="N344">
        <f t="shared" si="5"/>
        <v>5.3369999999999997</v>
      </c>
    </row>
    <row r="345" spans="1:14" x14ac:dyDescent="0.25">
      <c r="A345">
        <v>2</v>
      </c>
      <c r="B345" t="str">
        <v>-</v>
      </c>
      <c r="C345" t="str">
        <v>AYUDANTE</v>
      </c>
      <c r="D345" t="str">
        <v>hr</v>
      </c>
      <c r="E345">
        <v>0.45</v>
      </c>
      <c r="F345">
        <v>0</v>
      </c>
      <c r="G345">
        <v>0</v>
      </c>
      <c r="H345" t="str">
        <v>PINTURA LATEX CIELO RASO</v>
      </c>
      <c r="I345" t="str">
        <v/>
      </c>
      <c r="J345" t="str">
        <v>MANO DE OBRA</v>
      </c>
      <c r="M345">
        <f>+_xlfn.XLOOKUP(H345,Presupuesto_General!B:B,Presupuesto_General!D:D)</f>
        <v>11.86</v>
      </c>
      <c r="N345">
        <f t="shared" si="5"/>
        <v>5.3369999999999997</v>
      </c>
    </row>
    <row r="346" spans="1:14" x14ac:dyDescent="0.25">
      <c r="A346">
        <v>1</v>
      </c>
      <c r="B346" t="str">
        <v>-</v>
      </c>
      <c r="C346" t="str">
        <v>SELLADOR DE PARED</v>
      </c>
      <c r="D346" t="str">
        <v>LT</v>
      </c>
      <c r="E346">
        <v>0.1</v>
      </c>
      <c r="F346">
        <v>20</v>
      </c>
      <c r="G346">
        <v>2</v>
      </c>
      <c r="H346" t="str">
        <v>PINTURA EXTERIOR LATEX</v>
      </c>
      <c r="I346" t="str">
        <v/>
      </c>
      <c r="J346" t="str">
        <v>MATERIALES</v>
      </c>
      <c r="M346">
        <f>+_xlfn.XLOOKUP(H346,Presupuesto_General!B:B,Presupuesto_General!D:D)</f>
        <v>113.14000000000001</v>
      </c>
      <c r="N346">
        <f t="shared" si="5"/>
        <v>11.314000000000002</v>
      </c>
    </row>
    <row r="347" spans="1:14" x14ac:dyDescent="0.25">
      <c r="A347">
        <v>2</v>
      </c>
      <c r="B347" t="str">
        <v>-</v>
      </c>
      <c r="C347" t="str">
        <v>LIJA P/PARED</v>
      </c>
      <c r="D347" t="str">
        <v>M</v>
      </c>
      <c r="E347">
        <v>0.1</v>
      </c>
      <c r="F347">
        <v>6</v>
      </c>
      <c r="G347">
        <v>0.6</v>
      </c>
      <c r="H347" t="str">
        <v>PINTURA EXTERIOR LATEX</v>
      </c>
      <c r="I347" t="str">
        <v/>
      </c>
      <c r="J347" t="str">
        <v>MATERIALES</v>
      </c>
      <c r="M347">
        <f>+_xlfn.XLOOKUP(H347,Presupuesto_General!B:B,Presupuesto_General!D:D)</f>
        <v>113.14000000000001</v>
      </c>
      <c r="N347">
        <f t="shared" si="5"/>
        <v>11.314000000000002</v>
      </c>
    </row>
    <row r="348" spans="1:14" x14ac:dyDescent="0.25">
      <c r="A348">
        <v>3</v>
      </c>
      <c r="B348" t="str">
        <v>-</v>
      </c>
      <c r="C348" t="str">
        <v>PINTURA LATEX</v>
      </c>
      <c r="D348" t="str">
        <v>LT</v>
      </c>
      <c r="E348">
        <v>0.28999999999999998</v>
      </c>
      <c r="F348">
        <v>22</v>
      </c>
      <c r="G348">
        <v>6.38</v>
      </c>
      <c r="H348" t="str">
        <v>PINTURA EXTERIOR LATEX</v>
      </c>
      <c r="I348" t="str">
        <v/>
      </c>
      <c r="J348" t="str">
        <v>MATERIALES</v>
      </c>
      <c r="M348">
        <f>+_xlfn.XLOOKUP(H348,Presupuesto_General!B:B,Presupuesto_General!D:D)</f>
        <v>113.14000000000001</v>
      </c>
      <c r="N348">
        <f t="shared" si="5"/>
        <v>32.810600000000001</v>
      </c>
    </row>
    <row r="349" spans="1:14" x14ac:dyDescent="0.25">
      <c r="A349">
        <v>4</v>
      </c>
      <c r="B349" t="str">
        <v>-</v>
      </c>
      <c r="C349" t="str">
        <v>MASA ACRILICA</v>
      </c>
      <c r="D349" t="str">
        <v>LT</v>
      </c>
      <c r="E349">
        <v>0.33</v>
      </c>
      <c r="F349">
        <v>25</v>
      </c>
      <c r="G349">
        <v>8.25</v>
      </c>
      <c r="H349" t="str">
        <v>PINTURA EXTERIOR LATEX</v>
      </c>
      <c r="I349" t="str">
        <v/>
      </c>
      <c r="J349" t="str">
        <v>MATERIALES</v>
      </c>
      <c r="M349">
        <f>+_xlfn.XLOOKUP(H349,Presupuesto_General!B:B,Presupuesto_General!D:D)</f>
        <v>113.14000000000001</v>
      </c>
      <c r="N349">
        <f t="shared" si="5"/>
        <v>37.336200000000005</v>
      </c>
    </row>
    <row r="350" spans="1:14" x14ac:dyDescent="0.25">
      <c r="A350">
        <v>1</v>
      </c>
      <c r="B350" t="str">
        <v>-</v>
      </c>
      <c r="C350" t="str">
        <v>PINTOR</v>
      </c>
      <c r="D350" t="str">
        <v>hr</v>
      </c>
      <c r="E350">
        <v>0.3</v>
      </c>
      <c r="F350">
        <v>16</v>
      </c>
      <c r="G350">
        <v>4.8</v>
      </c>
      <c r="H350" t="str">
        <v>PINTURA EXTERIOR LATEX</v>
      </c>
      <c r="I350" t="str">
        <v/>
      </c>
      <c r="J350" t="str">
        <v>MANO DE OBRA</v>
      </c>
      <c r="M350">
        <f>+_xlfn.XLOOKUP(H350,Presupuesto_General!B:B,Presupuesto_General!D:D)</f>
        <v>113.14000000000001</v>
      </c>
      <c r="N350">
        <f t="shared" si="5"/>
        <v>33.942</v>
      </c>
    </row>
    <row r="351" spans="1:14" x14ac:dyDescent="0.25">
      <c r="A351">
        <v>2</v>
      </c>
      <c r="B351" t="str">
        <v>-</v>
      </c>
      <c r="C351" t="str">
        <v>AYUDANTE</v>
      </c>
      <c r="D351" t="str">
        <v>hr</v>
      </c>
      <c r="E351">
        <v>0.3</v>
      </c>
      <c r="F351">
        <v>0</v>
      </c>
      <c r="G351">
        <v>0</v>
      </c>
      <c r="H351" t="str">
        <v>PINTURA EXTERIOR LATEX</v>
      </c>
      <c r="I351" t="str">
        <v/>
      </c>
      <c r="J351" t="str">
        <v>MANO DE OBRA</v>
      </c>
      <c r="M351">
        <f>+_xlfn.XLOOKUP(H351,Presupuesto_General!B:B,Presupuesto_General!D:D)</f>
        <v>113.14000000000001</v>
      </c>
      <c r="N351">
        <f t="shared" si="5"/>
        <v>33.942</v>
      </c>
    </row>
    <row r="352" spans="1:14" x14ac:dyDescent="0.25">
      <c r="A352">
        <v>1</v>
      </c>
      <c r="B352" t="str">
        <v>-</v>
      </c>
      <c r="C352" t="str">
        <v>CIELO PVC TIPO MACHIMBRE + ESTRUCTURA GALVANIZADA</v>
      </c>
      <c r="D352" t="str">
        <v>M2</v>
      </c>
      <c r="E352">
        <v>1</v>
      </c>
      <c r="F352">
        <v>112</v>
      </c>
      <c r="G352">
        <v>112</v>
      </c>
      <c r="H352" t="str">
        <v>PROVISIÓN Y COLOCADO CIELO FALSO DE PLACA PVC C/ESTRUCTURA GALVANIZADA</v>
      </c>
      <c r="I352" t="str">
        <v/>
      </c>
      <c r="J352" t="str">
        <v>MATERIALES</v>
      </c>
      <c r="M352">
        <f>+_xlfn.XLOOKUP(H352,Presupuesto_General!B:B,Presupuesto_General!D:D)</f>
        <v>53.33</v>
      </c>
      <c r="N352">
        <f t="shared" si="5"/>
        <v>53.33</v>
      </c>
    </row>
    <row r="353" spans="1:14" x14ac:dyDescent="0.25">
      <c r="A353">
        <v>1</v>
      </c>
      <c r="B353" t="str">
        <v>-</v>
      </c>
      <c r="C353" t="str">
        <v>ESPECIALISTA EN COLOCADO DE CIELOS</v>
      </c>
      <c r="D353" t="str">
        <v>hr</v>
      </c>
      <c r="E353">
        <v>0.3</v>
      </c>
      <c r="F353">
        <v>20</v>
      </c>
      <c r="G353">
        <v>6</v>
      </c>
      <c r="H353" t="str">
        <v>PROVISIÓN Y COLOCADO CIELO FALSO DE PLACA PVC C/ESTRUCTURA GALVANIZADA</v>
      </c>
      <c r="I353" t="str">
        <v/>
      </c>
      <c r="J353" t="str">
        <v>MANO DE OBRA</v>
      </c>
      <c r="M353">
        <f>+_xlfn.XLOOKUP(H353,Presupuesto_General!B:B,Presupuesto_General!D:D)</f>
        <v>53.33</v>
      </c>
      <c r="N353">
        <f t="shared" si="5"/>
        <v>15.998999999999999</v>
      </c>
    </row>
    <row r="354" spans="1:14" x14ac:dyDescent="0.25">
      <c r="A354">
        <v>2</v>
      </c>
      <c r="B354" t="str">
        <v>-</v>
      </c>
      <c r="C354" t="str">
        <v>AYUDANTE</v>
      </c>
      <c r="D354" t="str">
        <v>hr</v>
      </c>
      <c r="E354">
        <v>0.3</v>
      </c>
      <c r="F354">
        <v>0</v>
      </c>
      <c r="G354">
        <v>0</v>
      </c>
      <c r="H354" t="str">
        <v>PROVISIÓN Y COLOCADO CIELO FALSO DE PLACA PVC C/ESTRUCTURA GALVANIZADA</v>
      </c>
      <c r="I354" t="str">
        <v/>
      </c>
      <c r="J354" t="str">
        <v>MANO DE OBRA</v>
      </c>
      <c r="M354">
        <f>+_xlfn.XLOOKUP(H354,Presupuesto_General!B:B,Presupuesto_General!D:D)</f>
        <v>53.33</v>
      </c>
      <c r="N354">
        <f t="shared" si="5"/>
        <v>15.998999999999999</v>
      </c>
    </row>
    <row r="355" spans="1:14" x14ac:dyDescent="0.25">
      <c r="A355">
        <v>1</v>
      </c>
      <c r="B355" t="str">
        <v>-</v>
      </c>
      <c r="C355" t="str">
        <v>TOPE DE PUERTA</v>
      </c>
      <c r="D355" t="str">
        <v>pza</v>
      </c>
      <c r="E355">
        <v>1</v>
      </c>
      <c r="F355">
        <v>5</v>
      </c>
      <c r="G355">
        <v>5</v>
      </c>
      <c r="H355" t="str">
        <v>PROV Y COLOC DE PUERTA TABLERO MADERA SEMIDURA C/BARNIZ (1,00X2,10)</v>
      </c>
      <c r="I355" t="str">
        <v/>
      </c>
      <c r="J355" t="str">
        <v>MATERIALES</v>
      </c>
      <c r="M355">
        <f>+_xlfn.XLOOKUP(H355,Presupuesto_General!B:B,Presupuesto_General!D:D)</f>
        <v>2</v>
      </c>
      <c r="N355">
        <f t="shared" si="5"/>
        <v>2</v>
      </c>
    </row>
    <row r="356" spans="1:14" x14ac:dyDescent="0.25">
      <c r="A356">
        <v>2</v>
      </c>
      <c r="B356" t="str">
        <v>-</v>
      </c>
      <c r="C356" t="str">
        <v>CHAPA EXTERIOR</v>
      </c>
      <c r="D356" t="str">
        <v>PZA</v>
      </c>
      <c r="E356">
        <v>1</v>
      </c>
      <c r="F356">
        <v>100</v>
      </c>
      <c r="G356">
        <v>100</v>
      </c>
      <c r="H356" t="str">
        <v>PROV Y COLOC DE PUERTA TABLERO MADERA SEMIDURA C/BARNIZ (1,00X2,10)</v>
      </c>
      <c r="I356" t="str">
        <v/>
      </c>
      <c r="J356" t="str">
        <v>MATERIALES</v>
      </c>
      <c r="M356">
        <f>+_xlfn.XLOOKUP(H356,Presupuesto_General!B:B,Presupuesto_General!D:D)</f>
        <v>2</v>
      </c>
      <c r="N356">
        <f t="shared" si="5"/>
        <v>2</v>
      </c>
    </row>
    <row r="357" spans="1:14" x14ac:dyDescent="0.25">
      <c r="A357">
        <v>3</v>
      </c>
      <c r="B357" t="str">
        <v>-</v>
      </c>
      <c r="C357" t="str">
        <v>BISAGRA DE 4"</v>
      </c>
      <c r="D357" t="str">
        <v>pza</v>
      </c>
      <c r="E357">
        <v>3</v>
      </c>
      <c r="F357">
        <v>5</v>
      </c>
      <c r="G357">
        <v>15</v>
      </c>
      <c r="H357" t="str">
        <v>PROV Y COLOC DE PUERTA TABLERO MADERA SEMIDURA C/BARNIZ (1,00X2,10)</v>
      </c>
      <c r="I357" t="str">
        <v/>
      </c>
      <c r="J357" t="str">
        <v>MATERIALES</v>
      </c>
      <c r="M357">
        <f>+_xlfn.XLOOKUP(H357,Presupuesto_General!B:B,Presupuesto_General!D:D)</f>
        <v>2</v>
      </c>
      <c r="N357">
        <f t="shared" si="5"/>
        <v>6</v>
      </c>
    </row>
    <row r="358" spans="1:14" x14ac:dyDescent="0.25">
      <c r="A358">
        <v>4</v>
      </c>
      <c r="B358" t="str">
        <v>-</v>
      </c>
      <c r="C358" t="str">
        <v>BARNIZ</v>
      </c>
      <c r="D358" t="str">
        <v>LT</v>
      </c>
      <c r="E358">
        <v>1.28</v>
      </c>
      <c r="F358">
        <v>35</v>
      </c>
      <c r="G358">
        <v>44.8</v>
      </c>
      <c r="H358" t="str">
        <v>PROV Y COLOC DE PUERTA TABLERO MADERA SEMIDURA C/BARNIZ (1,00X2,10)</v>
      </c>
      <c r="I358" t="str">
        <v/>
      </c>
      <c r="J358" t="str">
        <v>MATERIALES</v>
      </c>
      <c r="M358">
        <f>+_xlfn.XLOOKUP(H358,Presupuesto_General!B:B,Presupuesto_General!D:D)</f>
        <v>2</v>
      </c>
      <c r="N358">
        <f t="shared" si="5"/>
        <v>2.56</v>
      </c>
    </row>
    <row r="359" spans="1:14" x14ac:dyDescent="0.25">
      <c r="A359">
        <v>5</v>
      </c>
      <c r="B359" t="str">
        <v>-</v>
      </c>
      <c r="C359" t="str">
        <v>PUERTA TABLERO DE MADERA SEMIDURA (1.00X2.10) INC/MARCO</v>
      </c>
      <c r="D359" t="str">
        <v>pza</v>
      </c>
      <c r="E359">
        <v>1</v>
      </c>
      <c r="F359">
        <v>1000</v>
      </c>
      <c r="G359">
        <v>1000</v>
      </c>
      <c r="H359" t="str">
        <v>PROV Y COLOC DE PUERTA TABLERO MADERA SEMIDURA C/BARNIZ (1,00X2,10)</v>
      </c>
      <c r="I359" t="str">
        <v/>
      </c>
      <c r="J359" t="str">
        <v>MATERIALES</v>
      </c>
      <c r="M359">
        <f>+_xlfn.XLOOKUP(H359,Presupuesto_General!B:B,Presupuesto_General!D:D)</f>
        <v>2</v>
      </c>
      <c r="N359">
        <f t="shared" si="5"/>
        <v>2</v>
      </c>
    </row>
    <row r="360" spans="1:14" x14ac:dyDescent="0.25">
      <c r="A360">
        <v>1</v>
      </c>
      <c r="B360" t="str">
        <v>-</v>
      </c>
      <c r="C360" t="str">
        <v>CARPINTERO</v>
      </c>
      <c r="D360" t="str">
        <v>hr</v>
      </c>
      <c r="E360">
        <v>1</v>
      </c>
      <c r="F360">
        <v>18</v>
      </c>
      <c r="G360">
        <v>18</v>
      </c>
      <c r="H360" t="str">
        <v>PROV Y COLOC DE PUERTA TABLERO MADERA SEMIDURA C/BARNIZ (1,00X2,10)</v>
      </c>
      <c r="I360" t="str">
        <v/>
      </c>
      <c r="J360" t="str">
        <v>MANO DE OBRA</v>
      </c>
      <c r="M360">
        <f>+_xlfn.XLOOKUP(H360,Presupuesto_General!B:B,Presupuesto_General!D:D)</f>
        <v>2</v>
      </c>
      <c r="N360">
        <f t="shared" si="5"/>
        <v>2</v>
      </c>
    </row>
    <row r="361" spans="1:14" x14ac:dyDescent="0.25">
      <c r="A361">
        <v>2</v>
      </c>
      <c r="B361" t="str">
        <v>-</v>
      </c>
      <c r="C361" t="str">
        <v>AYUDANTE</v>
      </c>
      <c r="D361" t="str">
        <v>hr</v>
      </c>
      <c r="E361">
        <v>1</v>
      </c>
      <c r="F361">
        <v>0</v>
      </c>
      <c r="G361">
        <v>0</v>
      </c>
      <c r="H361" t="str">
        <v>PROV Y COLOC DE PUERTA TABLERO MADERA SEMIDURA C/BARNIZ (1,00X2,10)</v>
      </c>
      <c r="I361" t="str">
        <v/>
      </c>
      <c r="J361" t="str">
        <v>MANO DE OBRA</v>
      </c>
      <c r="M361">
        <f>+_xlfn.XLOOKUP(H361,Presupuesto_General!B:B,Presupuesto_General!D:D)</f>
        <v>2</v>
      </c>
      <c r="N361">
        <f t="shared" si="5"/>
        <v>2</v>
      </c>
    </row>
    <row r="362" spans="1:14" x14ac:dyDescent="0.25">
      <c r="A362">
        <v>1</v>
      </c>
      <c r="B362" t="str">
        <v>-</v>
      </c>
      <c r="C362" t="str">
        <v>TOPE DE PUERTA</v>
      </c>
      <c r="D362" t="str">
        <v>pza</v>
      </c>
      <c r="E362">
        <v>1</v>
      </c>
      <c r="F362">
        <v>5</v>
      </c>
      <c r="G362">
        <v>5</v>
      </c>
      <c r="H362" t="str">
        <v>PROV Y COLOC DE PUERTA TABLERO MADERA SEMIDURA C/BARNIZ (0,90X2,10)</v>
      </c>
      <c r="I362" t="str">
        <v/>
      </c>
      <c r="J362" t="str">
        <v>MATERIALES</v>
      </c>
      <c r="M362">
        <f>+_xlfn.XLOOKUP(H362,Presupuesto_General!B:B,Presupuesto_General!D:D)</f>
        <v>2</v>
      </c>
      <c r="N362">
        <f t="shared" si="5"/>
        <v>2</v>
      </c>
    </row>
    <row r="363" spans="1:14" x14ac:dyDescent="0.25">
      <c r="A363">
        <v>2</v>
      </c>
      <c r="B363" t="str">
        <v>-</v>
      </c>
      <c r="C363" t="str">
        <v>CHAPA INTERIOR</v>
      </c>
      <c r="D363" t="str">
        <v>pza</v>
      </c>
      <c r="E363">
        <v>1</v>
      </c>
      <c r="F363">
        <v>90</v>
      </c>
      <c r="G363">
        <v>90</v>
      </c>
      <c r="H363" t="str">
        <v>PROV Y COLOC DE PUERTA TABLERO MADERA SEMIDURA C/BARNIZ (0,90X2,10)</v>
      </c>
      <c r="I363" t="str">
        <v/>
      </c>
      <c r="J363" t="str">
        <v>MATERIALES</v>
      </c>
      <c r="M363">
        <f>+_xlfn.XLOOKUP(H363,Presupuesto_General!B:B,Presupuesto_General!D:D)</f>
        <v>2</v>
      </c>
      <c r="N363">
        <f t="shared" si="5"/>
        <v>2</v>
      </c>
    </row>
    <row r="364" spans="1:14" x14ac:dyDescent="0.25">
      <c r="A364">
        <v>3</v>
      </c>
      <c r="B364" t="str">
        <v>-</v>
      </c>
      <c r="C364" t="str">
        <v>BISAGRA DE 4"</v>
      </c>
      <c r="D364" t="str">
        <v>pza</v>
      </c>
      <c r="E364">
        <v>3</v>
      </c>
      <c r="F364">
        <v>5</v>
      </c>
      <c r="G364">
        <v>15</v>
      </c>
      <c r="H364" t="str">
        <v>PROV Y COLOC DE PUERTA TABLERO MADERA SEMIDURA C/BARNIZ (0,90X2,10)</v>
      </c>
      <c r="I364" t="str">
        <v/>
      </c>
      <c r="J364" t="str">
        <v>MATERIALES</v>
      </c>
      <c r="M364">
        <f>+_xlfn.XLOOKUP(H364,Presupuesto_General!B:B,Presupuesto_General!D:D)</f>
        <v>2</v>
      </c>
      <c r="N364">
        <f t="shared" si="5"/>
        <v>6</v>
      </c>
    </row>
    <row r="365" spans="1:14" x14ac:dyDescent="0.25">
      <c r="A365">
        <v>4</v>
      </c>
      <c r="B365" t="str">
        <v>-</v>
      </c>
      <c r="C365" t="str">
        <v>BARNIZ</v>
      </c>
      <c r="D365" t="str">
        <v>LT</v>
      </c>
      <c r="E365">
        <v>1.05</v>
      </c>
      <c r="F365">
        <v>35</v>
      </c>
      <c r="G365">
        <v>36.75</v>
      </c>
      <c r="H365" t="str">
        <v>PROV Y COLOC DE PUERTA TABLERO MADERA SEMIDURA C/BARNIZ (0,90X2,10)</v>
      </c>
      <c r="I365" t="str">
        <v/>
      </c>
      <c r="J365" t="str">
        <v>MATERIALES</v>
      </c>
      <c r="M365">
        <f>+_xlfn.XLOOKUP(H365,Presupuesto_General!B:B,Presupuesto_General!D:D)</f>
        <v>2</v>
      </c>
      <c r="N365">
        <f t="shared" si="5"/>
        <v>2.1</v>
      </c>
    </row>
    <row r="366" spans="1:14" x14ac:dyDescent="0.25">
      <c r="A366">
        <v>5</v>
      </c>
      <c r="B366" t="str">
        <v>-</v>
      </c>
      <c r="C366" t="str">
        <v>PUERTA TABLERO DE MADERA SEMIDURA (0.90X2.10) INC/MARCO</v>
      </c>
      <c r="D366" t="str">
        <v>pza</v>
      </c>
      <c r="E366">
        <v>1</v>
      </c>
      <c r="F366">
        <v>950</v>
      </c>
      <c r="G366">
        <v>950</v>
      </c>
      <c r="H366" t="str">
        <v>PROV Y COLOC DE PUERTA TABLERO MADERA SEMIDURA C/BARNIZ (0,90X2,10)</v>
      </c>
      <c r="I366" t="str">
        <v/>
      </c>
      <c r="J366" t="str">
        <v>MATERIALES</v>
      </c>
      <c r="M366">
        <f>+_xlfn.XLOOKUP(H366,Presupuesto_General!B:B,Presupuesto_General!D:D)</f>
        <v>2</v>
      </c>
      <c r="N366">
        <f t="shared" si="5"/>
        <v>2</v>
      </c>
    </row>
    <row r="367" spans="1:14" x14ac:dyDescent="0.25">
      <c r="A367">
        <v>1</v>
      </c>
      <c r="B367" t="str">
        <v>-</v>
      </c>
      <c r="C367" t="str">
        <v>CARPINTERO</v>
      </c>
      <c r="D367" t="str">
        <v>hr</v>
      </c>
      <c r="E367">
        <v>3</v>
      </c>
      <c r="F367">
        <v>18</v>
      </c>
      <c r="G367">
        <v>54</v>
      </c>
      <c r="H367" t="str">
        <v>PROV Y COLOC DE PUERTA TABLERO MADERA SEMIDURA C/BARNIZ (0,90X2,10)</v>
      </c>
      <c r="I367" t="str">
        <v/>
      </c>
      <c r="J367" t="str">
        <v>MANO DE OBRA</v>
      </c>
      <c r="M367">
        <f>+_xlfn.XLOOKUP(H367,Presupuesto_General!B:B,Presupuesto_General!D:D)</f>
        <v>2</v>
      </c>
      <c r="N367">
        <f t="shared" si="5"/>
        <v>6</v>
      </c>
    </row>
    <row r="368" spans="1:14" x14ac:dyDescent="0.25">
      <c r="A368">
        <v>2</v>
      </c>
      <c r="B368" t="str">
        <v>-</v>
      </c>
      <c r="C368" t="str">
        <v>AYUDANTE</v>
      </c>
      <c r="D368" t="str">
        <v>hr</v>
      </c>
      <c r="E368">
        <v>3</v>
      </c>
      <c r="F368">
        <v>0</v>
      </c>
      <c r="G368">
        <v>0</v>
      </c>
      <c r="H368" t="str">
        <v>PROV Y COLOC DE PUERTA TABLERO MADERA SEMIDURA C/BARNIZ (0,90X2,10)</v>
      </c>
      <c r="I368" t="str">
        <v/>
      </c>
      <c r="J368" t="str">
        <v>MANO DE OBRA</v>
      </c>
      <c r="M368">
        <f>+_xlfn.XLOOKUP(H368,Presupuesto_General!B:B,Presupuesto_General!D:D)</f>
        <v>2</v>
      </c>
      <c r="N368">
        <f t="shared" si="5"/>
        <v>6</v>
      </c>
    </row>
    <row r="369" spans="1:14" x14ac:dyDescent="0.25">
      <c r="A369">
        <v>1</v>
      </c>
      <c r="B369" t="str">
        <v>-</v>
      </c>
      <c r="C369" t="str">
        <v>TOPE DE PUERTA</v>
      </c>
      <c r="D369" t="str">
        <v>pza</v>
      </c>
      <c r="E369">
        <v>1</v>
      </c>
      <c r="F369">
        <v>5</v>
      </c>
      <c r="G369">
        <v>5</v>
      </c>
      <c r="H369" t="str">
        <v>PROV Y COLOC DE PUERTA TABLERO MADERA SEMIDURA C/BARNIZ (0,80X2,10)</v>
      </c>
      <c r="I369" t="str">
        <v/>
      </c>
      <c r="J369" t="str">
        <v>MATERIALES</v>
      </c>
      <c r="M369">
        <f>+_xlfn.XLOOKUP(H369,Presupuesto_General!B:B,Presupuesto_General!D:D)</f>
        <v>1</v>
      </c>
      <c r="N369">
        <f t="shared" si="5"/>
        <v>1</v>
      </c>
    </row>
    <row r="370" spans="1:14" x14ac:dyDescent="0.25">
      <c r="A370">
        <v>2</v>
      </c>
      <c r="B370" t="str">
        <v>-</v>
      </c>
      <c r="C370" t="str">
        <v>PUERTA TABLERO DE MADERA SEMIDURA (0.80X2.10) INC/MARCO</v>
      </c>
      <c r="D370" t="str">
        <v>pza</v>
      </c>
      <c r="E370">
        <v>1</v>
      </c>
      <c r="F370">
        <v>900</v>
      </c>
      <c r="G370">
        <v>900</v>
      </c>
      <c r="H370" t="str">
        <v>PROV Y COLOC DE PUERTA TABLERO MADERA SEMIDURA C/BARNIZ (0,80X2,10)</v>
      </c>
      <c r="I370" t="str">
        <v/>
      </c>
      <c r="J370" t="str">
        <v>MATERIALES</v>
      </c>
      <c r="M370">
        <f>+_xlfn.XLOOKUP(H370,Presupuesto_General!B:B,Presupuesto_General!D:D)</f>
        <v>1</v>
      </c>
      <c r="N370">
        <f t="shared" si="5"/>
        <v>1</v>
      </c>
    </row>
    <row r="371" spans="1:14" x14ac:dyDescent="0.25">
      <c r="A371">
        <v>3</v>
      </c>
      <c r="B371" t="str">
        <v>-</v>
      </c>
      <c r="C371" t="str">
        <v>CHAPA INTERIOR</v>
      </c>
      <c r="D371" t="str">
        <v>pza</v>
      </c>
      <c r="E371">
        <v>1</v>
      </c>
      <c r="F371">
        <v>90</v>
      </c>
      <c r="G371">
        <v>90</v>
      </c>
      <c r="H371" t="str">
        <v>PROV Y COLOC DE PUERTA TABLERO MADERA SEMIDURA C/BARNIZ (0,80X2,10)</v>
      </c>
      <c r="I371" t="str">
        <v/>
      </c>
      <c r="J371" t="str">
        <v>MATERIALES</v>
      </c>
      <c r="M371">
        <f>+_xlfn.XLOOKUP(H371,Presupuesto_General!B:B,Presupuesto_General!D:D)</f>
        <v>1</v>
      </c>
      <c r="N371">
        <f t="shared" si="5"/>
        <v>1</v>
      </c>
    </row>
    <row r="372" spans="1:14" x14ac:dyDescent="0.25">
      <c r="A372">
        <v>4</v>
      </c>
      <c r="B372" t="str">
        <v>-</v>
      </c>
      <c r="C372" t="str">
        <v>BISAGRA DE 4"</v>
      </c>
      <c r="D372" t="str">
        <v>pza</v>
      </c>
      <c r="E372">
        <v>3</v>
      </c>
      <c r="F372">
        <v>5</v>
      </c>
      <c r="G372">
        <v>15</v>
      </c>
      <c r="H372" t="str">
        <v>PROV Y COLOC DE PUERTA TABLERO MADERA SEMIDURA C/BARNIZ (0,80X2,10)</v>
      </c>
      <c r="I372" t="str">
        <v/>
      </c>
      <c r="J372" t="str">
        <v>MATERIALES</v>
      </c>
      <c r="M372">
        <f>+_xlfn.XLOOKUP(H372,Presupuesto_General!B:B,Presupuesto_General!D:D)</f>
        <v>1</v>
      </c>
      <c r="N372">
        <f t="shared" si="5"/>
        <v>3</v>
      </c>
    </row>
    <row r="373" spans="1:14" x14ac:dyDescent="0.25">
      <c r="A373">
        <v>5</v>
      </c>
      <c r="B373" t="str">
        <v>-</v>
      </c>
      <c r="C373" t="str">
        <v>BARNIZ</v>
      </c>
      <c r="D373" t="str">
        <v>LT</v>
      </c>
      <c r="E373">
        <v>1.1299999999999999</v>
      </c>
      <c r="F373">
        <v>35</v>
      </c>
      <c r="G373">
        <v>39.549999999999997</v>
      </c>
      <c r="H373" t="str">
        <v>PROV Y COLOC DE PUERTA TABLERO MADERA SEMIDURA C/BARNIZ (0,80X2,10)</v>
      </c>
      <c r="I373" t="str">
        <v/>
      </c>
      <c r="J373" t="str">
        <v>MATERIALES</v>
      </c>
      <c r="M373">
        <f>+_xlfn.XLOOKUP(H373,Presupuesto_General!B:B,Presupuesto_General!D:D)</f>
        <v>1</v>
      </c>
      <c r="N373">
        <f t="shared" si="5"/>
        <v>1.1299999999999999</v>
      </c>
    </row>
    <row r="374" spans="1:14" x14ac:dyDescent="0.25">
      <c r="A374">
        <v>1</v>
      </c>
      <c r="B374" t="str">
        <v>-</v>
      </c>
      <c r="C374" t="str">
        <v>CARPINTERO</v>
      </c>
      <c r="D374" t="str">
        <v>hr</v>
      </c>
      <c r="E374">
        <v>2.5</v>
      </c>
      <c r="F374">
        <v>18</v>
      </c>
      <c r="G374">
        <v>45</v>
      </c>
      <c r="H374" t="str">
        <v>PROV Y COLOC DE PUERTA TABLERO MADERA SEMIDURA C/BARNIZ (0,80X2,10)</v>
      </c>
      <c r="I374" t="str">
        <v/>
      </c>
      <c r="J374" t="str">
        <v>MANO DE OBRA</v>
      </c>
      <c r="M374">
        <f>+_xlfn.XLOOKUP(H374,Presupuesto_General!B:B,Presupuesto_General!D:D)</f>
        <v>1</v>
      </c>
      <c r="N374">
        <f t="shared" si="5"/>
        <v>2.5</v>
      </c>
    </row>
    <row r="375" spans="1:14" x14ac:dyDescent="0.25">
      <c r="A375">
        <v>2</v>
      </c>
      <c r="B375" t="str">
        <v>-</v>
      </c>
      <c r="C375" t="str">
        <v>AYUDANTE</v>
      </c>
      <c r="D375" t="str">
        <v>hr</v>
      </c>
      <c r="E375">
        <v>2.5</v>
      </c>
      <c r="F375">
        <v>0</v>
      </c>
      <c r="G375">
        <v>0</v>
      </c>
      <c r="H375" t="str">
        <v>PROV Y COLOC DE PUERTA TABLERO MADERA SEMIDURA C/BARNIZ (0,80X2,10)</v>
      </c>
      <c r="I375" t="str">
        <v/>
      </c>
      <c r="J375" t="str">
        <v>MANO DE OBRA</v>
      </c>
      <c r="M375">
        <f>+_xlfn.XLOOKUP(H375,Presupuesto_General!B:B,Presupuesto_General!D:D)</f>
        <v>1</v>
      </c>
      <c r="N375">
        <f t="shared" si="5"/>
        <v>2.5</v>
      </c>
    </row>
    <row r="376" spans="1:14" x14ac:dyDescent="0.25">
      <c r="A376">
        <v>1</v>
      </c>
      <c r="B376" t="str">
        <v>-</v>
      </c>
      <c r="C376" t="str">
        <v>PLACA DE NUMERACION</v>
      </c>
      <c r="D376" t="str">
        <v>pza</v>
      </c>
      <c r="E376">
        <v>1</v>
      </c>
      <c r="F376">
        <v>25</v>
      </c>
      <c r="G376">
        <v>25</v>
      </c>
      <c r="H376" t="str">
        <v>PLACA DE NUMERACIÓN DE VIVIENDA MAS ACCESORIOS</v>
      </c>
      <c r="I376" t="str">
        <v/>
      </c>
      <c r="J376" t="str">
        <v>MATERIALES</v>
      </c>
      <c r="M376">
        <f>+_xlfn.XLOOKUP(H376,Presupuesto_General!B:B,Presupuesto_General!D:D)</f>
        <v>1</v>
      </c>
      <c r="N376">
        <f t="shared" si="5"/>
        <v>1</v>
      </c>
    </row>
    <row r="377" spans="1:14" x14ac:dyDescent="0.25">
      <c r="A377">
        <v>1</v>
      </c>
      <c r="B377" t="str">
        <v>-</v>
      </c>
      <c r="C377" t="str">
        <v>ALBAÑIL</v>
      </c>
      <c r="D377" t="str">
        <v>hr</v>
      </c>
      <c r="E377">
        <v>0.25</v>
      </c>
      <c r="F377">
        <v>18</v>
      </c>
      <c r="G377">
        <v>4.5</v>
      </c>
      <c r="H377" t="str">
        <v>PLACA DE NUMERACIÓN DE VIVIENDA MAS ACCESORIOS</v>
      </c>
      <c r="I377" t="str">
        <v/>
      </c>
      <c r="J377" t="str">
        <v>MANO DE OBRA</v>
      </c>
      <c r="M377">
        <f>+_xlfn.XLOOKUP(H377,Presupuesto_General!B:B,Presupuesto_General!D:D)</f>
        <v>1</v>
      </c>
      <c r="N377">
        <f t="shared" si="5"/>
        <v>0.25</v>
      </c>
    </row>
    <row r="378" spans="1:14" x14ac:dyDescent="0.25">
      <c r="A378">
        <v>1</v>
      </c>
      <c r="B378" t="str">
        <v>-</v>
      </c>
      <c r="C378" t="str">
        <v>TANQUE PLÁSTICO DE AGUA 450 LITROS C/ACCESORIOS</v>
      </c>
      <c r="D378" t="str">
        <v>glb</v>
      </c>
      <c r="E378">
        <v>1</v>
      </c>
      <c r="F378">
        <v>450</v>
      </c>
      <c r="G378">
        <v>450</v>
      </c>
      <c r="H378" t="str">
        <v>PROVISION Y COLOCADO DE TANQUE PLÁSTICO DE AGUA DE 450 LT C/ACCESORIOS</v>
      </c>
      <c r="I378" t="str">
        <v/>
      </c>
      <c r="J378" t="str">
        <v>MATERIALES</v>
      </c>
      <c r="M378">
        <f>+_xlfn.XLOOKUP(H378,Presupuesto_General!B:B,Presupuesto_General!D:D)</f>
        <v>1</v>
      </c>
      <c r="N378">
        <f t="shared" si="5"/>
        <v>1</v>
      </c>
    </row>
    <row r="379" spans="1:14" x14ac:dyDescent="0.25">
      <c r="A379">
        <v>1</v>
      </c>
      <c r="B379" t="str">
        <v>-</v>
      </c>
      <c r="C379" t="str">
        <v>PLOMERO</v>
      </c>
      <c r="D379" t="str">
        <v>hr</v>
      </c>
      <c r="E379">
        <v>4</v>
      </c>
      <c r="F379">
        <v>18</v>
      </c>
      <c r="G379">
        <v>72</v>
      </c>
      <c r="H379" t="str">
        <v>PROVISION Y COLOCADO DE TANQUE PLÁSTICO DE AGUA DE 450 LT C/ACCESORIOS</v>
      </c>
      <c r="I379" t="str">
        <v/>
      </c>
      <c r="J379" t="str">
        <v>MANO DE OBRA</v>
      </c>
      <c r="M379">
        <f>+_xlfn.XLOOKUP(H379,Presupuesto_General!B:B,Presupuesto_General!D:D)</f>
        <v>1</v>
      </c>
      <c r="N379">
        <f t="shared" si="5"/>
        <v>4</v>
      </c>
    </row>
    <row r="380" spans="1:14" x14ac:dyDescent="0.25">
      <c r="A380">
        <v>2</v>
      </c>
      <c r="B380" t="str">
        <v>-</v>
      </c>
      <c r="C380" t="str">
        <v>AYUDANTE</v>
      </c>
      <c r="D380" t="str">
        <v>hr</v>
      </c>
      <c r="E380">
        <v>4</v>
      </c>
      <c r="F380">
        <v>0</v>
      </c>
      <c r="G380">
        <v>0</v>
      </c>
      <c r="H380" t="str">
        <v>PROVISION Y COLOCADO DE TANQUE PLÁSTICO DE AGUA DE 450 LT C/ACCESORIOS</v>
      </c>
      <c r="I380" t="str">
        <v/>
      </c>
      <c r="J380" t="str">
        <v>MANO DE OBRA</v>
      </c>
      <c r="M380">
        <f>+_xlfn.XLOOKUP(H380,Presupuesto_General!B:B,Presupuesto_General!D:D)</f>
        <v>1</v>
      </c>
      <c r="N380">
        <f t="shared" si="5"/>
        <v>4</v>
      </c>
    </row>
    <row r="381" spans="1:14" x14ac:dyDescent="0.25">
      <c r="A381">
        <v>1</v>
      </c>
      <c r="B381" t="str">
        <v>-</v>
      </c>
      <c r="C381" t="str">
        <v>TORNILLO Y RAMPLUG DE 2" X 6mm</v>
      </c>
      <c r="D381" t="str">
        <v>PZA</v>
      </c>
      <c r="E381">
        <v>4</v>
      </c>
      <c r="F381">
        <v>1</v>
      </c>
      <c r="G381">
        <v>4</v>
      </c>
      <c r="H381" t="str">
        <v>PLACA DE ENTREGA DE OBRA</v>
      </c>
      <c r="I381" t="str">
        <v/>
      </c>
      <c r="J381" t="str">
        <v>MATERIALES</v>
      </c>
      <c r="M381">
        <f>+_xlfn.XLOOKUP(H381,Presupuesto_General!B:B,Presupuesto_General!D:D)</f>
        <v>2.5000000000000001E-2</v>
      </c>
      <c r="N381">
        <f t="shared" si="5"/>
        <v>0.1</v>
      </c>
    </row>
    <row r="382" spans="1:14" x14ac:dyDescent="0.25">
      <c r="A382">
        <v>2</v>
      </c>
      <c r="B382" t="str">
        <v>-</v>
      </c>
      <c r="C382" t="str">
        <v>PLACA DE ENTREGA DE OBRA</v>
      </c>
      <c r="D382" t="str">
        <v>pza</v>
      </c>
      <c r="E382">
        <v>1</v>
      </c>
      <c r="F382">
        <v>1250</v>
      </c>
      <c r="G382">
        <v>1250</v>
      </c>
      <c r="H382" t="str">
        <v>PLACA DE ENTREGA DE OBRA</v>
      </c>
      <c r="I382" t="str">
        <v/>
      </c>
      <c r="J382" t="str">
        <v>MATERIALES</v>
      </c>
      <c r="M382">
        <f>+_xlfn.XLOOKUP(H382,Presupuesto_General!B:B,Presupuesto_General!D:D)</f>
        <v>2.5000000000000001E-2</v>
      </c>
      <c r="N382">
        <f t="shared" si="5"/>
        <v>2.5000000000000001E-2</v>
      </c>
    </row>
    <row r="383" spans="1:14" x14ac:dyDescent="0.25">
      <c r="A383">
        <v>1</v>
      </c>
      <c r="B383" t="str">
        <v>-</v>
      </c>
      <c r="C383" t="str">
        <v>ALBAÑIL</v>
      </c>
      <c r="D383" t="str">
        <v>hr</v>
      </c>
      <c r="E383">
        <v>0.08</v>
      </c>
      <c r="F383">
        <v>18</v>
      </c>
      <c r="G383">
        <v>1.44</v>
      </c>
      <c r="H383" t="str">
        <v>PLACA DE ENTREGA DE OBRA</v>
      </c>
      <c r="I383" t="str">
        <v/>
      </c>
      <c r="J383" t="str">
        <v>MANO DE OBRA</v>
      </c>
      <c r="M383">
        <f>+_xlfn.XLOOKUP(H383,Presupuesto_General!B:B,Presupuesto_General!D:D)</f>
        <v>2.5000000000000001E-2</v>
      </c>
      <c r="N383">
        <f t="shared" si="5"/>
        <v>2E-3</v>
      </c>
    </row>
    <row r="384" spans="1:14" x14ac:dyDescent="0.25">
      <c r="A384">
        <v>1</v>
      </c>
      <c r="B384" t="str">
        <v>-</v>
      </c>
      <c r="C384" t="str">
        <v>PLETINA DE 1/8" X 3/4"</v>
      </c>
      <c r="D384" t="str">
        <v>M</v>
      </c>
      <c r="E384">
        <v>0.5</v>
      </c>
      <c r="F384">
        <v>8</v>
      </c>
      <c r="G384">
        <v>4</v>
      </c>
      <c r="H384" t="str">
        <v>CANALETA DE CALAMINA GALVANIZADA Nro 28 CORTE 33</v>
      </c>
      <c r="I384" t="str">
        <v/>
      </c>
      <c r="J384" t="str">
        <v>MATERIALES</v>
      </c>
      <c r="M384">
        <f>+_xlfn.XLOOKUP(H384,Presupuesto_General!B:B,Presupuesto_General!D:D)</f>
        <v>14.249999999999998</v>
      </c>
      <c r="N384">
        <f t="shared" si="5"/>
        <v>7.1249999999999991</v>
      </c>
    </row>
    <row r="385" spans="1:14" x14ac:dyDescent="0.25">
      <c r="A385">
        <v>2</v>
      </c>
      <c r="B385" t="str">
        <v>-</v>
      </c>
      <c r="C385" t="str">
        <v>CANALETA DE CALAMINA GALV. Nro 28 CORTE 33 + COLOCADO</v>
      </c>
      <c r="D385" t="str">
        <v>M</v>
      </c>
      <c r="E385">
        <v>1</v>
      </c>
      <c r="F385">
        <v>35</v>
      </c>
      <c r="G385">
        <v>35</v>
      </c>
      <c r="H385" t="str">
        <v>CANALETA DE CALAMINA GALVANIZADA Nro 28 CORTE 33</v>
      </c>
      <c r="I385" t="str">
        <v/>
      </c>
      <c r="J385" t="str">
        <v>MATERIALES</v>
      </c>
      <c r="M385">
        <f>+_xlfn.XLOOKUP(H385,Presupuesto_General!B:B,Presupuesto_General!D:D)</f>
        <v>14.249999999999998</v>
      </c>
      <c r="N385">
        <f t="shared" si="5"/>
        <v>14.249999999999998</v>
      </c>
    </row>
    <row r="386" spans="1:14" x14ac:dyDescent="0.25">
      <c r="A386">
        <v>1</v>
      </c>
      <c r="B386" t="str">
        <v>-</v>
      </c>
      <c r="C386" t="str">
        <v>ALBAÑIL</v>
      </c>
      <c r="D386" t="str">
        <v>hr</v>
      </c>
      <c r="E386">
        <v>1.5</v>
      </c>
      <c r="F386">
        <v>18</v>
      </c>
      <c r="G386">
        <v>27</v>
      </c>
      <c r="H386" t="str">
        <v>CANALETA DE CALAMINA GALVANIZADA Nro 28 CORTE 33</v>
      </c>
      <c r="I386" t="str">
        <v/>
      </c>
      <c r="J386" t="str">
        <v>MANO DE OBRA</v>
      </c>
      <c r="M386">
        <f>+_xlfn.XLOOKUP(H386,Presupuesto_General!B:B,Presupuesto_General!D:D)</f>
        <v>14.249999999999998</v>
      </c>
      <c r="N386">
        <f t="shared" si="5"/>
        <v>21.374999999999996</v>
      </c>
    </row>
    <row r="387" spans="1:14" x14ac:dyDescent="0.25">
      <c r="A387">
        <v>2</v>
      </c>
      <c r="B387" t="str">
        <v>-</v>
      </c>
      <c r="C387" t="str">
        <v>AYUDANTE</v>
      </c>
      <c r="D387" t="str">
        <v>hr</v>
      </c>
      <c r="E387">
        <v>0.5</v>
      </c>
      <c r="F387">
        <v>0</v>
      </c>
      <c r="G387">
        <v>0</v>
      </c>
      <c r="H387" t="str">
        <v>CANALETA DE CALAMINA GALVANIZADA Nro 28 CORTE 33</v>
      </c>
      <c r="I387" t="str">
        <v/>
      </c>
      <c r="J387" t="str">
        <v>MANO DE OBRA</v>
      </c>
      <c r="M387">
        <f>+_xlfn.XLOOKUP(H387,Presupuesto_General!B:B,Presupuesto_General!D:D)</f>
        <v>14.249999999999998</v>
      </c>
      <c r="N387">
        <f t="shared" ref="N387:N407" si="6">+M387*E387</f>
        <v>7.1249999999999991</v>
      </c>
    </row>
    <row r="388" spans="1:14" x14ac:dyDescent="0.25">
      <c r="A388">
        <v>1</v>
      </c>
      <c r="B388" t="str">
        <v>-</v>
      </c>
      <c r="C388" t="str">
        <v>PEGAMENTO PARA PVC</v>
      </c>
      <c r="D388" t="str">
        <v>LT</v>
      </c>
      <c r="E388">
        <v>0.03</v>
      </c>
      <c r="F388">
        <v>35</v>
      </c>
      <c r="G388">
        <v>1.05</v>
      </c>
      <c r="H388" t="str">
        <v>BAJANTE DE PVC 3"</v>
      </c>
      <c r="I388" t="str">
        <v/>
      </c>
      <c r="J388" t="str">
        <v>MATERIALES</v>
      </c>
      <c r="M388">
        <f>+_xlfn.XLOOKUP(H388,Presupuesto_General!B:B,Presupuesto_General!D:D)</f>
        <v>12</v>
      </c>
      <c r="N388">
        <f t="shared" si="6"/>
        <v>0.36</v>
      </c>
    </row>
    <row r="389" spans="1:14" x14ac:dyDescent="0.25">
      <c r="A389">
        <v>2</v>
      </c>
      <c r="B389" t="str">
        <v>-</v>
      </c>
      <c r="C389" t="str">
        <v>ABRAZADERA DE 3"</v>
      </c>
      <c r="D389" t="str">
        <v>PZA</v>
      </c>
      <c r="E389">
        <v>1</v>
      </c>
      <c r="F389">
        <v>6</v>
      </c>
      <c r="G389">
        <v>6</v>
      </c>
      <c r="H389" t="str">
        <v>BAJANTE DE PVC 3"</v>
      </c>
      <c r="I389" t="str">
        <v/>
      </c>
      <c r="J389" t="str">
        <v>MATERIALES</v>
      </c>
      <c r="M389">
        <f>+_xlfn.XLOOKUP(H389,Presupuesto_General!B:B,Presupuesto_General!D:D)</f>
        <v>12</v>
      </c>
      <c r="N389">
        <f t="shared" si="6"/>
        <v>12</v>
      </c>
    </row>
    <row r="390" spans="1:14" x14ac:dyDescent="0.25">
      <c r="A390">
        <v>3</v>
      </c>
      <c r="B390" t="str">
        <v>-</v>
      </c>
      <c r="C390" t="str">
        <v>TORNILLO Y RAMPLUG DE 2" X 6mm</v>
      </c>
      <c r="D390" t="str">
        <v>PZA</v>
      </c>
      <c r="E390">
        <v>3</v>
      </c>
      <c r="F390">
        <v>1</v>
      </c>
      <c r="G390">
        <v>3</v>
      </c>
      <c r="H390" t="str">
        <v>BAJANTE DE PVC 3"</v>
      </c>
      <c r="I390" t="str">
        <v/>
      </c>
      <c r="J390" t="str">
        <v>MATERIALES</v>
      </c>
      <c r="M390">
        <f>+_xlfn.XLOOKUP(H390,Presupuesto_General!B:B,Presupuesto_General!D:D)</f>
        <v>12</v>
      </c>
      <c r="N390">
        <f t="shared" si="6"/>
        <v>36</v>
      </c>
    </row>
    <row r="391" spans="1:14" x14ac:dyDescent="0.25">
      <c r="A391">
        <v>4</v>
      </c>
      <c r="B391" t="str">
        <v>-</v>
      </c>
      <c r="C391" t="str">
        <v>CODO PVC DESAGÜE 3"</v>
      </c>
      <c r="D391" t="str">
        <v>PZA</v>
      </c>
      <c r="E391">
        <v>1</v>
      </c>
      <c r="F391">
        <v>9</v>
      </c>
      <c r="G391">
        <v>9</v>
      </c>
      <c r="H391" t="str">
        <v>BAJANTE DE PVC 3"</v>
      </c>
      <c r="I391" t="str">
        <v/>
      </c>
      <c r="J391" t="str">
        <v>MATERIALES</v>
      </c>
      <c r="M391">
        <f>+_xlfn.XLOOKUP(H391,Presupuesto_General!B:B,Presupuesto_General!D:D)</f>
        <v>12</v>
      </c>
      <c r="N391">
        <f t="shared" si="6"/>
        <v>12</v>
      </c>
    </row>
    <row r="392" spans="1:14" x14ac:dyDescent="0.25">
      <c r="A392">
        <v>5</v>
      </c>
      <c r="B392" t="str">
        <v>-</v>
      </c>
      <c r="C392" t="str">
        <v>TUBO PVC DESAGUE 3"</v>
      </c>
      <c r="D392" t="str">
        <v>M</v>
      </c>
      <c r="E392">
        <v>1.05</v>
      </c>
      <c r="F392">
        <v>15</v>
      </c>
      <c r="G392">
        <v>15.75</v>
      </c>
      <c r="H392" t="str">
        <v>BAJANTE DE PVC 3"</v>
      </c>
      <c r="I392" t="str">
        <v/>
      </c>
      <c r="J392" t="str">
        <v>MATERIALES</v>
      </c>
      <c r="M392">
        <f>+_xlfn.XLOOKUP(H392,Presupuesto_General!B:B,Presupuesto_General!D:D)</f>
        <v>12</v>
      </c>
      <c r="N392">
        <f t="shared" si="6"/>
        <v>12.600000000000001</v>
      </c>
    </row>
    <row r="393" spans="1:14" x14ac:dyDescent="0.25">
      <c r="A393">
        <v>1</v>
      </c>
      <c r="B393" t="str">
        <v>-</v>
      </c>
      <c r="C393" t="str">
        <v>ALBAÑIL</v>
      </c>
      <c r="D393" t="str">
        <v>hr</v>
      </c>
      <c r="E393">
        <v>0.2</v>
      </c>
      <c r="F393">
        <v>18</v>
      </c>
      <c r="G393">
        <v>3.6</v>
      </c>
      <c r="H393" t="str">
        <v>BAJANTE DE PVC 3"</v>
      </c>
      <c r="I393" t="str">
        <v/>
      </c>
      <c r="J393" t="str">
        <v>MANO DE OBRA</v>
      </c>
      <c r="M393">
        <f>+_xlfn.XLOOKUP(H393,Presupuesto_General!B:B,Presupuesto_General!D:D)</f>
        <v>12</v>
      </c>
      <c r="N393">
        <f t="shared" si="6"/>
        <v>2.4000000000000004</v>
      </c>
    </row>
    <row r="394" spans="1:14" x14ac:dyDescent="0.25">
      <c r="A394">
        <v>2</v>
      </c>
      <c r="B394" t="str">
        <v>-</v>
      </c>
      <c r="C394" t="str">
        <v>AYUDANTE</v>
      </c>
      <c r="D394" t="str">
        <v>hr</v>
      </c>
      <c r="E394">
        <v>0.4</v>
      </c>
      <c r="F394">
        <v>0</v>
      </c>
      <c r="G394">
        <v>0</v>
      </c>
      <c r="H394" t="str">
        <v>BAJANTE DE PVC 3"</v>
      </c>
      <c r="I394" t="str">
        <v/>
      </c>
      <c r="J394" t="str">
        <v>MANO DE OBRA</v>
      </c>
      <c r="M394">
        <f>+_xlfn.XLOOKUP(H394,Presupuesto_General!B:B,Presupuesto_General!D:D)</f>
        <v>12</v>
      </c>
      <c r="N394">
        <f t="shared" si="6"/>
        <v>4.8000000000000007</v>
      </c>
    </row>
    <row r="395" spans="1:14" x14ac:dyDescent="0.25">
      <c r="A395">
        <v>1</v>
      </c>
      <c r="B395" t="str">
        <v>-</v>
      </c>
      <c r="C395" t="str">
        <v>AYUDANTE</v>
      </c>
      <c r="D395" t="str">
        <v>hr</v>
      </c>
      <c r="E395">
        <v>4</v>
      </c>
      <c r="F395">
        <v>0</v>
      </c>
      <c r="G395">
        <v>0</v>
      </c>
      <c r="H395" t="str">
        <v>LIMPIEZA GENERAL</v>
      </c>
      <c r="I395" t="str">
        <v/>
      </c>
      <c r="J395" t="str">
        <v>MANO DE OBRA</v>
      </c>
      <c r="M395">
        <f>+_xlfn.XLOOKUP(H395,Presupuesto_General!B:B,Presupuesto_General!D:D)</f>
        <v>1</v>
      </c>
      <c r="N395">
        <f t="shared" si="6"/>
        <v>4</v>
      </c>
    </row>
    <row r="396" spans="1:14" x14ac:dyDescent="0.25">
      <c r="A396">
        <v>1</v>
      </c>
      <c r="B396" t="str">
        <v>-</v>
      </c>
      <c r="C396" t="str">
        <v>MADERA DE CONSTRUCCION (3 USOS)</v>
      </c>
      <c r="D396" t="str">
        <v>pie²</v>
      </c>
      <c r="E396">
        <v>35</v>
      </c>
      <c r="F396">
        <v>6</v>
      </c>
      <c r="G396">
        <v>210</v>
      </c>
      <c r="H396" t="str">
        <v>VIGA DE ARRIOSTRE DE HORMIGÓN ARMADO (0,15x0,20)</v>
      </c>
      <c r="I396" t="str">
        <v/>
      </c>
      <c r="J396" t="str">
        <v>MATERIALES</v>
      </c>
      <c r="M396">
        <f>+_xlfn.XLOOKUP(H396,Presupuesto_General!B:B,Presupuesto_General!D:D)</f>
        <v>2.21</v>
      </c>
      <c r="N396">
        <f t="shared" si="6"/>
        <v>77.349999999999994</v>
      </c>
    </row>
    <row r="397" spans="1:14" x14ac:dyDescent="0.25">
      <c r="A397">
        <v>2</v>
      </c>
      <c r="B397" t="str">
        <v>-</v>
      </c>
      <c r="C397" t="str">
        <v>CLAVOS</v>
      </c>
      <c r="D397" t="str">
        <v>kg</v>
      </c>
      <c r="E397">
        <v>1.2</v>
      </c>
      <c r="F397">
        <v>11</v>
      </c>
      <c r="G397">
        <v>13.2</v>
      </c>
      <c r="H397" t="str">
        <v>VIGA DE ARRIOSTRE DE HORMIGÓN ARMADO (0,15x0,20)</v>
      </c>
      <c r="I397" t="str">
        <v/>
      </c>
      <c r="J397" t="str">
        <v>MATERIALES</v>
      </c>
      <c r="M397">
        <f>+_xlfn.XLOOKUP(H397,Presupuesto_General!B:B,Presupuesto_General!D:D)</f>
        <v>2.21</v>
      </c>
      <c r="N397">
        <f t="shared" si="6"/>
        <v>2.6519999999999997</v>
      </c>
    </row>
    <row r="398" spans="1:14" x14ac:dyDescent="0.25">
      <c r="A398">
        <v>3</v>
      </c>
      <c r="B398" t="str">
        <v>-</v>
      </c>
      <c r="C398" t="str">
        <v>CEMENTO PORTLAND</v>
      </c>
      <c r="D398" t="str">
        <v>kg</v>
      </c>
      <c r="E398">
        <v>350</v>
      </c>
      <c r="F398">
        <v>1.1000000000000001</v>
      </c>
      <c r="G398">
        <v>385</v>
      </c>
      <c r="H398" t="str">
        <v>VIGA DE ARRIOSTRE DE HORMIGÓN ARMADO (0,15x0,20)</v>
      </c>
      <c r="I398" t="str">
        <v/>
      </c>
      <c r="J398" t="str">
        <v>MATERIALES</v>
      </c>
      <c r="M398">
        <f>+_xlfn.XLOOKUP(H398,Presupuesto_General!B:B,Presupuesto_General!D:D)</f>
        <v>2.21</v>
      </c>
      <c r="N398">
        <f t="shared" si="6"/>
        <v>773.5</v>
      </c>
    </row>
    <row r="399" spans="1:14" x14ac:dyDescent="0.25">
      <c r="A399">
        <v>4</v>
      </c>
      <c r="B399" t="str">
        <v>-</v>
      </c>
      <c r="C399" t="str">
        <v>ALAMBRE DE AMARRE</v>
      </c>
      <c r="D399" t="str">
        <v>kg</v>
      </c>
      <c r="E399">
        <v>2</v>
      </c>
      <c r="F399">
        <v>11</v>
      </c>
      <c r="G399">
        <v>22</v>
      </c>
      <c r="H399" t="str">
        <v>VIGA DE ARRIOSTRE DE HORMIGÓN ARMADO (0,15x0,20)</v>
      </c>
      <c r="I399" t="str">
        <v/>
      </c>
      <c r="J399" t="str">
        <v>MATERIALES</v>
      </c>
      <c r="M399">
        <f>+_xlfn.XLOOKUP(H399,Presupuesto_General!B:B,Presupuesto_General!D:D)</f>
        <v>2.21</v>
      </c>
      <c r="N399">
        <f t="shared" si="6"/>
        <v>4.42</v>
      </c>
    </row>
    <row r="400" spans="1:14" x14ac:dyDescent="0.25">
      <c r="A400">
        <v>5</v>
      </c>
      <c r="B400" t="str">
        <v>-</v>
      </c>
      <c r="C400" t="str">
        <v>FIERRO CORRUGADO 1/4"</v>
      </c>
      <c r="D400" t="str">
        <v>kg</v>
      </c>
      <c r="E400">
        <v>32.409999999999997</v>
      </c>
      <c r="F400">
        <v>9</v>
      </c>
      <c r="G400">
        <v>291.69</v>
      </c>
      <c r="H400" t="str">
        <v>VIGA DE ARRIOSTRE DE HORMIGÓN ARMADO (0,15x0,20)</v>
      </c>
      <c r="I400" t="str">
        <v/>
      </c>
      <c r="J400" t="str">
        <v>MATERIALES</v>
      </c>
      <c r="M400">
        <f>+_xlfn.XLOOKUP(H400,Presupuesto_General!B:B,Presupuesto_General!D:D)</f>
        <v>2.21</v>
      </c>
      <c r="N400">
        <f t="shared" si="6"/>
        <v>71.626099999999994</v>
      </c>
    </row>
    <row r="401" spans="1:14" x14ac:dyDescent="0.25">
      <c r="A401">
        <v>6</v>
      </c>
      <c r="B401" t="str">
        <v>-</v>
      </c>
      <c r="C401" t="str">
        <v>FIERRO CORRUGADO 3/8"</v>
      </c>
      <c r="D401" t="str">
        <v>kg</v>
      </c>
      <c r="E401">
        <v>80.599999999999994</v>
      </c>
      <c r="F401">
        <v>8.5</v>
      </c>
      <c r="G401">
        <v>685.1</v>
      </c>
      <c r="H401" t="str">
        <v>VIGA DE ARRIOSTRE DE HORMIGÓN ARMADO (0,15x0,20)</v>
      </c>
      <c r="I401" t="str">
        <v/>
      </c>
      <c r="J401" t="str">
        <v>MATERIALES</v>
      </c>
      <c r="M401">
        <f>+_xlfn.XLOOKUP(H401,Presupuesto_General!B:B,Presupuesto_General!D:D)</f>
        <v>2.21</v>
      </c>
      <c r="N401">
        <f t="shared" si="6"/>
        <v>178.12599999999998</v>
      </c>
    </row>
    <row r="402" spans="1:14" x14ac:dyDescent="0.25">
      <c r="A402">
        <v>7</v>
      </c>
      <c r="B402" t="str">
        <v>-</v>
      </c>
      <c r="C402" t="str">
        <v>ARENA</v>
      </c>
      <c r="D402" t="str">
        <v>m³</v>
      </c>
      <c r="E402">
        <v>0.6</v>
      </c>
      <c r="F402">
        <v>0</v>
      </c>
      <c r="G402">
        <v>0</v>
      </c>
      <c r="H402" t="str">
        <v>VIGA DE ARRIOSTRE DE HORMIGÓN ARMADO (0,15x0,20)</v>
      </c>
      <c r="I402" t="str">
        <v/>
      </c>
      <c r="J402" t="str">
        <v>MATERIALES</v>
      </c>
      <c r="M402">
        <f>+_xlfn.XLOOKUP(H402,Presupuesto_General!B:B,Presupuesto_General!D:D)</f>
        <v>2.21</v>
      </c>
      <c r="N402">
        <f t="shared" si="6"/>
        <v>1.3259999999999998</v>
      </c>
    </row>
    <row r="403" spans="1:14" x14ac:dyDescent="0.25">
      <c r="A403">
        <v>8</v>
      </c>
      <c r="B403" t="str">
        <v>-</v>
      </c>
      <c r="C403" t="str">
        <v>GRAVA</v>
      </c>
      <c r="D403" t="str">
        <v>m³</v>
      </c>
      <c r="E403">
        <v>0.9</v>
      </c>
      <c r="F403">
        <v>0</v>
      </c>
      <c r="G403">
        <v>0</v>
      </c>
      <c r="H403" t="str">
        <v>VIGA DE ARRIOSTRE DE HORMIGÓN ARMADO (0,15x0,20)</v>
      </c>
      <c r="I403" t="str">
        <v/>
      </c>
      <c r="J403" t="str">
        <v>MATERIALES</v>
      </c>
      <c r="M403">
        <f>+_xlfn.XLOOKUP(H403,Presupuesto_General!B:B,Presupuesto_General!D:D)</f>
        <v>2.21</v>
      </c>
      <c r="N403">
        <f t="shared" si="6"/>
        <v>1.9890000000000001</v>
      </c>
    </row>
    <row r="404" spans="1:14" x14ac:dyDescent="0.25">
      <c r="A404">
        <v>1</v>
      </c>
      <c r="B404" t="str">
        <v>-</v>
      </c>
      <c r="C404" t="str">
        <v>ALBAÑIL</v>
      </c>
      <c r="D404" t="str">
        <v>hr</v>
      </c>
      <c r="E404">
        <v>9</v>
      </c>
      <c r="F404">
        <v>18</v>
      </c>
      <c r="G404">
        <v>162</v>
      </c>
      <c r="H404" t="str">
        <v>VIGA DE ARRIOSTRE DE HORMIGÓN ARMADO (0,15x0,20)</v>
      </c>
      <c r="I404" t="str">
        <v/>
      </c>
      <c r="J404" t="str">
        <v>MANO DE OBRA</v>
      </c>
      <c r="M404">
        <f>+_xlfn.XLOOKUP(H404,Presupuesto_General!B:B,Presupuesto_General!D:D)</f>
        <v>2.21</v>
      </c>
      <c r="N404">
        <f t="shared" si="6"/>
        <v>19.89</v>
      </c>
    </row>
    <row r="405" spans="1:14" x14ac:dyDescent="0.25">
      <c r="A405">
        <v>2</v>
      </c>
      <c r="B405" t="str">
        <v>-</v>
      </c>
      <c r="C405" t="str">
        <v>ENCOFRADOR</v>
      </c>
      <c r="D405" t="str">
        <v>hr</v>
      </c>
      <c r="E405">
        <v>9</v>
      </c>
      <c r="F405">
        <v>18</v>
      </c>
      <c r="G405">
        <v>162</v>
      </c>
      <c r="H405" t="str">
        <v>VIGA DE ARRIOSTRE DE HORMIGÓN ARMADO (0,15x0,20)</v>
      </c>
      <c r="I405" t="str">
        <v/>
      </c>
      <c r="J405" t="str">
        <v>MANO DE OBRA</v>
      </c>
      <c r="M405">
        <f>+_xlfn.XLOOKUP(H405,Presupuesto_General!B:B,Presupuesto_General!D:D)</f>
        <v>2.21</v>
      </c>
      <c r="N405">
        <f t="shared" si="6"/>
        <v>19.89</v>
      </c>
    </row>
    <row r="406" spans="1:14" x14ac:dyDescent="0.25">
      <c r="A406">
        <v>3</v>
      </c>
      <c r="B406" t="str">
        <v>-</v>
      </c>
      <c r="C406" t="str">
        <v>ARMADOR</v>
      </c>
      <c r="D406" t="str">
        <v>hr</v>
      </c>
      <c r="E406">
        <v>8</v>
      </c>
      <c r="F406">
        <v>18</v>
      </c>
      <c r="G406">
        <v>144</v>
      </c>
      <c r="H406" t="str">
        <v>VIGA DE ARRIOSTRE DE HORMIGÓN ARMADO (0,15x0,20)</v>
      </c>
      <c r="I406" t="str">
        <v/>
      </c>
      <c r="J406" t="str">
        <v>MANO DE OBRA</v>
      </c>
      <c r="M406">
        <f>+_xlfn.XLOOKUP(H406,Presupuesto_General!B:B,Presupuesto_General!D:D)</f>
        <v>2.21</v>
      </c>
      <c r="N406">
        <f t="shared" si="6"/>
        <v>17.68</v>
      </c>
    </row>
    <row r="407" spans="1:14" x14ac:dyDescent="0.25">
      <c r="A407">
        <v>4</v>
      </c>
      <c r="B407" t="str">
        <v>-</v>
      </c>
      <c r="C407" t="str">
        <v>AYUDANTE</v>
      </c>
      <c r="D407" t="str">
        <v>hr</v>
      </c>
      <c r="E407">
        <v>10</v>
      </c>
      <c r="F407">
        <v>0</v>
      </c>
      <c r="G407">
        <v>0</v>
      </c>
      <c r="H407" t="str">
        <v>VIGA DE ARRIOSTRE DE HORMIGÓN ARMADO (0,15x0,20)</v>
      </c>
      <c r="I407" t="str">
        <v/>
      </c>
      <c r="J407" t="str">
        <v>MANO DE OBRA</v>
      </c>
      <c r="M407">
        <f>+_xlfn.XLOOKUP(H407,Presupuesto_General!B:B,Presupuesto_General!D:D)</f>
        <v>2.21</v>
      </c>
      <c r="N407">
        <f t="shared" si="6"/>
        <v>22.1</v>
      </c>
    </row>
  </sheetData>
  <autoFilter ref="A1:J407" xr:uid="{C3E6DB7D-7BA4-42D5-B96F-3E073ABC26BB}"/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DC681-9286-4921-B44E-06B4D126763B}">
  <dimension ref="A1:R407"/>
  <sheetViews>
    <sheetView workbookViewId="0">
      <selection activeCell="H10" sqref="H10"/>
    </sheetView>
  </sheetViews>
  <sheetFormatPr baseColWidth="10" defaultRowHeight="15" x14ac:dyDescent="0.25"/>
  <cols>
    <col min="1" max="1" width="3.28515625" bestFit="1" customWidth="1"/>
    <col min="2" max="2" width="2.7109375" bestFit="1" customWidth="1"/>
    <col min="3" max="3" width="57.85546875" bestFit="1" customWidth="1"/>
    <col min="4" max="4" width="5.140625" bestFit="1" customWidth="1"/>
    <col min="5" max="5" width="6" bestFit="1" customWidth="1"/>
    <col min="6" max="6" width="9.140625" bestFit="1" customWidth="1"/>
    <col min="7" max="7" width="11.28515625" bestFit="1" customWidth="1"/>
    <col min="8" max="8" width="76.85546875" bestFit="1" customWidth="1"/>
    <col min="10" max="10" width="14.5703125" bestFit="1" customWidth="1"/>
    <col min="11" max="11" width="6.42578125" hidden="1" customWidth="1"/>
    <col min="12" max="12" width="2.5703125" customWidth="1"/>
    <col min="17" max="17" width="15.85546875" bestFit="1" customWidth="1"/>
    <col min="18" max="18" width="24" bestFit="1" customWidth="1"/>
  </cols>
  <sheetData>
    <row r="1" spans="1:18" x14ac:dyDescent="0.25">
      <c r="A1" s="12" t="s">
        <v>2</v>
      </c>
      <c r="B1" s="12" t="s">
        <v>213</v>
      </c>
      <c r="C1" s="13" t="s">
        <v>214</v>
      </c>
      <c r="D1" s="13" t="s">
        <v>74</v>
      </c>
      <c r="E1" s="13" t="s">
        <v>77</v>
      </c>
      <c r="F1" s="13" t="s">
        <v>215</v>
      </c>
      <c r="G1" s="13" t="s">
        <v>76</v>
      </c>
      <c r="H1" s="13" t="s">
        <v>392</v>
      </c>
      <c r="M1" t="s">
        <v>394</v>
      </c>
      <c r="N1" t="s">
        <v>395</v>
      </c>
      <c r="O1" t="s">
        <v>396</v>
      </c>
      <c r="Q1" t="s">
        <v>433</v>
      </c>
      <c r="R1" t="s">
        <v>434</v>
      </c>
    </row>
    <row r="2" spans="1:18" x14ac:dyDescent="0.25">
      <c r="A2" cm="1">
        <f t="array" ref="A2:L407">+_xlfn._xlws.FILTER(APU!A1:L2951,APU!L1:L2951="SI")</f>
        <v>1</v>
      </c>
      <c r="B2" t="str">
        <v>-</v>
      </c>
      <c r="C2" t="str">
        <v>AMBIENTES PARA INSTALACION DE FAENA</v>
      </c>
      <c r="D2" t="str">
        <v>GLB</v>
      </c>
      <c r="E2">
        <v>1</v>
      </c>
      <c r="F2">
        <v>1200</v>
      </c>
      <c r="G2">
        <v>1200</v>
      </c>
      <c r="H2" t="str">
        <v>INSTALACION DE FAENAS</v>
      </c>
      <c r="I2" t="str">
        <v/>
      </c>
      <c r="J2" t="str">
        <v>MATERIALES</v>
      </c>
      <c r="K2" t="b">
        <v>0</v>
      </c>
      <c r="L2" t="str">
        <v>SI</v>
      </c>
      <c r="M2" t="str">
        <f>+_xlfn.XLOOKUP(H2,Presupuesto_General!B:B,Presupuesto_General!A:A)</f>
        <v>ITEM-001</v>
      </c>
      <c r="N2" t="str">
        <f>+_xlfn.XLOOKUP(C2,Catálogo_Materiales!B:B,Catálogo_Materiales!A:A)</f>
        <v>MAT-008</v>
      </c>
      <c r="O2" t="str">
        <f>+M2&amp;N2</f>
        <v>ITEM-001MAT-008</v>
      </c>
      <c r="Q2">
        <f>+_xlfn.XLOOKUP(H2,Presupuesto_General!B:B,Presupuesto_General!D:D)</f>
        <v>2.5000000000000001E-2</v>
      </c>
      <c r="R2">
        <f>+Q2*E2</f>
        <v>2.5000000000000001E-2</v>
      </c>
    </row>
    <row r="3" spans="1:18" x14ac:dyDescent="0.25">
      <c r="A3">
        <v>1</v>
      </c>
      <c r="B3" t="str">
        <v>-</v>
      </c>
      <c r="C3" t="str">
        <v>THINNER</v>
      </c>
      <c r="D3" t="str">
        <v>LT</v>
      </c>
      <c r="E3">
        <v>0.04</v>
      </c>
      <c r="F3">
        <v>8</v>
      </c>
      <c r="G3">
        <v>0.32</v>
      </c>
      <c r="H3" t="str">
        <v>LETRERO DE OBRAS DE MURO DE LADRILLO</v>
      </c>
      <c r="I3" t="str">
        <v/>
      </c>
      <c r="J3" t="str">
        <v>MATERIALES</v>
      </c>
      <c r="K3" t="b">
        <v>0</v>
      </c>
      <c r="L3" t="str">
        <v>SI</v>
      </c>
      <c r="M3" t="str">
        <f>+_xlfn.XLOOKUP(H3,Presupuesto_General!B:B,Presupuesto_General!A:A)</f>
        <v>ITEM-002</v>
      </c>
      <c r="N3" t="str">
        <f>+_xlfn.XLOOKUP(C3,Catálogo_Materiales!B:B,Catálogo_Materiales!A:A)</f>
        <v>MAT-102</v>
      </c>
      <c r="O3" t="str">
        <f t="shared" ref="O3:O66" si="0">+M3&amp;N3</f>
        <v>ITEM-002MAT-102</v>
      </c>
      <c r="Q3">
        <f>+_xlfn.XLOOKUP(H3,Presupuesto_General!B:B,Presupuesto_General!D:D)</f>
        <v>2.5000000000000001E-2</v>
      </c>
      <c r="R3">
        <f t="shared" ref="R3:R66" si="1">+Q3*E3</f>
        <v>1E-3</v>
      </c>
    </row>
    <row r="4" spans="1:18" x14ac:dyDescent="0.25">
      <c r="A4">
        <v>2</v>
      </c>
      <c r="B4" t="str">
        <v>-</v>
      </c>
      <c r="C4" t="str">
        <v>POLIETILENO 200 MICRONES..</v>
      </c>
      <c r="D4" t="str">
        <v>m²</v>
      </c>
      <c r="E4">
        <v>0.2</v>
      </c>
      <c r="F4">
        <v>4</v>
      </c>
      <c r="G4">
        <v>0.8</v>
      </c>
      <c r="H4" t="str">
        <v>LETRERO DE OBRAS DE MURO DE LADRILLO</v>
      </c>
      <c r="I4" t="str">
        <v/>
      </c>
      <c r="J4" t="str">
        <v>MATERIALES</v>
      </c>
      <c r="K4" t="b">
        <v>0</v>
      </c>
      <c r="L4" t="str">
        <v>SI</v>
      </c>
      <c r="M4" t="str">
        <f>+_xlfn.XLOOKUP(H4,Presupuesto_General!B:B,Presupuesto_General!A:A)</f>
        <v>ITEM-002</v>
      </c>
      <c r="N4" t="str">
        <f>+_xlfn.XLOOKUP(C4,Catálogo_Materiales!B:B,Catálogo_Materiales!A:A)</f>
        <v>MAT-084</v>
      </c>
      <c r="O4" t="str">
        <f t="shared" si="0"/>
        <v>ITEM-002MAT-084</v>
      </c>
      <c r="Q4">
        <f>+_xlfn.XLOOKUP(H4,Presupuesto_General!B:B,Presupuesto_General!D:D)</f>
        <v>2.5000000000000001E-2</v>
      </c>
      <c r="R4">
        <f t="shared" si="1"/>
        <v>5.000000000000001E-3</v>
      </c>
    </row>
    <row r="5" spans="1:18" x14ac:dyDescent="0.25">
      <c r="A5">
        <v>3</v>
      </c>
      <c r="B5" t="str">
        <v>-</v>
      </c>
      <c r="C5" t="str">
        <v>Pintura al oleo</v>
      </c>
      <c r="D5" t="str">
        <v>LT</v>
      </c>
      <c r="E5">
        <v>0.6</v>
      </c>
      <c r="F5">
        <v>35</v>
      </c>
      <c r="G5">
        <v>21</v>
      </c>
      <c r="H5" t="str">
        <v>LETRERO DE OBRAS DE MURO DE LADRILLO</v>
      </c>
      <c r="I5" t="str">
        <v/>
      </c>
      <c r="J5" t="str">
        <v>MATERIALES</v>
      </c>
      <c r="K5" t="b">
        <v>0</v>
      </c>
      <c r="L5" t="str">
        <v>SI</v>
      </c>
      <c r="M5" t="str">
        <f>+_xlfn.XLOOKUP(H5,Presupuesto_General!B:B,Presupuesto_General!A:A)</f>
        <v>ITEM-002</v>
      </c>
      <c r="N5" t="str">
        <f>+_xlfn.XLOOKUP(C5,Catálogo_Materiales!B:B,Catálogo_Materiales!A:A)</f>
        <v>MAT-078</v>
      </c>
      <c r="O5" t="str">
        <f t="shared" si="0"/>
        <v>ITEM-002MAT-078</v>
      </c>
      <c r="Q5">
        <f>+_xlfn.XLOOKUP(H5,Presupuesto_General!B:B,Presupuesto_General!D:D)</f>
        <v>2.5000000000000001E-2</v>
      </c>
      <c r="R5">
        <f t="shared" si="1"/>
        <v>1.4999999999999999E-2</v>
      </c>
    </row>
    <row r="6" spans="1:18" x14ac:dyDescent="0.25">
      <c r="A6">
        <v>4</v>
      </c>
      <c r="B6" t="str">
        <v>-</v>
      </c>
      <c r="C6" t="str">
        <v>MADERA DE CONSTRUCCION (3 USOS)</v>
      </c>
      <c r="D6" t="str">
        <v>pie²</v>
      </c>
      <c r="E6">
        <v>0.4</v>
      </c>
      <c r="F6">
        <v>6</v>
      </c>
      <c r="G6">
        <v>2.4</v>
      </c>
      <c r="H6" t="str">
        <v>LETRERO DE OBRAS DE MURO DE LADRILLO</v>
      </c>
      <c r="I6" t="str">
        <v/>
      </c>
      <c r="J6" t="str">
        <v>MATERIALES</v>
      </c>
      <c r="K6" t="b">
        <v>0</v>
      </c>
      <c r="L6" t="str">
        <v>SI</v>
      </c>
      <c r="M6" t="str">
        <f>+_xlfn.XLOOKUP(H6,Presupuesto_General!B:B,Presupuesto_General!A:A)</f>
        <v>ITEM-002</v>
      </c>
      <c r="N6" t="str">
        <f>+_xlfn.XLOOKUP(C6,Catálogo_Materiales!B:B,Catálogo_Materiales!A:A)</f>
        <v>MAT-068</v>
      </c>
      <c r="O6" t="str">
        <f t="shared" si="0"/>
        <v>ITEM-002MAT-068</v>
      </c>
      <c r="Q6">
        <f>+_xlfn.XLOOKUP(H6,Presupuesto_General!B:B,Presupuesto_General!D:D)</f>
        <v>2.5000000000000001E-2</v>
      </c>
      <c r="R6">
        <f t="shared" si="1"/>
        <v>1.0000000000000002E-2</v>
      </c>
    </row>
    <row r="7" spans="1:18" x14ac:dyDescent="0.25">
      <c r="A7">
        <v>5</v>
      </c>
      <c r="B7" t="str">
        <v>-</v>
      </c>
      <c r="C7" t="str">
        <v>LADRILLO 6H (24X15X10)</v>
      </c>
      <c r="D7" t="str">
        <v>pza</v>
      </c>
      <c r="E7">
        <v>67</v>
      </c>
      <c r="F7">
        <v>1.2</v>
      </c>
      <c r="G7">
        <v>80.400000000000006</v>
      </c>
      <c r="H7" t="str">
        <v>LETRERO DE OBRAS DE MURO DE LADRILLO</v>
      </c>
      <c r="I7" t="str">
        <v/>
      </c>
      <c r="J7" t="str">
        <v>MATERIALES</v>
      </c>
      <c r="K7" t="b">
        <v>0</v>
      </c>
      <c r="L7" t="str">
        <v>SI</v>
      </c>
      <c r="M7" t="str">
        <f>+_xlfn.XLOOKUP(H7,Presupuesto_General!B:B,Presupuesto_General!A:A)</f>
        <v>ITEM-002</v>
      </c>
      <c r="N7" t="str">
        <f>+_xlfn.XLOOKUP(C7,Catálogo_Materiales!B:B,Catálogo_Materiales!A:A)</f>
        <v>MAT-059</v>
      </c>
      <c r="O7" t="str">
        <f t="shared" si="0"/>
        <v>ITEM-002MAT-059</v>
      </c>
      <c r="Q7">
        <f>+_xlfn.XLOOKUP(H7,Presupuesto_General!B:B,Presupuesto_General!D:D)</f>
        <v>2.5000000000000001E-2</v>
      </c>
      <c r="R7">
        <f t="shared" si="1"/>
        <v>1.675</v>
      </c>
    </row>
    <row r="8" spans="1:18" x14ac:dyDescent="0.25">
      <c r="A8">
        <v>6</v>
      </c>
      <c r="B8" t="str">
        <v>-</v>
      </c>
      <c r="C8" t="str">
        <v>CLAVOS</v>
      </c>
      <c r="D8" t="str">
        <v>kg</v>
      </c>
      <c r="E8">
        <v>0.03</v>
      </c>
      <c r="F8">
        <v>11</v>
      </c>
      <c r="G8">
        <v>0.33</v>
      </c>
      <c r="H8" t="str">
        <v>LETRERO DE OBRAS DE MURO DE LADRILLO</v>
      </c>
      <c r="I8" t="str">
        <v/>
      </c>
      <c r="J8" t="str">
        <v>MATERIALES</v>
      </c>
      <c r="K8" t="b">
        <v>0</v>
      </c>
      <c r="L8" t="str">
        <v>SI</v>
      </c>
      <c r="M8" t="str">
        <f>+_xlfn.XLOOKUP(H8,Presupuesto_General!B:B,Presupuesto_General!A:A)</f>
        <v>ITEM-002</v>
      </c>
      <c r="N8" t="str">
        <f>+_xlfn.XLOOKUP(C8,Catálogo_Materiales!B:B,Catálogo_Materiales!A:A)</f>
        <v>MAT-035</v>
      </c>
      <c r="O8" t="str">
        <f t="shared" si="0"/>
        <v>ITEM-002MAT-035</v>
      </c>
      <c r="Q8">
        <f>+_xlfn.XLOOKUP(H8,Presupuesto_General!B:B,Presupuesto_General!D:D)</f>
        <v>2.5000000000000001E-2</v>
      </c>
      <c r="R8">
        <f t="shared" si="1"/>
        <v>7.5000000000000002E-4</v>
      </c>
    </row>
    <row r="9" spans="1:18" x14ac:dyDescent="0.25">
      <c r="A9">
        <v>7</v>
      </c>
      <c r="B9" t="str">
        <v>-</v>
      </c>
      <c r="C9" t="str">
        <v>CEMENTO PORTLAND</v>
      </c>
      <c r="D9" t="str">
        <v>kg</v>
      </c>
      <c r="E9">
        <v>100</v>
      </c>
      <c r="F9">
        <v>1.1000000000000001</v>
      </c>
      <c r="G9">
        <v>110</v>
      </c>
      <c r="H9" t="str">
        <v>LETRERO DE OBRAS DE MURO DE LADRILLO</v>
      </c>
      <c r="I9" t="str">
        <v/>
      </c>
      <c r="J9" t="str">
        <v>MATERIALES</v>
      </c>
      <c r="K9" t="b">
        <v>0</v>
      </c>
      <c r="L9" t="str">
        <v>SI</v>
      </c>
      <c r="M9" t="str">
        <f>+_xlfn.XLOOKUP(H9,Presupuesto_General!B:B,Presupuesto_General!A:A)</f>
        <v>ITEM-002</v>
      </c>
      <c r="N9" t="str">
        <f>+_xlfn.XLOOKUP(C9,Catálogo_Materiales!B:B,Catálogo_Materiales!A:A)</f>
        <v>MAT-027</v>
      </c>
      <c r="O9" t="str">
        <f t="shared" si="0"/>
        <v>ITEM-002MAT-027</v>
      </c>
      <c r="Q9">
        <f>+_xlfn.XLOOKUP(H9,Presupuesto_General!B:B,Presupuesto_General!D:D)</f>
        <v>2.5000000000000001E-2</v>
      </c>
      <c r="R9">
        <f t="shared" si="1"/>
        <v>2.5</v>
      </c>
    </row>
    <row r="10" spans="1:18" x14ac:dyDescent="0.25">
      <c r="A10">
        <v>8</v>
      </c>
      <c r="B10" t="str">
        <v>-</v>
      </c>
      <c r="C10" t="str">
        <v>BOTAGUAS DE CERAMICA DOS CAIDAS</v>
      </c>
      <c r="D10" t="str">
        <v>pza</v>
      </c>
      <c r="E10">
        <v>8</v>
      </c>
      <c r="F10">
        <v>5</v>
      </c>
      <c r="G10">
        <v>40</v>
      </c>
      <c r="H10" t="str">
        <v>LETRERO DE OBRAS DE MURO DE LADRILLO</v>
      </c>
      <c r="I10" t="str">
        <v/>
      </c>
      <c r="J10" t="str">
        <v>MATERIALES</v>
      </c>
      <c r="K10" t="b">
        <v>0</v>
      </c>
      <c r="L10" t="str">
        <v>SI</v>
      </c>
      <c r="M10" t="str">
        <f>+_xlfn.XLOOKUP(H10,Presupuesto_General!B:B,Presupuesto_General!A:A)</f>
        <v>ITEM-002</v>
      </c>
      <c r="N10" t="str">
        <f>+_xlfn.XLOOKUP(C10,Catálogo_Materiales!B:B,Catálogo_Materiales!A:A)</f>
        <v>MAT-013</v>
      </c>
      <c r="O10" t="str">
        <f t="shared" si="0"/>
        <v>ITEM-002MAT-013</v>
      </c>
      <c r="Q10">
        <f>+_xlfn.XLOOKUP(H10,Presupuesto_General!B:B,Presupuesto_General!D:D)</f>
        <v>2.5000000000000001E-2</v>
      </c>
      <c r="R10">
        <f t="shared" si="1"/>
        <v>0.2</v>
      </c>
    </row>
    <row r="11" spans="1:18" x14ac:dyDescent="0.25">
      <c r="A11">
        <v>9</v>
      </c>
      <c r="B11" t="str">
        <v>-</v>
      </c>
      <c r="C11" t="str">
        <v>ALQUITRAN</v>
      </c>
      <c r="D11" t="str">
        <v>kg</v>
      </c>
      <c r="E11">
        <v>0.2</v>
      </c>
      <c r="F11">
        <v>7</v>
      </c>
      <c r="G11">
        <v>1.4</v>
      </c>
      <c r="H11" t="str">
        <v>LETRERO DE OBRAS DE MURO DE LADRILLO</v>
      </c>
      <c r="I11" t="str">
        <v/>
      </c>
      <c r="J11" t="str">
        <v>MATERIALES</v>
      </c>
      <c r="K11" t="b">
        <v>0</v>
      </c>
      <c r="L11" t="str">
        <v>SI</v>
      </c>
      <c r="M11" t="str">
        <f>+_xlfn.XLOOKUP(H11,Presupuesto_General!B:B,Presupuesto_General!A:A)</f>
        <v>ITEM-002</v>
      </c>
      <c r="N11" t="str">
        <f>+_xlfn.XLOOKUP(C11,Catálogo_Materiales!B:B,Catálogo_Materiales!A:A)</f>
        <v>MAT-007</v>
      </c>
      <c r="O11" t="str">
        <f t="shared" si="0"/>
        <v>ITEM-002MAT-007</v>
      </c>
      <c r="Q11">
        <f>+_xlfn.XLOOKUP(H11,Presupuesto_General!B:B,Presupuesto_General!D:D)</f>
        <v>2.5000000000000001E-2</v>
      </c>
      <c r="R11">
        <f t="shared" si="1"/>
        <v>5.000000000000001E-3</v>
      </c>
    </row>
    <row r="12" spans="1:18" x14ac:dyDescent="0.25">
      <c r="A12">
        <v>10</v>
      </c>
      <c r="B12" t="str">
        <v>-</v>
      </c>
      <c r="C12" t="str">
        <v>ALAMBRE DE AMARRE</v>
      </c>
      <c r="D12" t="str">
        <v>kg</v>
      </c>
      <c r="E12">
        <v>0.03</v>
      </c>
      <c r="F12">
        <v>11</v>
      </c>
      <c r="G12">
        <v>0.33</v>
      </c>
      <c r="H12" t="str">
        <v>LETRERO DE OBRAS DE MURO DE LADRILLO</v>
      </c>
      <c r="I12" t="str">
        <v/>
      </c>
      <c r="J12" t="str">
        <v>MATERIALES</v>
      </c>
      <c r="K12" t="b">
        <v>0</v>
      </c>
      <c r="L12" t="str">
        <v>SI</v>
      </c>
      <c r="M12" t="str">
        <f>+_xlfn.XLOOKUP(H12,Presupuesto_General!B:B,Presupuesto_General!A:A)</f>
        <v>ITEM-002</v>
      </c>
      <c r="N12" t="str">
        <f>+_xlfn.XLOOKUP(C12,Catálogo_Materiales!B:B,Catálogo_Materiales!A:A)</f>
        <v>MAT-002</v>
      </c>
      <c r="O12" t="str">
        <f t="shared" si="0"/>
        <v>ITEM-002MAT-002</v>
      </c>
      <c r="Q12">
        <f>+_xlfn.XLOOKUP(H12,Presupuesto_General!B:B,Presupuesto_General!D:D)</f>
        <v>2.5000000000000001E-2</v>
      </c>
      <c r="R12">
        <f t="shared" si="1"/>
        <v>7.5000000000000002E-4</v>
      </c>
    </row>
    <row r="13" spans="1:18" x14ac:dyDescent="0.25">
      <c r="A13">
        <v>11</v>
      </c>
      <c r="B13" t="str">
        <v>-</v>
      </c>
      <c r="C13" t="str">
        <v>PIEDRA MANZANA</v>
      </c>
      <c r="D13" t="str">
        <v>m³</v>
      </c>
      <c r="E13">
        <v>0.17</v>
      </c>
      <c r="F13">
        <v>0</v>
      </c>
      <c r="G13">
        <v>0</v>
      </c>
      <c r="H13" t="str">
        <v>LETRERO DE OBRAS DE MURO DE LADRILLO</v>
      </c>
      <c r="I13" t="str">
        <v/>
      </c>
      <c r="J13" t="str">
        <v>MATERIALES</v>
      </c>
      <c r="K13" t="b">
        <v>0</v>
      </c>
      <c r="L13" t="str">
        <v>SI</v>
      </c>
      <c r="M13" t="str">
        <f>+_xlfn.XLOOKUP(H13,Presupuesto_General!B:B,Presupuesto_General!A:A)</f>
        <v>ITEM-002</v>
      </c>
      <c r="N13" t="str">
        <f>+_xlfn.XLOOKUP(C13,Catálogo_Materiales!B:B,Catálogo_Materiales!A:A)</f>
        <v>MAT-077</v>
      </c>
      <c r="O13" t="str">
        <f t="shared" si="0"/>
        <v>ITEM-002MAT-077</v>
      </c>
      <c r="Q13">
        <f>+_xlfn.XLOOKUP(H13,Presupuesto_General!B:B,Presupuesto_General!D:D)</f>
        <v>2.5000000000000001E-2</v>
      </c>
      <c r="R13">
        <f t="shared" si="1"/>
        <v>4.2500000000000003E-3</v>
      </c>
    </row>
    <row r="14" spans="1:18" x14ac:dyDescent="0.25">
      <c r="A14">
        <v>12</v>
      </c>
      <c r="B14" t="str">
        <v>-</v>
      </c>
      <c r="C14" t="str">
        <v>GRAVA</v>
      </c>
      <c r="D14" t="str">
        <v>m³</v>
      </c>
      <c r="E14">
        <v>7.0000000000000007E-2</v>
      </c>
      <c r="F14">
        <v>0</v>
      </c>
      <c r="G14">
        <v>0</v>
      </c>
      <c r="H14" t="str">
        <v>LETRERO DE OBRAS DE MURO DE LADRILLO</v>
      </c>
      <c r="I14" t="str">
        <v/>
      </c>
      <c r="J14" t="str">
        <v>MATERIALES</v>
      </c>
      <c r="K14" t="b">
        <v>0</v>
      </c>
      <c r="L14" t="str">
        <v>SI</v>
      </c>
      <c r="M14" t="str">
        <f>+_xlfn.XLOOKUP(H14,Presupuesto_General!B:B,Presupuesto_General!A:A)</f>
        <v>ITEM-002</v>
      </c>
      <c r="N14" t="str">
        <f>+_xlfn.XLOOKUP(C14,Catálogo_Materiales!B:B,Catálogo_Materiales!A:A)</f>
        <v>MAT-051</v>
      </c>
      <c r="O14" t="str">
        <f t="shared" si="0"/>
        <v>ITEM-002MAT-051</v>
      </c>
      <c r="Q14">
        <f>+_xlfn.XLOOKUP(H14,Presupuesto_General!B:B,Presupuesto_General!D:D)</f>
        <v>2.5000000000000001E-2</v>
      </c>
      <c r="R14">
        <f t="shared" si="1"/>
        <v>1.7500000000000003E-3</v>
      </c>
    </row>
    <row r="15" spans="1:18" x14ac:dyDescent="0.25">
      <c r="A15">
        <v>13</v>
      </c>
      <c r="B15" t="str">
        <v>-</v>
      </c>
      <c r="C15" t="str">
        <v>ARENA FINA</v>
      </c>
      <c r="D15" t="str">
        <v>m³</v>
      </c>
      <c r="E15">
        <v>0.45</v>
      </c>
      <c r="F15">
        <v>0</v>
      </c>
      <c r="G15">
        <v>0</v>
      </c>
      <c r="H15" t="str">
        <v>LETRERO DE OBRAS DE MURO DE LADRILLO</v>
      </c>
      <c r="I15" t="str">
        <v/>
      </c>
      <c r="J15" t="str">
        <v>MATERIALES</v>
      </c>
      <c r="K15" t="b">
        <v>0</v>
      </c>
      <c r="L15" t="str">
        <v>SI</v>
      </c>
      <c r="M15" t="str">
        <f>+_xlfn.XLOOKUP(H15,Presupuesto_General!B:B,Presupuesto_General!A:A)</f>
        <v>ITEM-002</v>
      </c>
      <c r="N15" t="str">
        <f>+_xlfn.XLOOKUP(C15,Catálogo_Materiales!B:B,Catálogo_Materiales!A:A)</f>
        <v>MAT-010</v>
      </c>
      <c r="O15" t="str">
        <f t="shared" si="0"/>
        <v>ITEM-002MAT-010</v>
      </c>
      <c r="Q15">
        <f>+_xlfn.XLOOKUP(H15,Presupuesto_General!B:B,Presupuesto_General!D:D)</f>
        <v>2.5000000000000001E-2</v>
      </c>
      <c r="R15">
        <f t="shared" si="1"/>
        <v>1.1250000000000001E-2</v>
      </c>
    </row>
    <row r="16" spans="1:18" x14ac:dyDescent="0.25">
      <c r="A16">
        <v>14</v>
      </c>
      <c r="B16" t="str">
        <v>-</v>
      </c>
      <c r="C16" t="str">
        <v>ARENA</v>
      </c>
      <c r="D16" t="str">
        <v>m³</v>
      </c>
      <c r="E16">
        <v>7.0000000000000007E-2</v>
      </c>
      <c r="F16">
        <v>0</v>
      </c>
      <c r="G16">
        <v>0</v>
      </c>
      <c r="H16" t="str">
        <v>LETRERO DE OBRAS DE MURO DE LADRILLO</v>
      </c>
      <c r="I16" t="str">
        <v/>
      </c>
      <c r="J16" t="str">
        <v>MATERIALES</v>
      </c>
      <c r="K16" t="b">
        <v>0</v>
      </c>
      <c r="L16" t="str">
        <v>SI</v>
      </c>
      <c r="M16" t="str">
        <f>+_xlfn.XLOOKUP(H16,Presupuesto_General!B:B,Presupuesto_General!A:A)</f>
        <v>ITEM-002</v>
      </c>
      <c r="N16" t="str">
        <f>+_xlfn.XLOOKUP(C16,Catálogo_Materiales!B:B,Catálogo_Materiales!A:A)</f>
        <v>MAT-009</v>
      </c>
      <c r="O16" t="str">
        <f t="shared" si="0"/>
        <v>ITEM-002MAT-009</v>
      </c>
      <c r="Q16">
        <f>+_xlfn.XLOOKUP(H16,Presupuesto_General!B:B,Presupuesto_General!D:D)</f>
        <v>2.5000000000000001E-2</v>
      </c>
      <c r="R16">
        <f t="shared" si="1"/>
        <v>1.7500000000000003E-3</v>
      </c>
    </row>
    <row r="17" spans="1:18" x14ac:dyDescent="0.25">
      <c r="A17">
        <v>1</v>
      </c>
      <c r="B17" t="str">
        <v>-</v>
      </c>
      <c r="C17" t="str">
        <v>ALBAÑIL</v>
      </c>
      <c r="D17" t="str">
        <v>hr</v>
      </c>
      <c r="E17">
        <v>15</v>
      </c>
      <c r="F17">
        <v>18</v>
      </c>
      <c r="G17">
        <v>270</v>
      </c>
      <c r="H17" t="str">
        <v>LETRERO DE OBRAS DE MURO DE LADRILLO</v>
      </c>
      <c r="I17" t="str">
        <v/>
      </c>
      <c r="J17" t="str">
        <v>MANO DE OBRA</v>
      </c>
      <c r="K17" t="b">
        <v>0</v>
      </c>
      <c r="L17" t="str">
        <v>SI</v>
      </c>
      <c r="M17" t="str">
        <f>+_xlfn.XLOOKUP(H17,Presupuesto_General!B:B,Presupuesto_General!A:A)</f>
        <v>ITEM-002</v>
      </c>
      <c r="N17" t="str">
        <f>+_xlfn.XLOOKUP(C17,Catálogo_ManoObra!B:B,Catálogo_ManoObra!A:A)</f>
        <v>MO-001</v>
      </c>
      <c r="O17" t="str">
        <f t="shared" si="0"/>
        <v>ITEM-002MO-001</v>
      </c>
      <c r="Q17">
        <f>+_xlfn.XLOOKUP(H17,Presupuesto_General!B:B,Presupuesto_General!D:D)</f>
        <v>2.5000000000000001E-2</v>
      </c>
      <c r="R17">
        <f t="shared" si="1"/>
        <v>0.375</v>
      </c>
    </row>
    <row r="18" spans="1:18" x14ac:dyDescent="0.25">
      <c r="A18">
        <v>2</v>
      </c>
      <c r="B18" t="str">
        <v>-</v>
      </c>
      <c r="C18" t="str">
        <v>AYUDANTE</v>
      </c>
      <c r="D18" t="str">
        <v>hr</v>
      </c>
      <c r="E18">
        <v>15</v>
      </c>
      <c r="F18">
        <v>0</v>
      </c>
      <c r="G18">
        <v>0</v>
      </c>
      <c r="H18" t="str">
        <v>LETRERO DE OBRAS DE MURO DE LADRILLO</v>
      </c>
      <c r="I18" t="str">
        <v/>
      </c>
      <c r="J18" t="str">
        <v>MANO DE OBRA</v>
      </c>
      <c r="K18" t="b">
        <v>0</v>
      </c>
      <c r="L18" t="str">
        <v>SI</v>
      </c>
      <c r="M18" t="str">
        <f>+_xlfn.XLOOKUP(H18,Presupuesto_General!B:B,Presupuesto_General!A:A)</f>
        <v>ITEM-002</v>
      </c>
      <c r="N18" t="str">
        <f>+_xlfn.XLOOKUP(C18,Catálogo_ManoObra!B:B,Catálogo_ManoObra!A:A)</f>
        <v>MO-003</v>
      </c>
      <c r="O18" t="str">
        <f t="shared" si="0"/>
        <v>ITEM-002MO-003</v>
      </c>
      <c r="Q18">
        <f>+_xlfn.XLOOKUP(H18,Presupuesto_General!B:B,Presupuesto_General!D:D)</f>
        <v>2.5000000000000001E-2</v>
      </c>
      <c r="R18">
        <f t="shared" si="1"/>
        <v>0.375</v>
      </c>
    </row>
    <row r="19" spans="1:18" x14ac:dyDescent="0.25">
      <c r="A19">
        <v>1</v>
      </c>
      <c r="B19" t="str">
        <v>-</v>
      </c>
      <c r="C19" t="str">
        <v>YESO</v>
      </c>
      <c r="D19" t="str">
        <v>kg</v>
      </c>
      <c r="E19">
        <v>0.1</v>
      </c>
      <c r="F19">
        <v>0.7</v>
      </c>
      <c r="G19">
        <v>7.0000000000000007E-2</v>
      </c>
      <c r="H19" t="str">
        <v>TRAZADO Y REPLANTEO</v>
      </c>
      <c r="I19" t="str">
        <v/>
      </c>
      <c r="J19" t="str">
        <v>MATERIALES</v>
      </c>
      <c r="K19" t="b">
        <v>0</v>
      </c>
      <c r="L19" t="str">
        <v>SI</v>
      </c>
      <c r="M19" t="str">
        <f>+_xlfn.XLOOKUP(H19,Presupuesto_General!B:B,Presupuesto_General!A:A)</f>
        <v>ITEM-003</v>
      </c>
      <c r="N19" t="str">
        <f>+_xlfn.XLOOKUP(C19,Catálogo_Materiales!B:B,Catálogo_Materiales!A:A)</f>
        <v>MAT-114</v>
      </c>
      <c r="O19" t="str">
        <f t="shared" si="0"/>
        <v>ITEM-003MAT-114</v>
      </c>
      <c r="Q19">
        <f>+_xlfn.XLOOKUP(H19,Presupuesto_General!B:B,Presupuesto_General!D:D)</f>
        <v>1</v>
      </c>
      <c r="R19">
        <f t="shared" si="1"/>
        <v>0.1</v>
      </c>
    </row>
    <row r="20" spans="1:18" x14ac:dyDescent="0.25">
      <c r="A20">
        <v>2</v>
      </c>
      <c r="B20" t="str">
        <v>-</v>
      </c>
      <c r="C20" t="str">
        <v>MADERA DE CONSTRUCCION (3 USOS)</v>
      </c>
      <c r="D20" t="str">
        <v>pie²</v>
      </c>
      <c r="E20">
        <v>5</v>
      </c>
      <c r="F20">
        <v>6</v>
      </c>
      <c r="G20">
        <v>30</v>
      </c>
      <c r="H20" t="str">
        <v>TRAZADO Y REPLANTEO</v>
      </c>
      <c r="I20" t="str">
        <v/>
      </c>
      <c r="J20" t="str">
        <v>MATERIALES</v>
      </c>
      <c r="K20" t="b">
        <v>0</v>
      </c>
      <c r="L20" t="str">
        <v>SI</v>
      </c>
      <c r="M20" t="str">
        <f>+_xlfn.XLOOKUP(H20,Presupuesto_General!B:B,Presupuesto_General!A:A)</f>
        <v>ITEM-003</v>
      </c>
      <c r="N20" t="str">
        <f>+_xlfn.XLOOKUP(C20,Catálogo_Materiales!B:B,Catálogo_Materiales!A:A)</f>
        <v>MAT-068</v>
      </c>
      <c r="O20" t="str">
        <f t="shared" si="0"/>
        <v>ITEM-003MAT-068</v>
      </c>
      <c r="Q20">
        <f>+_xlfn.XLOOKUP(H20,Presupuesto_General!B:B,Presupuesto_General!D:D)</f>
        <v>1</v>
      </c>
      <c r="R20">
        <f t="shared" si="1"/>
        <v>5</v>
      </c>
    </row>
    <row r="21" spans="1:18" x14ac:dyDescent="0.25">
      <c r="A21">
        <v>3</v>
      </c>
      <c r="B21" t="str">
        <v>-</v>
      </c>
      <c r="C21" t="str">
        <v>CORDEL</v>
      </c>
      <c r="D21" t="str">
        <v>m</v>
      </c>
      <c r="E21">
        <v>13</v>
      </c>
      <c r="F21">
        <v>2.5</v>
      </c>
      <c r="G21">
        <v>32.5</v>
      </c>
      <c r="H21" t="str">
        <v>TRAZADO Y REPLANTEO</v>
      </c>
      <c r="I21" t="str">
        <v/>
      </c>
      <c r="J21" t="str">
        <v>MATERIALES</v>
      </c>
      <c r="K21" t="b">
        <v>0</v>
      </c>
      <c r="L21" t="str">
        <v>SI</v>
      </c>
      <c r="M21" t="str">
        <f>+_xlfn.XLOOKUP(H21,Presupuesto_General!B:B,Presupuesto_General!A:A)</f>
        <v>ITEM-003</v>
      </c>
      <c r="N21" t="str">
        <f>+_xlfn.XLOOKUP(C21,Catálogo_Materiales!B:B,Catálogo_Materiales!A:A)</f>
        <v>MAT-044</v>
      </c>
      <c r="O21" t="str">
        <f t="shared" si="0"/>
        <v>ITEM-003MAT-044</v>
      </c>
      <c r="Q21">
        <f>+_xlfn.XLOOKUP(H21,Presupuesto_General!B:B,Presupuesto_General!D:D)</f>
        <v>1</v>
      </c>
      <c r="R21">
        <f t="shared" si="1"/>
        <v>13</v>
      </c>
    </row>
    <row r="22" spans="1:18" x14ac:dyDescent="0.25">
      <c r="A22">
        <v>4</v>
      </c>
      <c r="B22" t="str">
        <v>-</v>
      </c>
      <c r="C22" t="str">
        <v>CLAVOS</v>
      </c>
      <c r="D22" t="str">
        <v>kg</v>
      </c>
      <c r="E22">
        <v>0.25</v>
      </c>
      <c r="F22">
        <v>11</v>
      </c>
      <c r="G22">
        <v>2.75</v>
      </c>
      <c r="H22" t="str">
        <v>TRAZADO Y REPLANTEO</v>
      </c>
      <c r="I22" t="str">
        <v/>
      </c>
      <c r="J22" t="str">
        <v>MATERIALES</v>
      </c>
      <c r="K22" t="b">
        <v>0</v>
      </c>
      <c r="L22" t="str">
        <v>SI</v>
      </c>
      <c r="M22" t="str">
        <f>+_xlfn.XLOOKUP(H22,Presupuesto_General!B:B,Presupuesto_General!A:A)</f>
        <v>ITEM-003</v>
      </c>
      <c r="N22" t="str">
        <f>+_xlfn.XLOOKUP(C22,Catálogo_Materiales!B:B,Catálogo_Materiales!A:A)</f>
        <v>MAT-035</v>
      </c>
      <c r="O22" t="str">
        <f t="shared" si="0"/>
        <v>ITEM-003MAT-035</v>
      </c>
      <c r="Q22">
        <f>+_xlfn.XLOOKUP(H22,Presupuesto_General!B:B,Presupuesto_General!D:D)</f>
        <v>1</v>
      </c>
      <c r="R22">
        <f t="shared" si="1"/>
        <v>0.25</v>
      </c>
    </row>
    <row r="23" spans="1:18" x14ac:dyDescent="0.25">
      <c r="A23">
        <v>1</v>
      </c>
      <c r="B23" t="str">
        <v>-</v>
      </c>
      <c r="C23" t="str">
        <v>ALBAÑIL</v>
      </c>
      <c r="D23" t="str">
        <v>hr</v>
      </c>
      <c r="E23">
        <v>2.1</v>
      </c>
      <c r="F23">
        <v>18</v>
      </c>
      <c r="G23">
        <v>37.799999999999997</v>
      </c>
      <c r="H23" t="str">
        <v>TRAZADO Y REPLANTEO</v>
      </c>
      <c r="I23" t="str">
        <v/>
      </c>
      <c r="J23" t="str">
        <v>MANO DE OBRA</v>
      </c>
      <c r="K23" t="b">
        <v>0</v>
      </c>
      <c r="L23" t="str">
        <v>SI</v>
      </c>
      <c r="M23" t="str">
        <f>+_xlfn.XLOOKUP(H23,Presupuesto_General!B:B,Presupuesto_General!A:A)</f>
        <v>ITEM-003</v>
      </c>
      <c r="N23" t="str">
        <f>+_xlfn.XLOOKUP(C23,Catálogo_ManoObra!B:B,Catálogo_ManoObra!A:A)</f>
        <v>MO-001</v>
      </c>
      <c r="O23" t="str">
        <f t="shared" si="0"/>
        <v>ITEM-003MO-001</v>
      </c>
      <c r="Q23">
        <f>+_xlfn.XLOOKUP(H23,Presupuesto_General!B:B,Presupuesto_General!D:D)</f>
        <v>1</v>
      </c>
      <c r="R23">
        <f t="shared" si="1"/>
        <v>2.1</v>
      </c>
    </row>
    <row r="24" spans="1:18" x14ac:dyDescent="0.25">
      <c r="A24">
        <v>2</v>
      </c>
      <c r="B24" t="str">
        <v>-</v>
      </c>
      <c r="C24" t="str">
        <v>AYUDANTE</v>
      </c>
      <c r="D24" t="str">
        <v>hr</v>
      </c>
      <c r="E24">
        <v>2.1</v>
      </c>
      <c r="F24">
        <v>0</v>
      </c>
      <c r="G24">
        <v>0</v>
      </c>
      <c r="H24" t="str">
        <v>TRAZADO Y REPLANTEO</v>
      </c>
      <c r="I24" t="str">
        <v/>
      </c>
      <c r="J24" t="str">
        <v>MANO DE OBRA</v>
      </c>
      <c r="K24" t="b">
        <v>0</v>
      </c>
      <c r="L24" t="str">
        <v>SI</v>
      </c>
      <c r="M24" t="str">
        <f>+_xlfn.XLOOKUP(H24,Presupuesto_General!B:B,Presupuesto_General!A:A)</f>
        <v>ITEM-003</v>
      </c>
      <c r="N24" t="str">
        <f>+_xlfn.XLOOKUP(C24,Catálogo_ManoObra!B:B,Catálogo_ManoObra!A:A)</f>
        <v>MO-003</v>
      </c>
      <c r="O24" t="str">
        <f t="shared" si="0"/>
        <v>ITEM-003MO-003</v>
      </c>
      <c r="Q24">
        <f>+_xlfn.XLOOKUP(H24,Presupuesto_General!B:B,Presupuesto_General!D:D)</f>
        <v>1</v>
      </c>
      <c r="R24">
        <f t="shared" si="1"/>
        <v>2.1</v>
      </c>
    </row>
    <row r="25" spans="1:18" x14ac:dyDescent="0.25">
      <c r="A25">
        <v>1</v>
      </c>
      <c r="B25" t="str">
        <v>-</v>
      </c>
      <c r="C25" t="str">
        <v>AYUDANTE</v>
      </c>
      <c r="D25" t="str">
        <v>hr</v>
      </c>
      <c r="E25">
        <v>3.5</v>
      </c>
      <c r="F25">
        <v>0</v>
      </c>
      <c r="G25">
        <v>0</v>
      </c>
      <c r="H25" t="str">
        <v>EXCAVACIÓN DE 0 A 2,50 M (SIN AGOTAMIENTO)</v>
      </c>
      <c r="I25" t="str">
        <v/>
      </c>
      <c r="J25" t="str">
        <v>MANO DE OBRA</v>
      </c>
      <c r="K25" t="b">
        <v>0</v>
      </c>
      <c r="L25" t="str">
        <v>SI</v>
      </c>
      <c r="M25" t="str">
        <f>+_xlfn.XLOOKUP(H25,Presupuesto_General!B:B,Presupuesto_General!A:A)</f>
        <v>ITEM-004</v>
      </c>
      <c r="N25" t="str">
        <f>+_xlfn.XLOOKUP(C25,Catálogo_ManoObra!B:B,Catálogo_ManoObra!A:A)</f>
        <v>MO-003</v>
      </c>
      <c r="O25" t="str">
        <f t="shared" si="0"/>
        <v>ITEM-004MO-003</v>
      </c>
      <c r="Q25">
        <f>+_xlfn.XLOOKUP(H25,Presupuesto_General!B:B,Presupuesto_General!D:D)</f>
        <v>13.21</v>
      </c>
      <c r="R25">
        <f t="shared" si="1"/>
        <v>46.234999999999999</v>
      </c>
    </row>
    <row r="26" spans="1:18" x14ac:dyDescent="0.25">
      <c r="A26">
        <v>1</v>
      </c>
      <c r="B26" t="str">
        <v>-</v>
      </c>
      <c r="C26" t="str">
        <v>CEMENTO PORTLAND</v>
      </c>
      <c r="D26" t="str">
        <v>kg</v>
      </c>
      <c r="E26">
        <v>110</v>
      </c>
      <c r="F26">
        <v>1.1000000000000001</v>
      </c>
      <c r="G26">
        <v>121</v>
      </c>
      <c r="H26" t="str">
        <v>HORMIGÓN POBRE P/ BASE DE ZAPATAS</v>
      </c>
      <c r="I26" t="str">
        <v/>
      </c>
      <c r="J26" t="str">
        <v>MATERIALES</v>
      </c>
      <c r="K26" t="b">
        <v>0</v>
      </c>
      <c r="L26" t="str">
        <v>SI</v>
      </c>
      <c r="M26" t="str">
        <f>+_xlfn.XLOOKUP(H26,Presupuesto_General!B:B,Presupuesto_General!A:A)</f>
        <v>ITEM-005</v>
      </c>
      <c r="N26" t="str">
        <f>+_xlfn.XLOOKUP(C26,Catálogo_Materiales!B:B,Catálogo_Materiales!A:A)</f>
        <v>MAT-027</v>
      </c>
      <c r="O26" t="str">
        <f t="shared" si="0"/>
        <v>ITEM-005MAT-027</v>
      </c>
      <c r="Q26">
        <f>+_xlfn.XLOOKUP(H26,Presupuesto_General!B:B,Presupuesto_General!D:D)</f>
        <v>0.1</v>
      </c>
      <c r="R26">
        <f t="shared" si="1"/>
        <v>11</v>
      </c>
    </row>
    <row r="27" spans="1:18" x14ac:dyDescent="0.25">
      <c r="A27">
        <v>2</v>
      </c>
      <c r="B27" t="str">
        <v>-</v>
      </c>
      <c r="C27" t="str">
        <v>GRAVA</v>
      </c>
      <c r="D27" t="str">
        <v>m³</v>
      </c>
      <c r="E27">
        <v>0.8</v>
      </c>
      <c r="F27">
        <v>0</v>
      </c>
      <c r="G27">
        <v>0</v>
      </c>
      <c r="H27" t="str">
        <v>HORMIGÓN POBRE P/ BASE DE ZAPATAS</v>
      </c>
      <c r="I27" t="str">
        <v/>
      </c>
      <c r="J27" t="str">
        <v>MATERIALES</v>
      </c>
      <c r="K27" t="b">
        <v>0</v>
      </c>
      <c r="L27" t="str">
        <v>SI</v>
      </c>
      <c r="M27" t="str">
        <f>+_xlfn.XLOOKUP(H27,Presupuesto_General!B:B,Presupuesto_General!A:A)</f>
        <v>ITEM-005</v>
      </c>
      <c r="N27" t="str">
        <f>+_xlfn.XLOOKUP(C27,Catálogo_Materiales!B:B,Catálogo_Materiales!A:A)</f>
        <v>MAT-051</v>
      </c>
      <c r="O27" t="str">
        <f t="shared" si="0"/>
        <v>ITEM-005MAT-051</v>
      </c>
      <c r="Q27">
        <f>+_xlfn.XLOOKUP(H27,Presupuesto_General!B:B,Presupuesto_General!D:D)</f>
        <v>0.1</v>
      </c>
      <c r="R27">
        <f t="shared" si="1"/>
        <v>8.0000000000000016E-2</v>
      </c>
    </row>
    <row r="28" spans="1:18" x14ac:dyDescent="0.25">
      <c r="A28">
        <v>3</v>
      </c>
      <c r="B28" t="str">
        <v>-</v>
      </c>
      <c r="C28" t="str">
        <v>ARENA</v>
      </c>
      <c r="D28" t="str">
        <v>m³</v>
      </c>
      <c r="E28">
        <v>0.4</v>
      </c>
      <c r="F28">
        <v>0</v>
      </c>
      <c r="G28">
        <v>0</v>
      </c>
      <c r="H28" t="str">
        <v>HORMIGÓN POBRE P/ BASE DE ZAPATAS</v>
      </c>
      <c r="I28" t="str">
        <v/>
      </c>
      <c r="J28" t="str">
        <v>MATERIALES</v>
      </c>
      <c r="K28" t="b">
        <v>0</v>
      </c>
      <c r="L28" t="str">
        <v>SI</v>
      </c>
      <c r="M28" t="str">
        <f>+_xlfn.XLOOKUP(H28,Presupuesto_General!B:B,Presupuesto_General!A:A)</f>
        <v>ITEM-005</v>
      </c>
      <c r="N28" t="str">
        <f>+_xlfn.XLOOKUP(C28,Catálogo_Materiales!B:B,Catálogo_Materiales!A:A)</f>
        <v>MAT-009</v>
      </c>
      <c r="O28" t="str">
        <f t="shared" si="0"/>
        <v>ITEM-005MAT-009</v>
      </c>
      <c r="Q28">
        <f>+_xlfn.XLOOKUP(H28,Presupuesto_General!B:B,Presupuesto_General!D:D)</f>
        <v>0.1</v>
      </c>
      <c r="R28">
        <f t="shared" si="1"/>
        <v>4.0000000000000008E-2</v>
      </c>
    </row>
    <row r="29" spans="1:18" x14ac:dyDescent="0.25">
      <c r="A29">
        <v>1</v>
      </c>
      <c r="B29" t="str">
        <v>-</v>
      </c>
      <c r="C29" t="str">
        <v>ALBAÑIL</v>
      </c>
      <c r="D29" t="str">
        <v>hr</v>
      </c>
      <c r="E29">
        <v>2</v>
      </c>
      <c r="F29">
        <v>18</v>
      </c>
      <c r="G29">
        <v>36</v>
      </c>
      <c r="H29" t="str">
        <v>HORMIGÓN POBRE P/ BASE DE ZAPATAS</v>
      </c>
      <c r="I29" t="str">
        <v/>
      </c>
      <c r="J29" t="str">
        <v>MANO DE OBRA</v>
      </c>
      <c r="K29" t="b">
        <v>0</v>
      </c>
      <c r="L29" t="str">
        <v>SI</v>
      </c>
      <c r="M29" t="str">
        <f>+_xlfn.XLOOKUP(H29,Presupuesto_General!B:B,Presupuesto_General!A:A)</f>
        <v>ITEM-005</v>
      </c>
      <c r="N29" t="str">
        <f>+_xlfn.XLOOKUP(C29,Catálogo_ManoObra!B:B,Catálogo_ManoObra!A:A)</f>
        <v>MO-001</v>
      </c>
      <c r="O29" t="str">
        <f t="shared" si="0"/>
        <v>ITEM-005MO-001</v>
      </c>
      <c r="Q29">
        <f>+_xlfn.XLOOKUP(H29,Presupuesto_General!B:B,Presupuesto_General!D:D)</f>
        <v>0.1</v>
      </c>
      <c r="R29">
        <f t="shared" si="1"/>
        <v>0.2</v>
      </c>
    </row>
    <row r="30" spans="1:18" x14ac:dyDescent="0.25">
      <c r="A30">
        <v>2</v>
      </c>
      <c r="B30" t="str">
        <v>-</v>
      </c>
      <c r="C30" t="str">
        <v>AYUDANTE</v>
      </c>
      <c r="D30" t="str">
        <v>hr</v>
      </c>
      <c r="E30">
        <v>2</v>
      </c>
      <c r="F30">
        <v>0</v>
      </c>
      <c r="G30">
        <v>0</v>
      </c>
      <c r="H30" t="str">
        <v>HORMIGÓN POBRE P/ BASE DE ZAPATAS</v>
      </c>
      <c r="I30" t="str">
        <v/>
      </c>
      <c r="J30" t="str">
        <v>MANO DE OBRA</v>
      </c>
      <c r="K30" t="b">
        <v>0</v>
      </c>
      <c r="L30" t="str">
        <v>SI</v>
      </c>
      <c r="M30" t="str">
        <f>+_xlfn.XLOOKUP(H30,Presupuesto_General!B:B,Presupuesto_General!A:A)</f>
        <v>ITEM-005</v>
      </c>
      <c r="N30" t="str">
        <f>+_xlfn.XLOOKUP(C30,Catálogo_ManoObra!B:B,Catálogo_ManoObra!A:A)</f>
        <v>MO-003</v>
      </c>
      <c r="O30" t="str">
        <f t="shared" si="0"/>
        <v>ITEM-005MO-003</v>
      </c>
      <c r="Q30">
        <f>+_xlfn.XLOOKUP(H30,Presupuesto_General!B:B,Presupuesto_General!D:D)</f>
        <v>0.1</v>
      </c>
      <c r="R30">
        <f t="shared" si="1"/>
        <v>0.2</v>
      </c>
    </row>
    <row r="31" spans="1:18" x14ac:dyDescent="0.25">
      <c r="A31">
        <v>1</v>
      </c>
      <c r="B31" t="str">
        <v>-</v>
      </c>
      <c r="C31" t="str">
        <v>MADERA DE CONSTRUCCION (3 USOS)</v>
      </c>
      <c r="D31" t="str">
        <v>pie²</v>
      </c>
      <c r="E31">
        <v>12.5</v>
      </c>
      <c r="F31">
        <v>6</v>
      </c>
      <c r="G31">
        <v>75</v>
      </c>
      <c r="H31" t="str">
        <v>ZAPATA DE HORMIGÓN ARMADO</v>
      </c>
      <c r="I31" t="str">
        <v/>
      </c>
      <c r="J31" t="str">
        <v>MATERIALES</v>
      </c>
      <c r="K31" t="b">
        <v>0</v>
      </c>
      <c r="L31" t="str">
        <v>SI</v>
      </c>
      <c r="M31" t="str">
        <f>+_xlfn.XLOOKUP(H31,Presupuesto_General!B:B,Presupuesto_General!A:A)</f>
        <v>ITEM-006</v>
      </c>
      <c r="N31" t="str">
        <f>+_xlfn.XLOOKUP(C31,Catálogo_Materiales!B:B,Catálogo_Materiales!A:A)</f>
        <v>MAT-068</v>
      </c>
      <c r="O31" t="str">
        <f t="shared" si="0"/>
        <v>ITEM-006MAT-068</v>
      </c>
      <c r="Q31">
        <f>+_xlfn.XLOOKUP(H31,Presupuesto_General!B:B,Presupuesto_General!D:D)</f>
        <v>0.6</v>
      </c>
      <c r="R31">
        <f t="shared" si="1"/>
        <v>7.5</v>
      </c>
    </row>
    <row r="32" spans="1:18" x14ac:dyDescent="0.25">
      <c r="A32">
        <v>2</v>
      </c>
      <c r="B32" t="str">
        <v>-</v>
      </c>
      <c r="C32" t="str">
        <v>CLAVOS</v>
      </c>
      <c r="D32" t="str">
        <v>kg</v>
      </c>
      <c r="E32">
        <v>0.2</v>
      </c>
      <c r="F32">
        <v>11</v>
      </c>
      <c r="G32">
        <v>2.2000000000000002</v>
      </c>
      <c r="H32" t="str">
        <v>ZAPATA DE HORMIGÓN ARMADO</v>
      </c>
      <c r="I32" t="str">
        <v/>
      </c>
      <c r="J32" t="str">
        <v>MATERIALES</v>
      </c>
      <c r="K32" t="b">
        <v>0</v>
      </c>
      <c r="L32" t="str">
        <v>SI</v>
      </c>
      <c r="M32" t="str">
        <f>+_xlfn.XLOOKUP(H32,Presupuesto_General!B:B,Presupuesto_General!A:A)</f>
        <v>ITEM-006</v>
      </c>
      <c r="N32" t="str">
        <f>+_xlfn.XLOOKUP(C32,Catálogo_Materiales!B:B,Catálogo_Materiales!A:A)</f>
        <v>MAT-035</v>
      </c>
      <c r="O32" t="str">
        <f t="shared" si="0"/>
        <v>ITEM-006MAT-035</v>
      </c>
      <c r="Q32">
        <f>+_xlfn.XLOOKUP(H32,Presupuesto_General!B:B,Presupuesto_General!D:D)</f>
        <v>0.6</v>
      </c>
      <c r="R32">
        <f t="shared" si="1"/>
        <v>0.12</v>
      </c>
    </row>
    <row r="33" spans="1:18" x14ac:dyDescent="0.25">
      <c r="A33">
        <v>3</v>
      </c>
      <c r="B33" t="str">
        <v>-</v>
      </c>
      <c r="C33" t="str">
        <v>CEMENTO PORTLAND</v>
      </c>
      <c r="D33" t="str">
        <v>kg</v>
      </c>
      <c r="E33">
        <v>350</v>
      </c>
      <c r="F33">
        <v>1.1000000000000001</v>
      </c>
      <c r="G33">
        <v>385</v>
      </c>
      <c r="H33" t="str">
        <v>ZAPATA DE HORMIGÓN ARMADO</v>
      </c>
      <c r="I33" t="str">
        <v/>
      </c>
      <c r="J33" t="str">
        <v>MATERIALES</v>
      </c>
      <c r="K33" t="b">
        <v>0</v>
      </c>
      <c r="L33" t="str">
        <v>SI</v>
      </c>
      <c r="M33" t="str">
        <f>+_xlfn.XLOOKUP(H33,Presupuesto_General!B:B,Presupuesto_General!A:A)</f>
        <v>ITEM-006</v>
      </c>
      <c r="N33" t="str">
        <f>+_xlfn.XLOOKUP(C33,Catálogo_Materiales!B:B,Catálogo_Materiales!A:A)</f>
        <v>MAT-027</v>
      </c>
      <c r="O33" t="str">
        <f t="shared" si="0"/>
        <v>ITEM-006MAT-027</v>
      </c>
      <c r="Q33">
        <f>+_xlfn.XLOOKUP(H33,Presupuesto_General!B:B,Presupuesto_General!D:D)</f>
        <v>0.6</v>
      </c>
      <c r="R33">
        <f t="shared" si="1"/>
        <v>210</v>
      </c>
    </row>
    <row r="34" spans="1:18" x14ac:dyDescent="0.25">
      <c r="A34">
        <v>4</v>
      </c>
      <c r="B34" t="str">
        <v>-</v>
      </c>
      <c r="C34" t="str">
        <v>ALAMBRE DE AMARRE</v>
      </c>
      <c r="D34" t="str">
        <v>kg</v>
      </c>
      <c r="E34">
        <v>1</v>
      </c>
      <c r="F34">
        <v>11</v>
      </c>
      <c r="G34">
        <v>11</v>
      </c>
      <c r="H34" t="str">
        <v>ZAPATA DE HORMIGÓN ARMADO</v>
      </c>
      <c r="I34" t="str">
        <v/>
      </c>
      <c r="J34" t="str">
        <v>MATERIALES</v>
      </c>
      <c r="K34" t="b">
        <v>0</v>
      </c>
      <c r="L34" t="str">
        <v>SI</v>
      </c>
      <c r="M34" t="str">
        <f>+_xlfn.XLOOKUP(H34,Presupuesto_General!B:B,Presupuesto_General!A:A)</f>
        <v>ITEM-006</v>
      </c>
      <c r="N34" t="str">
        <f>+_xlfn.XLOOKUP(C34,Catálogo_Materiales!B:B,Catálogo_Materiales!A:A)</f>
        <v>MAT-002</v>
      </c>
      <c r="O34" t="str">
        <f t="shared" si="0"/>
        <v>ITEM-006MAT-002</v>
      </c>
      <c r="Q34">
        <f>+_xlfn.XLOOKUP(H34,Presupuesto_General!B:B,Presupuesto_General!D:D)</f>
        <v>0.6</v>
      </c>
      <c r="R34">
        <f t="shared" si="1"/>
        <v>0.6</v>
      </c>
    </row>
    <row r="35" spans="1:18" x14ac:dyDescent="0.25">
      <c r="A35">
        <v>5</v>
      </c>
      <c r="B35" t="str">
        <v>-</v>
      </c>
      <c r="C35" t="str">
        <v>FIERRO CORRUGADO 1/2"</v>
      </c>
      <c r="D35" t="str">
        <v>kg</v>
      </c>
      <c r="E35">
        <v>43.25</v>
      </c>
      <c r="F35">
        <v>9</v>
      </c>
      <c r="G35">
        <v>389.25</v>
      </c>
      <c r="H35" t="str">
        <v>ZAPATA DE HORMIGÓN ARMADO</v>
      </c>
      <c r="I35" t="str">
        <v/>
      </c>
      <c r="J35" t="str">
        <v>MATERIALES</v>
      </c>
      <c r="K35" t="b">
        <v>0</v>
      </c>
      <c r="L35" t="str">
        <v>SI</v>
      </c>
      <c r="M35" t="str">
        <f>+_xlfn.XLOOKUP(H35,Presupuesto_General!B:B,Presupuesto_General!A:A)</f>
        <v>ITEM-006</v>
      </c>
      <c r="N35" t="str">
        <f>+_xlfn.XLOOKUP(C35,Catálogo_Materiales!B:B,Catálogo_Materiales!A:A)</f>
        <v>MAT-047</v>
      </c>
      <c r="O35" t="str">
        <f t="shared" si="0"/>
        <v>ITEM-006MAT-047</v>
      </c>
      <c r="Q35">
        <f>+_xlfn.XLOOKUP(H35,Presupuesto_General!B:B,Presupuesto_General!D:D)</f>
        <v>0.6</v>
      </c>
      <c r="R35">
        <f t="shared" si="1"/>
        <v>25.95</v>
      </c>
    </row>
    <row r="36" spans="1:18" x14ac:dyDescent="0.25">
      <c r="A36">
        <v>6</v>
      </c>
      <c r="B36" t="str">
        <v>-</v>
      </c>
      <c r="C36" t="str">
        <v>GRAVA</v>
      </c>
      <c r="D36" t="str">
        <v>m³</v>
      </c>
      <c r="E36">
        <v>0.9</v>
      </c>
      <c r="F36">
        <v>0</v>
      </c>
      <c r="G36">
        <v>0</v>
      </c>
      <c r="H36" t="str">
        <v>ZAPATA DE HORMIGÓN ARMADO</v>
      </c>
      <c r="I36" t="str">
        <v/>
      </c>
      <c r="J36" t="str">
        <v>MATERIALES</v>
      </c>
      <c r="K36" t="b">
        <v>0</v>
      </c>
      <c r="L36" t="str">
        <v>SI</v>
      </c>
      <c r="M36" t="str">
        <f>+_xlfn.XLOOKUP(H36,Presupuesto_General!B:B,Presupuesto_General!A:A)</f>
        <v>ITEM-006</v>
      </c>
      <c r="N36" t="str">
        <f>+_xlfn.XLOOKUP(C36,Catálogo_Materiales!B:B,Catálogo_Materiales!A:A)</f>
        <v>MAT-051</v>
      </c>
      <c r="O36" t="str">
        <f t="shared" si="0"/>
        <v>ITEM-006MAT-051</v>
      </c>
      <c r="Q36">
        <f>+_xlfn.XLOOKUP(H36,Presupuesto_General!B:B,Presupuesto_General!D:D)</f>
        <v>0.6</v>
      </c>
      <c r="R36">
        <f t="shared" si="1"/>
        <v>0.54</v>
      </c>
    </row>
    <row r="37" spans="1:18" x14ac:dyDescent="0.25">
      <c r="A37">
        <v>7</v>
      </c>
      <c r="B37" t="str">
        <v>-</v>
      </c>
      <c r="C37" t="str">
        <v>ARENA</v>
      </c>
      <c r="D37" t="str">
        <v>m³</v>
      </c>
      <c r="E37">
        <v>0.6</v>
      </c>
      <c r="F37">
        <v>0</v>
      </c>
      <c r="G37">
        <v>0</v>
      </c>
      <c r="H37" t="str">
        <v>ZAPATA DE HORMIGÓN ARMADO</v>
      </c>
      <c r="I37" t="str">
        <v/>
      </c>
      <c r="J37" t="str">
        <v>MATERIALES</v>
      </c>
      <c r="K37" t="b">
        <v>0</v>
      </c>
      <c r="L37" t="str">
        <v>SI</v>
      </c>
      <c r="M37" t="str">
        <f>+_xlfn.XLOOKUP(H37,Presupuesto_General!B:B,Presupuesto_General!A:A)</f>
        <v>ITEM-006</v>
      </c>
      <c r="N37" t="str">
        <f>+_xlfn.XLOOKUP(C37,Catálogo_Materiales!B:B,Catálogo_Materiales!A:A)</f>
        <v>MAT-009</v>
      </c>
      <c r="O37" t="str">
        <f t="shared" si="0"/>
        <v>ITEM-006MAT-009</v>
      </c>
      <c r="Q37">
        <f>+_xlfn.XLOOKUP(H37,Presupuesto_General!B:B,Presupuesto_General!D:D)</f>
        <v>0.6</v>
      </c>
      <c r="R37">
        <f t="shared" si="1"/>
        <v>0.36</v>
      </c>
    </row>
    <row r="38" spans="1:18" x14ac:dyDescent="0.25">
      <c r="A38">
        <v>1</v>
      </c>
      <c r="B38" t="str">
        <v>-</v>
      </c>
      <c r="C38" t="str">
        <v>ENCOFRADOR</v>
      </c>
      <c r="D38" t="str">
        <v>hr</v>
      </c>
      <c r="E38">
        <v>8</v>
      </c>
      <c r="F38">
        <v>18</v>
      </c>
      <c r="G38">
        <v>144</v>
      </c>
      <c r="H38" t="str">
        <v>ZAPATA DE HORMIGÓN ARMADO</v>
      </c>
      <c r="I38" t="str">
        <v/>
      </c>
      <c r="J38" t="str">
        <v>MANO DE OBRA</v>
      </c>
      <c r="K38" t="b">
        <v>0</v>
      </c>
      <c r="L38" t="str">
        <v>SI</v>
      </c>
      <c r="M38" t="str">
        <f>+_xlfn.XLOOKUP(H38,Presupuesto_General!B:B,Presupuesto_General!A:A)</f>
        <v>ITEM-006</v>
      </c>
      <c r="N38" t="str">
        <f>+_xlfn.XLOOKUP(C38,Catálogo_ManoObra!B:B,Catálogo_ManoObra!A:A)</f>
        <v>MO-006</v>
      </c>
      <c r="O38" t="str">
        <f t="shared" si="0"/>
        <v>ITEM-006MO-006</v>
      </c>
      <c r="Q38">
        <f>+_xlfn.XLOOKUP(H38,Presupuesto_General!B:B,Presupuesto_General!D:D)</f>
        <v>0.6</v>
      </c>
      <c r="R38">
        <f t="shared" si="1"/>
        <v>4.8</v>
      </c>
    </row>
    <row r="39" spans="1:18" x14ac:dyDescent="0.25">
      <c r="A39">
        <v>2</v>
      </c>
      <c r="B39" t="str">
        <v>-</v>
      </c>
      <c r="C39" t="str">
        <v>ARMADOR</v>
      </c>
      <c r="D39" t="str">
        <v>hr</v>
      </c>
      <c r="E39">
        <v>8</v>
      </c>
      <c r="F39">
        <v>18</v>
      </c>
      <c r="G39">
        <v>144</v>
      </c>
      <c r="H39" t="str">
        <v>ZAPATA DE HORMIGÓN ARMADO</v>
      </c>
      <c r="I39" t="str">
        <v/>
      </c>
      <c r="J39" t="str">
        <v>MANO DE OBRA</v>
      </c>
      <c r="K39" t="b">
        <v>0</v>
      </c>
      <c r="L39" t="str">
        <v>SI</v>
      </c>
      <c r="M39" t="str">
        <f>+_xlfn.XLOOKUP(H39,Presupuesto_General!B:B,Presupuesto_General!A:A)</f>
        <v>ITEM-006</v>
      </c>
      <c r="N39" t="str">
        <f>+_xlfn.XLOOKUP(C39,Catálogo_ManoObra!B:B,Catálogo_ManoObra!A:A)</f>
        <v>MO-002</v>
      </c>
      <c r="O39" t="str">
        <f t="shared" si="0"/>
        <v>ITEM-006MO-002</v>
      </c>
      <c r="Q39">
        <f>+_xlfn.XLOOKUP(H39,Presupuesto_General!B:B,Presupuesto_General!D:D)</f>
        <v>0.6</v>
      </c>
      <c r="R39">
        <f t="shared" si="1"/>
        <v>4.8</v>
      </c>
    </row>
    <row r="40" spans="1:18" x14ac:dyDescent="0.25">
      <c r="A40">
        <v>3</v>
      </c>
      <c r="B40" t="str">
        <v>-</v>
      </c>
      <c r="C40" t="str">
        <v>ALBAÑIL</v>
      </c>
      <c r="D40" t="str">
        <v>hr</v>
      </c>
      <c r="E40">
        <v>12</v>
      </c>
      <c r="F40">
        <v>18</v>
      </c>
      <c r="G40">
        <v>216</v>
      </c>
      <c r="H40" t="str">
        <v>ZAPATA DE HORMIGÓN ARMADO</v>
      </c>
      <c r="I40" t="str">
        <v/>
      </c>
      <c r="J40" t="str">
        <v>MANO DE OBRA</v>
      </c>
      <c r="K40" t="b">
        <v>0</v>
      </c>
      <c r="L40" t="str">
        <v>SI</v>
      </c>
      <c r="M40" t="str">
        <f>+_xlfn.XLOOKUP(H40,Presupuesto_General!B:B,Presupuesto_General!A:A)</f>
        <v>ITEM-006</v>
      </c>
      <c r="N40" t="str">
        <f>+_xlfn.XLOOKUP(C40,Catálogo_ManoObra!B:B,Catálogo_ManoObra!A:A)</f>
        <v>MO-001</v>
      </c>
      <c r="O40" t="str">
        <f t="shared" si="0"/>
        <v>ITEM-006MO-001</v>
      </c>
      <c r="Q40">
        <f>+_xlfn.XLOOKUP(H40,Presupuesto_General!B:B,Presupuesto_General!D:D)</f>
        <v>0.6</v>
      </c>
      <c r="R40">
        <f t="shared" si="1"/>
        <v>7.1999999999999993</v>
      </c>
    </row>
    <row r="41" spans="1:18" x14ac:dyDescent="0.25">
      <c r="A41">
        <v>4</v>
      </c>
      <c r="B41" t="str">
        <v>-</v>
      </c>
      <c r="C41" t="str">
        <v>AYUDANTE</v>
      </c>
      <c r="D41" t="str">
        <v>hr</v>
      </c>
      <c r="E41">
        <v>8</v>
      </c>
      <c r="F41">
        <v>0</v>
      </c>
      <c r="G41">
        <v>0</v>
      </c>
      <c r="H41" t="str">
        <v>ZAPATA DE HORMIGÓN ARMADO</v>
      </c>
      <c r="I41" t="str">
        <v/>
      </c>
      <c r="J41" t="str">
        <v>MANO DE OBRA</v>
      </c>
      <c r="K41" t="b">
        <v>0</v>
      </c>
      <c r="L41" t="str">
        <v>SI</v>
      </c>
      <c r="M41" t="str">
        <f>+_xlfn.XLOOKUP(H41,Presupuesto_General!B:B,Presupuesto_General!A:A)</f>
        <v>ITEM-006</v>
      </c>
      <c r="N41" t="str">
        <f>+_xlfn.XLOOKUP(C41,Catálogo_ManoObra!B:B,Catálogo_ManoObra!A:A)</f>
        <v>MO-003</v>
      </c>
      <c r="O41" t="str">
        <f t="shared" si="0"/>
        <v>ITEM-006MO-003</v>
      </c>
      <c r="Q41">
        <f>+_xlfn.XLOOKUP(H41,Presupuesto_General!B:B,Presupuesto_General!D:D)</f>
        <v>0.6</v>
      </c>
      <c r="R41">
        <f t="shared" si="1"/>
        <v>4.8</v>
      </c>
    </row>
    <row r="42" spans="1:18" x14ac:dyDescent="0.25">
      <c r="A42">
        <v>1</v>
      </c>
      <c r="B42" t="str">
        <v>-</v>
      </c>
      <c r="C42" t="str">
        <v>VIBRADORA</v>
      </c>
      <c r="D42" t="str">
        <v>hr</v>
      </c>
      <c r="E42">
        <v>0.25</v>
      </c>
      <c r="F42">
        <v>20</v>
      </c>
      <c r="G42">
        <v>5</v>
      </c>
      <c r="H42" t="str">
        <v>ZAPATA DE HORMIGÓN ARMADO</v>
      </c>
      <c r="I42" t="str">
        <v/>
      </c>
      <c r="J42" t="str">
        <v>EQUIPO</v>
      </c>
      <c r="K42" t="b">
        <v>0</v>
      </c>
      <c r="L42" t="str">
        <v>SI</v>
      </c>
      <c r="M42" t="str">
        <f>+_xlfn.XLOOKUP(H42,Presupuesto_General!B:B,Presupuesto_General!A:A)</f>
        <v>ITEM-006</v>
      </c>
      <c r="O42" t="str">
        <f t="shared" si="0"/>
        <v>ITEM-006</v>
      </c>
      <c r="Q42">
        <f>+_xlfn.XLOOKUP(H42,Presupuesto_General!B:B,Presupuesto_General!D:D)</f>
        <v>0.6</v>
      </c>
      <c r="R42">
        <f t="shared" si="1"/>
        <v>0.15</v>
      </c>
    </row>
    <row r="43" spans="1:18" x14ac:dyDescent="0.25">
      <c r="A43">
        <v>2</v>
      </c>
      <c r="B43" t="str">
        <v>-</v>
      </c>
      <c r="C43" t="str">
        <v>MEZCLADORA</v>
      </c>
      <c r="D43" t="str">
        <v>hr</v>
      </c>
      <c r="E43">
        <v>0.25</v>
      </c>
      <c r="F43">
        <v>25</v>
      </c>
      <c r="G43">
        <v>6.25</v>
      </c>
      <c r="H43" t="str">
        <v>ZAPATA DE HORMIGÓN ARMADO</v>
      </c>
      <c r="I43" t="str">
        <v/>
      </c>
      <c r="J43" t="str">
        <v>EQUIPO</v>
      </c>
      <c r="K43" t="b">
        <v>0</v>
      </c>
      <c r="L43" t="str">
        <v>SI</v>
      </c>
      <c r="M43" t="str">
        <f>+_xlfn.XLOOKUP(H43,Presupuesto_General!B:B,Presupuesto_General!A:A)</f>
        <v>ITEM-006</v>
      </c>
      <c r="O43" t="str">
        <f t="shared" si="0"/>
        <v>ITEM-006</v>
      </c>
      <c r="Q43">
        <f>+_xlfn.XLOOKUP(H43,Presupuesto_General!B:B,Presupuesto_General!D:D)</f>
        <v>0.6</v>
      </c>
      <c r="R43">
        <f t="shared" si="1"/>
        <v>0.15</v>
      </c>
    </row>
    <row r="44" spans="1:18" x14ac:dyDescent="0.25">
      <c r="A44">
        <v>1</v>
      </c>
      <c r="B44" t="str">
        <v>-</v>
      </c>
      <c r="C44" t="str">
        <v>AYUDANTE</v>
      </c>
      <c r="D44" t="str">
        <v>hr</v>
      </c>
      <c r="E44">
        <v>2.5</v>
      </c>
      <c r="F44">
        <v>0</v>
      </c>
      <c r="G44">
        <v>0</v>
      </c>
      <c r="H44" t="str">
        <v>RELLLENO Y COMPACTADO S/MATERIAL</v>
      </c>
      <c r="I44" t="str">
        <v/>
      </c>
      <c r="J44" t="str">
        <v>MANO DE OBRA</v>
      </c>
      <c r="K44" t="b">
        <v>0</v>
      </c>
      <c r="L44" t="str">
        <v>SI</v>
      </c>
      <c r="M44" t="str">
        <f>+_xlfn.XLOOKUP(H44,Presupuesto_General!B:B,Presupuesto_General!A:A)</f>
        <v>ITEM-007</v>
      </c>
      <c r="N44" t="str">
        <f>+_xlfn.XLOOKUP(C44,Catálogo_ManoObra!B:B,Catálogo_ManoObra!A:A)</f>
        <v>MO-003</v>
      </c>
      <c r="O44" t="str">
        <f t="shared" si="0"/>
        <v>ITEM-007MO-003</v>
      </c>
      <c r="Q44">
        <f>+_xlfn.XLOOKUP(H44,Presupuesto_General!B:B,Presupuesto_General!D:D)</f>
        <v>0.91999999999999982</v>
      </c>
      <c r="R44">
        <f t="shared" si="1"/>
        <v>2.2999999999999994</v>
      </c>
    </row>
    <row r="45" spans="1:18" x14ac:dyDescent="0.25">
      <c r="A45">
        <v>1</v>
      </c>
      <c r="B45" t="str">
        <v>-</v>
      </c>
      <c r="C45" t="str">
        <v>COMPACTADORA MANUAL TIPO SALTARINA</v>
      </c>
      <c r="D45" t="str">
        <v>hr</v>
      </c>
      <c r="E45">
        <v>0.35</v>
      </c>
      <c r="F45">
        <v>15</v>
      </c>
      <c r="G45">
        <v>5.25</v>
      </c>
      <c r="H45" t="str">
        <v>RELLLENO Y COMPACTADO S/MATERIAL</v>
      </c>
      <c r="I45" t="str">
        <v/>
      </c>
      <c r="J45" t="str">
        <v>EQUIPO</v>
      </c>
      <c r="K45" t="b">
        <v>0</v>
      </c>
      <c r="L45" t="str">
        <v>SI</v>
      </c>
      <c r="M45" t="str">
        <f>+_xlfn.XLOOKUP(H45,Presupuesto_General!B:B,Presupuesto_General!A:A)</f>
        <v>ITEM-007</v>
      </c>
      <c r="O45" t="str">
        <f t="shared" si="0"/>
        <v>ITEM-007</v>
      </c>
      <c r="Q45">
        <f>+_xlfn.XLOOKUP(H45,Presupuesto_General!B:B,Presupuesto_General!D:D)</f>
        <v>0.91999999999999982</v>
      </c>
      <c r="R45">
        <f t="shared" si="1"/>
        <v>0.3219999999999999</v>
      </c>
    </row>
    <row r="46" spans="1:18" x14ac:dyDescent="0.25">
      <c r="A46">
        <v>1</v>
      </c>
      <c r="B46" t="str">
        <v>-</v>
      </c>
      <c r="C46" t="str">
        <v>ALAMBRE DE AMARRE</v>
      </c>
      <c r="D46" t="str">
        <v>kg</v>
      </c>
      <c r="E46">
        <v>2</v>
      </c>
      <c r="F46">
        <v>11</v>
      </c>
      <c r="G46">
        <v>22</v>
      </c>
      <c r="H46" t="str">
        <v>COLUMNA DE HORMIGÓN ARMADO (0.25X0.25)</v>
      </c>
      <c r="I46" t="str">
        <v/>
      </c>
      <c r="J46" t="str">
        <v>MATERIALES</v>
      </c>
      <c r="K46" t="b">
        <v>0</v>
      </c>
      <c r="L46" t="str">
        <v>SI</v>
      </c>
      <c r="M46" t="str">
        <f>+_xlfn.XLOOKUP(H46,Presupuesto_General!B:B,Presupuesto_General!A:A)</f>
        <v>ITEM-008</v>
      </c>
      <c r="N46" t="str">
        <f>+_xlfn.XLOOKUP(C46,Catálogo_Materiales!B:B,Catálogo_Materiales!A:A)</f>
        <v>MAT-002</v>
      </c>
      <c r="O46" t="str">
        <f t="shared" si="0"/>
        <v>ITEM-008MAT-002</v>
      </c>
      <c r="Q46">
        <f>+_xlfn.XLOOKUP(H46,Presupuesto_General!B:B,Presupuesto_General!D:D)</f>
        <v>0.53</v>
      </c>
      <c r="R46">
        <f t="shared" si="1"/>
        <v>1.06</v>
      </c>
    </row>
    <row r="47" spans="1:18" x14ac:dyDescent="0.25">
      <c r="A47">
        <v>2</v>
      </c>
      <c r="B47" t="str">
        <v>-</v>
      </c>
      <c r="C47" t="str">
        <v>MADERA DE CONSTRUCCION (3 USOS)</v>
      </c>
      <c r="D47" t="str">
        <v>pie²</v>
      </c>
      <c r="E47">
        <v>34.5</v>
      </c>
      <c r="F47">
        <v>6</v>
      </c>
      <c r="G47">
        <v>207</v>
      </c>
      <c r="H47" t="str">
        <v>COLUMNA DE HORMIGÓN ARMADO (0.25X0.25)</v>
      </c>
      <c r="I47" t="str">
        <v/>
      </c>
      <c r="J47" t="str">
        <v>MATERIALES</v>
      </c>
      <c r="K47" t="b">
        <v>0</v>
      </c>
      <c r="L47" t="str">
        <v>SI</v>
      </c>
      <c r="M47" t="str">
        <f>+_xlfn.XLOOKUP(H47,Presupuesto_General!B:B,Presupuesto_General!A:A)</f>
        <v>ITEM-008</v>
      </c>
      <c r="N47" t="str">
        <f>+_xlfn.XLOOKUP(C47,Catálogo_Materiales!B:B,Catálogo_Materiales!A:A)</f>
        <v>MAT-068</v>
      </c>
      <c r="O47" t="str">
        <f t="shared" si="0"/>
        <v>ITEM-008MAT-068</v>
      </c>
      <c r="Q47">
        <f>+_xlfn.XLOOKUP(H47,Presupuesto_General!B:B,Presupuesto_General!D:D)</f>
        <v>0.53</v>
      </c>
      <c r="R47">
        <f t="shared" si="1"/>
        <v>18.285</v>
      </c>
    </row>
    <row r="48" spans="1:18" x14ac:dyDescent="0.25">
      <c r="A48">
        <v>3</v>
      </c>
      <c r="B48" t="str">
        <v>-</v>
      </c>
      <c r="C48" t="str">
        <v>FIERRO CORRUGADO 1/4"</v>
      </c>
      <c r="D48" t="str">
        <v>kg</v>
      </c>
      <c r="E48">
        <v>21.76</v>
      </c>
      <c r="F48">
        <v>9</v>
      </c>
      <c r="G48">
        <v>195.84</v>
      </c>
      <c r="H48" t="str">
        <v>COLUMNA DE HORMIGÓN ARMADO (0.25X0.25)</v>
      </c>
      <c r="I48" t="str">
        <v/>
      </c>
      <c r="J48" t="str">
        <v>MATERIALES</v>
      </c>
      <c r="K48" t="b">
        <v>0</v>
      </c>
      <c r="L48" t="str">
        <v>SI</v>
      </c>
      <c r="M48" t="str">
        <f>+_xlfn.XLOOKUP(H48,Presupuesto_General!B:B,Presupuesto_General!A:A)</f>
        <v>ITEM-008</v>
      </c>
      <c r="N48" t="str">
        <f>+_xlfn.XLOOKUP(C48,Catálogo_Materiales!B:B,Catálogo_Materiales!A:A)</f>
        <v>MAT-048</v>
      </c>
      <c r="O48" t="str">
        <f t="shared" si="0"/>
        <v>ITEM-008MAT-048</v>
      </c>
      <c r="Q48">
        <f>+_xlfn.XLOOKUP(H48,Presupuesto_General!B:B,Presupuesto_General!D:D)</f>
        <v>0.53</v>
      </c>
      <c r="R48">
        <f t="shared" si="1"/>
        <v>11.532800000000002</v>
      </c>
    </row>
    <row r="49" spans="1:18" x14ac:dyDescent="0.25">
      <c r="A49">
        <v>4</v>
      </c>
      <c r="B49" t="str">
        <v>-</v>
      </c>
      <c r="C49" t="str">
        <v>FIERRO CORRUGADO 1/2"</v>
      </c>
      <c r="D49" t="str">
        <v>kg</v>
      </c>
      <c r="E49">
        <v>63.61</v>
      </c>
      <c r="F49">
        <v>9</v>
      </c>
      <c r="G49">
        <v>572.49</v>
      </c>
      <c r="H49" t="str">
        <v>COLUMNA DE HORMIGÓN ARMADO (0.25X0.25)</v>
      </c>
      <c r="I49" t="str">
        <v/>
      </c>
      <c r="J49" t="str">
        <v>MATERIALES</v>
      </c>
      <c r="K49" t="b">
        <v>0</v>
      </c>
      <c r="L49" t="str">
        <v>SI</v>
      </c>
      <c r="M49" t="str">
        <f>+_xlfn.XLOOKUP(H49,Presupuesto_General!B:B,Presupuesto_General!A:A)</f>
        <v>ITEM-008</v>
      </c>
      <c r="N49" t="str">
        <f>+_xlfn.XLOOKUP(C49,Catálogo_Materiales!B:B,Catálogo_Materiales!A:A)</f>
        <v>MAT-047</v>
      </c>
      <c r="O49" t="str">
        <f t="shared" si="0"/>
        <v>ITEM-008MAT-047</v>
      </c>
      <c r="Q49">
        <f>+_xlfn.XLOOKUP(H49,Presupuesto_General!B:B,Presupuesto_General!D:D)</f>
        <v>0.53</v>
      </c>
      <c r="R49">
        <f t="shared" si="1"/>
        <v>33.713300000000004</v>
      </c>
    </row>
    <row r="50" spans="1:18" x14ac:dyDescent="0.25">
      <c r="A50">
        <v>5</v>
      </c>
      <c r="B50" t="str">
        <v>-</v>
      </c>
      <c r="C50" t="str">
        <v>CLAVOS</v>
      </c>
      <c r="D50" t="str">
        <v>kg</v>
      </c>
      <c r="E50">
        <v>1.8</v>
      </c>
      <c r="F50">
        <v>11</v>
      </c>
      <c r="G50">
        <v>19.8</v>
      </c>
      <c r="H50" t="str">
        <v>COLUMNA DE HORMIGÓN ARMADO (0.25X0.25)</v>
      </c>
      <c r="I50" t="str">
        <v/>
      </c>
      <c r="J50" t="str">
        <v>MATERIALES</v>
      </c>
      <c r="K50" t="b">
        <v>0</v>
      </c>
      <c r="L50" t="str">
        <v>SI</v>
      </c>
      <c r="M50" t="str">
        <f>+_xlfn.XLOOKUP(H50,Presupuesto_General!B:B,Presupuesto_General!A:A)</f>
        <v>ITEM-008</v>
      </c>
      <c r="N50" t="str">
        <f>+_xlfn.XLOOKUP(C50,Catálogo_Materiales!B:B,Catálogo_Materiales!A:A)</f>
        <v>MAT-035</v>
      </c>
      <c r="O50" t="str">
        <f t="shared" si="0"/>
        <v>ITEM-008MAT-035</v>
      </c>
      <c r="Q50">
        <f>+_xlfn.XLOOKUP(H50,Presupuesto_General!B:B,Presupuesto_General!D:D)</f>
        <v>0.53</v>
      </c>
      <c r="R50">
        <f t="shared" si="1"/>
        <v>0.95400000000000007</v>
      </c>
    </row>
    <row r="51" spans="1:18" x14ac:dyDescent="0.25">
      <c r="A51">
        <v>6</v>
      </c>
      <c r="B51" t="str">
        <v>-</v>
      </c>
      <c r="C51" t="str">
        <v>CEMENTO PORTLAND</v>
      </c>
      <c r="D51" t="str">
        <v>kg</v>
      </c>
      <c r="E51">
        <v>350</v>
      </c>
      <c r="F51">
        <v>1.1000000000000001</v>
      </c>
      <c r="G51">
        <v>385</v>
      </c>
      <c r="H51" t="str">
        <v>COLUMNA DE HORMIGÓN ARMADO (0.25X0.25)</v>
      </c>
      <c r="I51" t="str">
        <v/>
      </c>
      <c r="J51" t="str">
        <v>MATERIALES</v>
      </c>
      <c r="K51" t="b">
        <v>0</v>
      </c>
      <c r="L51" t="str">
        <v>SI</v>
      </c>
      <c r="M51" t="str">
        <f>+_xlfn.XLOOKUP(H51,Presupuesto_General!B:B,Presupuesto_General!A:A)</f>
        <v>ITEM-008</v>
      </c>
      <c r="N51" t="str">
        <f>+_xlfn.XLOOKUP(C51,Catálogo_Materiales!B:B,Catálogo_Materiales!A:A)</f>
        <v>MAT-027</v>
      </c>
      <c r="O51" t="str">
        <f t="shared" si="0"/>
        <v>ITEM-008MAT-027</v>
      </c>
      <c r="Q51">
        <f>+_xlfn.XLOOKUP(H51,Presupuesto_General!B:B,Presupuesto_General!D:D)</f>
        <v>0.53</v>
      </c>
      <c r="R51">
        <f t="shared" si="1"/>
        <v>185.5</v>
      </c>
    </row>
    <row r="52" spans="1:18" x14ac:dyDescent="0.25">
      <c r="A52">
        <v>7</v>
      </c>
      <c r="B52" t="str">
        <v>-</v>
      </c>
      <c r="C52" t="str">
        <v>GRAVA</v>
      </c>
      <c r="D52" t="str">
        <v>m³</v>
      </c>
      <c r="E52">
        <v>0.89</v>
      </c>
      <c r="F52">
        <v>0</v>
      </c>
      <c r="G52">
        <v>0</v>
      </c>
      <c r="H52" t="str">
        <v>COLUMNA DE HORMIGÓN ARMADO (0.25X0.25)</v>
      </c>
      <c r="I52" t="str">
        <v/>
      </c>
      <c r="J52" t="str">
        <v>MATERIALES</v>
      </c>
      <c r="K52" t="b">
        <v>0</v>
      </c>
      <c r="L52" t="str">
        <v>SI</v>
      </c>
      <c r="M52" t="str">
        <f>+_xlfn.XLOOKUP(H52,Presupuesto_General!B:B,Presupuesto_General!A:A)</f>
        <v>ITEM-008</v>
      </c>
      <c r="N52" t="str">
        <f>+_xlfn.XLOOKUP(C52,Catálogo_Materiales!B:B,Catálogo_Materiales!A:A)</f>
        <v>MAT-051</v>
      </c>
      <c r="O52" t="str">
        <f t="shared" si="0"/>
        <v>ITEM-008MAT-051</v>
      </c>
      <c r="Q52">
        <f>+_xlfn.XLOOKUP(H52,Presupuesto_General!B:B,Presupuesto_General!D:D)</f>
        <v>0.53</v>
      </c>
      <c r="R52">
        <f t="shared" si="1"/>
        <v>0.47170000000000001</v>
      </c>
    </row>
    <row r="53" spans="1:18" x14ac:dyDescent="0.25">
      <c r="A53">
        <v>8</v>
      </c>
      <c r="B53" t="str">
        <v>-</v>
      </c>
      <c r="C53" t="str">
        <v>ARENA</v>
      </c>
      <c r="D53" t="str">
        <v>m³</v>
      </c>
      <c r="E53">
        <v>0.59</v>
      </c>
      <c r="F53">
        <v>0</v>
      </c>
      <c r="G53">
        <v>0</v>
      </c>
      <c r="H53" t="str">
        <v>COLUMNA DE HORMIGÓN ARMADO (0.25X0.25)</v>
      </c>
      <c r="I53" t="str">
        <v/>
      </c>
      <c r="J53" t="str">
        <v>MATERIALES</v>
      </c>
      <c r="K53" t="b">
        <v>0</v>
      </c>
      <c r="L53" t="str">
        <v>SI</v>
      </c>
      <c r="M53" t="str">
        <f>+_xlfn.XLOOKUP(H53,Presupuesto_General!B:B,Presupuesto_General!A:A)</f>
        <v>ITEM-008</v>
      </c>
      <c r="N53" t="str">
        <f>+_xlfn.XLOOKUP(C53,Catálogo_Materiales!B:B,Catálogo_Materiales!A:A)</f>
        <v>MAT-009</v>
      </c>
      <c r="O53" t="str">
        <f t="shared" si="0"/>
        <v>ITEM-008MAT-009</v>
      </c>
      <c r="Q53">
        <f>+_xlfn.XLOOKUP(H53,Presupuesto_General!B:B,Presupuesto_General!D:D)</f>
        <v>0.53</v>
      </c>
      <c r="R53">
        <f t="shared" si="1"/>
        <v>0.31269999999999998</v>
      </c>
    </row>
    <row r="54" spans="1:18" x14ac:dyDescent="0.25">
      <c r="A54">
        <v>1</v>
      </c>
      <c r="B54" t="str">
        <v>-</v>
      </c>
      <c r="C54" t="str">
        <v>ENCOFRADOR</v>
      </c>
      <c r="D54" t="str">
        <v>hr</v>
      </c>
      <c r="E54">
        <v>8</v>
      </c>
      <c r="F54">
        <v>18</v>
      </c>
      <c r="G54">
        <v>144</v>
      </c>
      <c r="H54" t="str">
        <v>COLUMNA DE HORMIGÓN ARMADO (0.25X0.25)</v>
      </c>
      <c r="I54" t="str">
        <v/>
      </c>
      <c r="J54" t="str">
        <v>MANO DE OBRA</v>
      </c>
      <c r="K54" t="b">
        <v>0</v>
      </c>
      <c r="L54" t="str">
        <v>SI</v>
      </c>
      <c r="M54" t="str">
        <f>+_xlfn.XLOOKUP(H54,Presupuesto_General!B:B,Presupuesto_General!A:A)</f>
        <v>ITEM-008</v>
      </c>
      <c r="N54" t="str">
        <f>+_xlfn.XLOOKUP(C54,Catálogo_ManoObra!B:B,Catálogo_ManoObra!A:A)</f>
        <v>MO-006</v>
      </c>
      <c r="O54" t="str">
        <f t="shared" si="0"/>
        <v>ITEM-008MO-006</v>
      </c>
      <c r="Q54">
        <f>+_xlfn.XLOOKUP(H54,Presupuesto_General!B:B,Presupuesto_General!D:D)</f>
        <v>0.53</v>
      </c>
      <c r="R54">
        <f t="shared" si="1"/>
        <v>4.24</v>
      </c>
    </row>
    <row r="55" spans="1:18" x14ac:dyDescent="0.25">
      <c r="A55">
        <v>2</v>
      </c>
      <c r="B55" t="str">
        <v>-</v>
      </c>
      <c r="C55" t="str">
        <v>ARMADOR</v>
      </c>
      <c r="D55" t="str">
        <v>hr</v>
      </c>
      <c r="E55">
        <v>8</v>
      </c>
      <c r="F55">
        <v>18</v>
      </c>
      <c r="G55">
        <v>144</v>
      </c>
      <c r="H55" t="str">
        <v>COLUMNA DE HORMIGÓN ARMADO (0.25X0.25)</v>
      </c>
      <c r="I55" t="str">
        <v/>
      </c>
      <c r="J55" t="str">
        <v>MANO DE OBRA</v>
      </c>
      <c r="K55" t="b">
        <v>0</v>
      </c>
      <c r="L55" t="str">
        <v>SI</v>
      </c>
      <c r="M55" t="str">
        <f>+_xlfn.XLOOKUP(H55,Presupuesto_General!B:B,Presupuesto_General!A:A)</f>
        <v>ITEM-008</v>
      </c>
      <c r="N55" t="str">
        <f>+_xlfn.XLOOKUP(C55,Catálogo_ManoObra!B:B,Catálogo_ManoObra!A:A)</f>
        <v>MO-002</v>
      </c>
      <c r="O55" t="str">
        <f t="shared" si="0"/>
        <v>ITEM-008MO-002</v>
      </c>
      <c r="Q55">
        <f>+_xlfn.XLOOKUP(H55,Presupuesto_General!B:B,Presupuesto_General!D:D)</f>
        <v>0.53</v>
      </c>
      <c r="R55">
        <f t="shared" si="1"/>
        <v>4.24</v>
      </c>
    </row>
    <row r="56" spans="1:18" x14ac:dyDescent="0.25">
      <c r="A56">
        <v>3</v>
      </c>
      <c r="B56" t="str">
        <v>-</v>
      </c>
      <c r="C56" t="str">
        <v>ALBAÑIL</v>
      </c>
      <c r="D56" t="str">
        <v>hr</v>
      </c>
      <c r="E56">
        <v>8</v>
      </c>
      <c r="F56">
        <v>18</v>
      </c>
      <c r="G56">
        <v>144</v>
      </c>
      <c r="H56" t="str">
        <v>COLUMNA DE HORMIGÓN ARMADO (0.25X0.25)</v>
      </c>
      <c r="I56" t="str">
        <v/>
      </c>
      <c r="J56" t="str">
        <v>MANO DE OBRA</v>
      </c>
      <c r="K56" t="b">
        <v>0</v>
      </c>
      <c r="L56" t="str">
        <v>SI</v>
      </c>
      <c r="M56" t="str">
        <f>+_xlfn.XLOOKUP(H56,Presupuesto_General!B:B,Presupuesto_General!A:A)</f>
        <v>ITEM-008</v>
      </c>
      <c r="N56" t="str">
        <f>+_xlfn.XLOOKUP(C56,Catálogo_ManoObra!B:B,Catálogo_ManoObra!A:A)</f>
        <v>MO-001</v>
      </c>
      <c r="O56" t="str">
        <f t="shared" si="0"/>
        <v>ITEM-008MO-001</v>
      </c>
      <c r="Q56">
        <f>+_xlfn.XLOOKUP(H56,Presupuesto_General!B:B,Presupuesto_General!D:D)</f>
        <v>0.53</v>
      </c>
      <c r="R56">
        <f t="shared" si="1"/>
        <v>4.24</v>
      </c>
    </row>
    <row r="57" spans="1:18" x14ac:dyDescent="0.25">
      <c r="A57">
        <v>4</v>
      </c>
      <c r="B57" t="str">
        <v>-</v>
      </c>
      <c r="C57" t="str">
        <v>AYUDANTE</v>
      </c>
      <c r="D57" t="str">
        <v>hr</v>
      </c>
      <c r="E57">
        <v>10</v>
      </c>
      <c r="F57">
        <v>0</v>
      </c>
      <c r="G57">
        <v>0</v>
      </c>
      <c r="H57" t="str">
        <v>COLUMNA DE HORMIGÓN ARMADO (0.25X0.25)</v>
      </c>
      <c r="I57" t="str">
        <v/>
      </c>
      <c r="J57" t="str">
        <v>MANO DE OBRA</v>
      </c>
      <c r="K57" t="b">
        <v>0</v>
      </c>
      <c r="L57" t="str">
        <v>SI</v>
      </c>
      <c r="M57" t="str">
        <f>+_xlfn.XLOOKUP(H57,Presupuesto_General!B:B,Presupuesto_General!A:A)</f>
        <v>ITEM-008</v>
      </c>
      <c r="N57" t="str">
        <f>+_xlfn.XLOOKUP(C57,Catálogo_ManoObra!B:B,Catálogo_ManoObra!A:A)</f>
        <v>MO-003</v>
      </c>
      <c r="O57" t="str">
        <f t="shared" si="0"/>
        <v>ITEM-008MO-003</v>
      </c>
      <c r="Q57">
        <f>+_xlfn.XLOOKUP(H57,Presupuesto_General!B:B,Presupuesto_General!D:D)</f>
        <v>0.53</v>
      </c>
      <c r="R57">
        <f t="shared" si="1"/>
        <v>5.3000000000000007</v>
      </c>
    </row>
    <row r="58" spans="1:18" x14ac:dyDescent="0.25">
      <c r="A58">
        <v>1</v>
      </c>
      <c r="B58" t="str">
        <v>-</v>
      </c>
      <c r="C58" t="str">
        <v>VIBRADORA</v>
      </c>
      <c r="D58" t="str">
        <v>hr</v>
      </c>
      <c r="E58">
        <v>0.25</v>
      </c>
      <c r="F58">
        <v>20</v>
      </c>
      <c r="G58">
        <v>5</v>
      </c>
      <c r="H58" t="str">
        <v>COLUMNA DE HORMIGÓN ARMADO (0.25X0.25)</v>
      </c>
      <c r="I58" t="str">
        <v/>
      </c>
      <c r="J58" t="str">
        <v>EQUIPO</v>
      </c>
      <c r="K58" t="b">
        <v>0</v>
      </c>
      <c r="L58" t="str">
        <v>SI</v>
      </c>
      <c r="M58" t="str">
        <f>+_xlfn.XLOOKUP(H58,Presupuesto_General!B:B,Presupuesto_General!A:A)</f>
        <v>ITEM-008</v>
      </c>
      <c r="O58" t="str">
        <f t="shared" si="0"/>
        <v>ITEM-008</v>
      </c>
      <c r="Q58">
        <f>+_xlfn.XLOOKUP(H58,Presupuesto_General!B:B,Presupuesto_General!D:D)</f>
        <v>0.53</v>
      </c>
      <c r="R58">
        <f t="shared" si="1"/>
        <v>0.13250000000000001</v>
      </c>
    </row>
    <row r="59" spans="1:18" x14ac:dyDescent="0.25">
      <c r="A59">
        <v>2</v>
      </c>
      <c r="B59" t="str">
        <v>-</v>
      </c>
      <c r="C59" t="str">
        <v>MEZCLADORA</v>
      </c>
      <c r="D59" t="str">
        <v>hr</v>
      </c>
      <c r="E59">
        <v>0.25</v>
      </c>
      <c r="F59">
        <v>25</v>
      </c>
      <c r="G59">
        <v>6.25</v>
      </c>
      <c r="H59" t="str">
        <v>COLUMNA DE HORMIGÓN ARMADO (0.25X0.25)</v>
      </c>
      <c r="I59" t="str">
        <v/>
      </c>
      <c r="J59" t="str">
        <v>EQUIPO</v>
      </c>
      <c r="K59" t="b">
        <v>0</v>
      </c>
      <c r="L59" t="str">
        <v>SI</v>
      </c>
      <c r="M59" t="str">
        <f>+_xlfn.XLOOKUP(H59,Presupuesto_General!B:B,Presupuesto_General!A:A)</f>
        <v>ITEM-008</v>
      </c>
      <c r="O59" t="str">
        <f t="shared" si="0"/>
        <v>ITEM-008</v>
      </c>
      <c r="Q59">
        <f>+_xlfn.XLOOKUP(H59,Presupuesto_General!B:B,Presupuesto_General!D:D)</f>
        <v>0.53</v>
      </c>
      <c r="R59">
        <f t="shared" si="1"/>
        <v>0.13250000000000001</v>
      </c>
    </row>
    <row r="60" spans="1:18" x14ac:dyDescent="0.25">
      <c r="A60">
        <v>1</v>
      </c>
      <c r="B60" t="str">
        <v>-</v>
      </c>
      <c r="C60" t="str">
        <v>CEMENTO PORTLAND</v>
      </c>
      <c r="D60" t="str">
        <v>kg</v>
      </c>
      <c r="E60">
        <v>175</v>
      </c>
      <c r="F60">
        <v>1.1000000000000001</v>
      </c>
      <c r="G60">
        <v>192.5</v>
      </c>
      <c r="H60" t="str">
        <v>CIMIENTO DE HORMIGON CICLOPEO</v>
      </c>
      <c r="I60" t="str">
        <v/>
      </c>
      <c r="J60" t="str">
        <v>MATERIALES</v>
      </c>
      <c r="K60" t="b">
        <v>0</v>
      </c>
      <c r="L60" t="str">
        <v>SI</v>
      </c>
      <c r="M60" t="str">
        <f>+_xlfn.XLOOKUP(H60,Presupuesto_General!B:B,Presupuesto_General!A:A)</f>
        <v>ITEM-009</v>
      </c>
      <c r="N60" t="str">
        <f>+_xlfn.XLOOKUP(C60,Catálogo_Materiales!B:B,Catálogo_Materiales!A:A)</f>
        <v>MAT-027</v>
      </c>
      <c r="O60" t="str">
        <f t="shared" si="0"/>
        <v>ITEM-009MAT-027</v>
      </c>
      <c r="Q60">
        <f>+_xlfn.XLOOKUP(H60,Presupuesto_General!B:B,Presupuesto_General!D:D)</f>
        <v>7.65</v>
      </c>
      <c r="R60">
        <f t="shared" si="1"/>
        <v>1338.75</v>
      </c>
    </row>
    <row r="61" spans="1:18" x14ac:dyDescent="0.25">
      <c r="A61">
        <v>2</v>
      </c>
      <c r="B61" t="str">
        <v>-</v>
      </c>
      <c r="C61" t="str">
        <v>PIEDRA</v>
      </c>
      <c r="D61" t="str">
        <v>m³</v>
      </c>
      <c r="E61">
        <v>0.6</v>
      </c>
      <c r="F61">
        <v>0</v>
      </c>
      <c r="G61">
        <v>0</v>
      </c>
      <c r="H61" t="str">
        <v>CIMIENTO DE HORMIGON CICLOPEO</v>
      </c>
      <c r="I61" t="str">
        <v/>
      </c>
      <c r="J61" t="str">
        <v>MATERIALES</v>
      </c>
      <c r="K61" t="b">
        <v>0</v>
      </c>
      <c r="L61" t="str">
        <v>SI</v>
      </c>
      <c r="M61" t="str">
        <f>+_xlfn.XLOOKUP(H61,Presupuesto_General!B:B,Presupuesto_General!A:A)</f>
        <v>ITEM-009</v>
      </c>
      <c r="N61" t="str">
        <f>+_xlfn.XLOOKUP(C61,Catálogo_Materiales!B:B,Catálogo_Materiales!A:A)</f>
        <v>MAT-076</v>
      </c>
      <c r="O61" t="str">
        <f t="shared" si="0"/>
        <v>ITEM-009MAT-076</v>
      </c>
      <c r="Q61">
        <f>+_xlfn.XLOOKUP(H61,Presupuesto_General!B:B,Presupuesto_General!D:D)</f>
        <v>7.65</v>
      </c>
      <c r="R61">
        <f t="shared" si="1"/>
        <v>4.59</v>
      </c>
    </row>
    <row r="62" spans="1:18" x14ac:dyDescent="0.25">
      <c r="A62">
        <v>3</v>
      </c>
      <c r="B62" t="str">
        <v>-</v>
      </c>
      <c r="C62" t="str">
        <v>GRAVA</v>
      </c>
      <c r="D62" t="str">
        <v>m³</v>
      </c>
      <c r="E62">
        <v>0.6</v>
      </c>
      <c r="F62">
        <v>0</v>
      </c>
      <c r="G62">
        <v>0</v>
      </c>
      <c r="H62" t="str">
        <v>CIMIENTO DE HORMIGON CICLOPEO</v>
      </c>
      <c r="I62" t="str">
        <v/>
      </c>
      <c r="J62" t="str">
        <v>MATERIALES</v>
      </c>
      <c r="K62" t="b">
        <v>0</v>
      </c>
      <c r="L62" t="str">
        <v>SI</v>
      </c>
      <c r="M62" t="str">
        <f>+_xlfn.XLOOKUP(H62,Presupuesto_General!B:B,Presupuesto_General!A:A)</f>
        <v>ITEM-009</v>
      </c>
      <c r="N62" t="str">
        <f>+_xlfn.XLOOKUP(C62,Catálogo_Materiales!B:B,Catálogo_Materiales!A:A)</f>
        <v>MAT-051</v>
      </c>
      <c r="O62" t="str">
        <f t="shared" si="0"/>
        <v>ITEM-009MAT-051</v>
      </c>
      <c r="Q62">
        <f>+_xlfn.XLOOKUP(H62,Presupuesto_General!B:B,Presupuesto_General!D:D)</f>
        <v>7.65</v>
      </c>
      <c r="R62">
        <f t="shared" si="1"/>
        <v>4.59</v>
      </c>
    </row>
    <row r="63" spans="1:18" x14ac:dyDescent="0.25">
      <c r="A63">
        <v>4</v>
      </c>
      <c r="B63" t="str">
        <v>-</v>
      </c>
      <c r="C63" t="str">
        <v>ARENA</v>
      </c>
      <c r="D63" t="str">
        <v>m³</v>
      </c>
      <c r="E63">
        <v>0.3</v>
      </c>
      <c r="F63">
        <v>0</v>
      </c>
      <c r="G63">
        <v>0</v>
      </c>
      <c r="H63" t="str">
        <v>CIMIENTO DE HORMIGON CICLOPEO</v>
      </c>
      <c r="I63" t="str">
        <v/>
      </c>
      <c r="J63" t="str">
        <v>MATERIALES</v>
      </c>
      <c r="K63" t="b">
        <v>0</v>
      </c>
      <c r="L63" t="str">
        <v>SI</v>
      </c>
      <c r="M63" t="str">
        <f>+_xlfn.XLOOKUP(H63,Presupuesto_General!B:B,Presupuesto_General!A:A)</f>
        <v>ITEM-009</v>
      </c>
      <c r="N63" t="str">
        <f>+_xlfn.XLOOKUP(C63,Catálogo_Materiales!B:B,Catálogo_Materiales!A:A)</f>
        <v>MAT-009</v>
      </c>
      <c r="O63" t="str">
        <f t="shared" si="0"/>
        <v>ITEM-009MAT-009</v>
      </c>
      <c r="Q63">
        <f>+_xlfn.XLOOKUP(H63,Presupuesto_General!B:B,Presupuesto_General!D:D)</f>
        <v>7.65</v>
      </c>
      <c r="R63">
        <f t="shared" si="1"/>
        <v>2.2949999999999999</v>
      </c>
    </row>
    <row r="64" spans="1:18" x14ac:dyDescent="0.25">
      <c r="A64">
        <v>1</v>
      </c>
      <c r="B64" t="str">
        <v>-</v>
      </c>
      <c r="C64" t="str">
        <v>ALBAÑIL</v>
      </c>
      <c r="D64" t="str">
        <v>hr</v>
      </c>
      <c r="E64">
        <v>4.5</v>
      </c>
      <c r="F64">
        <v>18</v>
      </c>
      <c r="G64">
        <v>81</v>
      </c>
      <c r="H64" t="str">
        <v>CIMIENTO DE HORMIGON CICLOPEO</v>
      </c>
      <c r="I64" t="str">
        <v/>
      </c>
      <c r="J64" t="str">
        <v>MANO DE OBRA</v>
      </c>
      <c r="K64" t="b">
        <v>0</v>
      </c>
      <c r="L64" t="str">
        <v>SI</v>
      </c>
      <c r="M64" t="str">
        <f>+_xlfn.XLOOKUP(H64,Presupuesto_General!B:B,Presupuesto_General!A:A)</f>
        <v>ITEM-009</v>
      </c>
      <c r="N64" t="str">
        <f>+_xlfn.XLOOKUP(C64,Catálogo_ManoObra!B:B,Catálogo_ManoObra!A:A)</f>
        <v>MO-001</v>
      </c>
      <c r="O64" t="str">
        <f t="shared" si="0"/>
        <v>ITEM-009MO-001</v>
      </c>
      <c r="Q64">
        <f>+_xlfn.XLOOKUP(H64,Presupuesto_General!B:B,Presupuesto_General!D:D)</f>
        <v>7.65</v>
      </c>
      <c r="R64">
        <f t="shared" si="1"/>
        <v>34.425000000000004</v>
      </c>
    </row>
    <row r="65" spans="1:18" x14ac:dyDescent="0.25">
      <c r="A65">
        <v>2</v>
      </c>
      <c r="B65" t="str">
        <v>-</v>
      </c>
      <c r="C65" t="str">
        <v>AYUDANTE</v>
      </c>
      <c r="D65" t="str">
        <v>hr</v>
      </c>
      <c r="E65">
        <v>4.5</v>
      </c>
      <c r="F65">
        <v>0</v>
      </c>
      <c r="G65">
        <v>0</v>
      </c>
      <c r="H65" t="str">
        <v>CIMIENTO DE HORMIGON CICLOPEO</v>
      </c>
      <c r="I65" t="str">
        <v/>
      </c>
      <c r="J65" t="str">
        <v>MANO DE OBRA</v>
      </c>
      <c r="K65" t="b">
        <v>0</v>
      </c>
      <c r="L65" t="str">
        <v>SI</v>
      </c>
      <c r="M65" t="str">
        <f>+_xlfn.XLOOKUP(H65,Presupuesto_General!B:B,Presupuesto_General!A:A)</f>
        <v>ITEM-009</v>
      </c>
      <c r="N65" t="str">
        <f>+_xlfn.XLOOKUP(C65,Catálogo_ManoObra!B:B,Catálogo_ManoObra!A:A)</f>
        <v>MO-003</v>
      </c>
      <c r="O65" t="str">
        <f t="shared" si="0"/>
        <v>ITEM-009MO-003</v>
      </c>
      <c r="Q65">
        <f>+_xlfn.XLOOKUP(H65,Presupuesto_General!B:B,Presupuesto_General!D:D)</f>
        <v>7.65</v>
      </c>
      <c r="R65">
        <f t="shared" si="1"/>
        <v>34.425000000000004</v>
      </c>
    </row>
    <row r="66" spans="1:18" x14ac:dyDescent="0.25">
      <c r="A66">
        <v>1</v>
      </c>
      <c r="B66" t="str">
        <v>-</v>
      </c>
      <c r="C66" t="str">
        <v>MEZCLADORA</v>
      </c>
      <c r="D66" t="str">
        <v>hr</v>
      </c>
      <c r="E66">
        <v>4.5</v>
      </c>
      <c r="F66">
        <v>25</v>
      </c>
      <c r="G66">
        <v>112.5</v>
      </c>
      <c r="H66" t="str">
        <v>CIMIENTO DE HORMIGON CICLOPEO</v>
      </c>
      <c r="I66" t="str">
        <v/>
      </c>
      <c r="J66" t="str">
        <v>EQUIPO</v>
      </c>
      <c r="K66" t="b">
        <v>0</v>
      </c>
      <c r="L66" t="str">
        <v>SI</v>
      </c>
      <c r="M66" t="str">
        <f>+_xlfn.XLOOKUP(H66,Presupuesto_General!B:B,Presupuesto_General!A:A)</f>
        <v>ITEM-009</v>
      </c>
      <c r="O66" t="str">
        <f t="shared" si="0"/>
        <v>ITEM-009</v>
      </c>
      <c r="Q66">
        <f>+_xlfn.XLOOKUP(H66,Presupuesto_General!B:B,Presupuesto_General!D:D)</f>
        <v>7.65</v>
      </c>
      <c r="R66">
        <f t="shared" si="1"/>
        <v>34.425000000000004</v>
      </c>
    </row>
    <row r="67" spans="1:18" x14ac:dyDescent="0.25">
      <c r="A67">
        <v>1</v>
      </c>
      <c r="B67" t="str">
        <v>-</v>
      </c>
      <c r="C67" t="str">
        <v>MADERA DE CONSTRUCCION (3 USOS)</v>
      </c>
      <c r="D67" t="str">
        <v>pie²</v>
      </c>
      <c r="E67">
        <v>8</v>
      </c>
      <c r="F67">
        <v>6</v>
      </c>
      <c r="G67">
        <v>48</v>
      </c>
      <c r="H67" t="str">
        <v>SOBRECIMIENTO DE HORMIGON CICLOPEO 50% PIEDRA DESPLAZADORA</v>
      </c>
      <c r="I67" t="str">
        <v/>
      </c>
      <c r="J67" t="str">
        <v>MATERIALES</v>
      </c>
      <c r="K67" t="b">
        <v>0</v>
      </c>
      <c r="L67" t="str">
        <v>SI</v>
      </c>
      <c r="M67" t="str">
        <f>+_xlfn.XLOOKUP(H67,Presupuesto_General!B:B,Presupuesto_General!A:A)</f>
        <v>ITEM-010</v>
      </c>
      <c r="N67" t="str">
        <f>+_xlfn.XLOOKUP(C67,Catálogo_Materiales!B:B,Catálogo_Materiales!A:A)</f>
        <v>MAT-068</v>
      </c>
      <c r="O67" t="str">
        <f t="shared" ref="O67:O130" si="2">+M67&amp;N67</f>
        <v>ITEM-010MAT-068</v>
      </c>
      <c r="Q67">
        <f>+_xlfn.XLOOKUP(H67,Presupuesto_General!B:B,Presupuesto_General!D:D)</f>
        <v>1.29</v>
      </c>
      <c r="R67">
        <f t="shared" ref="R67:R130" si="3">+Q67*E67</f>
        <v>10.32</v>
      </c>
    </row>
    <row r="68" spans="1:18" x14ac:dyDescent="0.25">
      <c r="A68">
        <v>2</v>
      </c>
      <c r="B68" t="str">
        <v>-</v>
      </c>
      <c r="C68" t="str">
        <v>CLAVOS</v>
      </c>
      <c r="D68" t="str">
        <v>kg</v>
      </c>
      <c r="E68">
        <v>0.5</v>
      </c>
      <c r="F68">
        <v>11</v>
      </c>
      <c r="G68">
        <v>5.5</v>
      </c>
      <c r="H68" t="str">
        <v>SOBRECIMIENTO DE HORMIGON CICLOPEO 50% PIEDRA DESPLAZADORA</v>
      </c>
      <c r="I68" t="str">
        <v/>
      </c>
      <c r="J68" t="str">
        <v>MATERIALES</v>
      </c>
      <c r="K68" t="b">
        <v>0</v>
      </c>
      <c r="L68" t="str">
        <v>SI</v>
      </c>
      <c r="M68" t="str">
        <f>+_xlfn.XLOOKUP(H68,Presupuesto_General!B:B,Presupuesto_General!A:A)</f>
        <v>ITEM-010</v>
      </c>
      <c r="N68" t="str">
        <f>+_xlfn.XLOOKUP(C68,Catálogo_Materiales!B:B,Catálogo_Materiales!A:A)</f>
        <v>MAT-035</v>
      </c>
      <c r="O68" t="str">
        <f t="shared" si="2"/>
        <v>ITEM-010MAT-035</v>
      </c>
      <c r="Q68">
        <f>+_xlfn.XLOOKUP(H68,Presupuesto_General!B:B,Presupuesto_General!D:D)</f>
        <v>1.29</v>
      </c>
      <c r="R68">
        <f t="shared" si="3"/>
        <v>0.64500000000000002</v>
      </c>
    </row>
    <row r="69" spans="1:18" x14ac:dyDescent="0.25">
      <c r="A69">
        <v>3</v>
      </c>
      <c r="B69" t="str">
        <v>-</v>
      </c>
      <c r="C69" t="str">
        <v>ALAMBRE DE AMARRE</v>
      </c>
      <c r="D69" t="str">
        <v>kg</v>
      </c>
      <c r="E69">
        <v>0.5</v>
      </c>
      <c r="F69">
        <v>11</v>
      </c>
      <c r="G69">
        <v>5.5</v>
      </c>
      <c r="H69" t="str">
        <v>SOBRECIMIENTO DE HORMIGON CICLOPEO 50% PIEDRA DESPLAZADORA</v>
      </c>
      <c r="I69" t="str">
        <v/>
      </c>
      <c r="J69" t="str">
        <v>MATERIALES</v>
      </c>
      <c r="K69" t="b">
        <v>0</v>
      </c>
      <c r="L69" t="str">
        <v>SI</v>
      </c>
      <c r="M69" t="str">
        <f>+_xlfn.XLOOKUP(H69,Presupuesto_General!B:B,Presupuesto_General!A:A)</f>
        <v>ITEM-010</v>
      </c>
      <c r="N69" t="str">
        <f>+_xlfn.XLOOKUP(C69,Catálogo_Materiales!B:B,Catálogo_Materiales!A:A)</f>
        <v>MAT-002</v>
      </c>
      <c r="O69" t="str">
        <f t="shared" si="2"/>
        <v>ITEM-010MAT-002</v>
      </c>
      <c r="Q69">
        <f>+_xlfn.XLOOKUP(H69,Presupuesto_General!B:B,Presupuesto_General!D:D)</f>
        <v>1.29</v>
      </c>
      <c r="R69">
        <f t="shared" si="3"/>
        <v>0.64500000000000002</v>
      </c>
    </row>
    <row r="70" spans="1:18" x14ac:dyDescent="0.25">
      <c r="A70">
        <v>4</v>
      </c>
      <c r="B70" t="str">
        <v>-</v>
      </c>
      <c r="C70" t="str">
        <v>CEMENTO PORTLAND</v>
      </c>
      <c r="D70" t="str">
        <v>kg</v>
      </c>
      <c r="E70">
        <v>150</v>
      </c>
      <c r="F70">
        <v>1.1000000000000001</v>
      </c>
      <c r="G70">
        <v>165</v>
      </c>
      <c r="H70" t="str">
        <v>SOBRECIMIENTO DE HORMIGON CICLOPEO 50% PIEDRA DESPLAZADORA</v>
      </c>
      <c r="I70" t="str">
        <v/>
      </c>
      <c r="J70" t="str">
        <v>MATERIALES</v>
      </c>
      <c r="K70" t="b">
        <v>0</v>
      </c>
      <c r="L70" t="str">
        <v>SI</v>
      </c>
      <c r="M70" t="str">
        <f>+_xlfn.XLOOKUP(H70,Presupuesto_General!B:B,Presupuesto_General!A:A)</f>
        <v>ITEM-010</v>
      </c>
      <c r="N70" t="str">
        <f>+_xlfn.XLOOKUP(C70,Catálogo_Materiales!B:B,Catálogo_Materiales!A:A)</f>
        <v>MAT-027</v>
      </c>
      <c r="O70" t="str">
        <f t="shared" si="2"/>
        <v>ITEM-010MAT-027</v>
      </c>
      <c r="Q70">
        <f>+_xlfn.XLOOKUP(H70,Presupuesto_General!B:B,Presupuesto_General!D:D)</f>
        <v>1.29</v>
      </c>
      <c r="R70">
        <f t="shared" si="3"/>
        <v>193.5</v>
      </c>
    </row>
    <row r="71" spans="1:18" x14ac:dyDescent="0.25">
      <c r="A71">
        <v>5</v>
      </c>
      <c r="B71" t="str">
        <v>-</v>
      </c>
      <c r="C71" t="str">
        <v>PIEDRA</v>
      </c>
      <c r="D71" t="str">
        <v>m³</v>
      </c>
      <c r="E71">
        <v>0.8</v>
      </c>
      <c r="F71">
        <v>0</v>
      </c>
      <c r="G71">
        <v>0</v>
      </c>
      <c r="H71" t="str">
        <v>SOBRECIMIENTO DE HORMIGON CICLOPEO 50% PIEDRA DESPLAZADORA</v>
      </c>
      <c r="I71" t="str">
        <v/>
      </c>
      <c r="J71" t="str">
        <v>MATERIALES</v>
      </c>
      <c r="K71" t="b">
        <v>0</v>
      </c>
      <c r="L71" t="str">
        <v>SI</v>
      </c>
      <c r="M71" t="str">
        <f>+_xlfn.XLOOKUP(H71,Presupuesto_General!B:B,Presupuesto_General!A:A)</f>
        <v>ITEM-010</v>
      </c>
      <c r="N71" t="str">
        <f>+_xlfn.XLOOKUP(C71,Catálogo_Materiales!B:B,Catálogo_Materiales!A:A)</f>
        <v>MAT-076</v>
      </c>
      <c r="O71" t="str">
        <f t="shared" si="2"/>
        <v>ITEM-010MAT-076</v>
      </c>
      <c r="Q71">
        <f>+_xlfn.XLOOKUP(H71,Presupuesto_General!B:B,Presupuesto_General!D:D)</f>
        <v>1.29</v>
      </c>
      <c r="R71">
        <f t="shared" si="3"/>
        <v>1.032</v>
      </c>
    </row>
    <row r="72" spans="1:18" x14ac:dyDescent="0.25">
      <c r="A72">
        <v>6</v>
      </c>
      <c r="B72" t="str">
        <v>-</v>
      </c>
      <c r="C72" t="str">
        <v>ARENA</v>
      </c>
      <c r="D72" t="str">
        <v>m³</v>
      </c>
      <c r="E72">
        <v>0.3</v>
      </c>
      <c r="F72">
        <v>0</v>
      </c>
      <c r="G72">
        <v>0</v>
      </c>
      <c r="H72" t="str">
        <v>SOBRECIMIENTO DE HORMIGON CICLOPEO 50% PIEDRA DESPLAZADORA</v>
      </c>
      <c r="I72" t="str">
        <v/>
      </c>
      <c r="J72" t="str">
        <v>MATERIALES</v>
      </c>
      <c r="K72" t="b">
        <v>0</v>
      </c>
      <c r="L72" t="str">
        <v>SI</v>
      </c>
      <c r="M72" t="str">
        <f>+_xlfn.XLOOKUP(H72,Presupuesto_General!B:B,Presupuesto_General!A:A)</f>
        <v>ITEM-010</v>
      </c>
      <c r="N72" t="str">
        <f>+_xlfn.XLOOKUP(C72,Catálogo_Materiales!B:B,Catálogo_Materiales!A:A)</f>
        <v>MAT-009</v>
      </c>
      <c r="O72" t="str">
        <f t="shared" si="2"/>
        <v>ITEM-010MAT-009</v>
      </c>
      <c r="Q72">
        <f>+_xlfn.XLOOKUP(H72,Presupuesto_General!B:B,Presupuesto_General!D:D)</f>
        <v>1.29</v>
      </c>
      <c r="R72">
        <f t="shared" si="3"/>
        <v>0.38700000000000001</v>
      </c>
    </row>
    <row r="73" spans="1:18" x14ac:dyDescent="0.25">
      <c r="A73">
        <v>7</v>
      </c>
      <c r="B73" t="str">
        <v>-</v>
      </c>
      <c r="C73" t="str">
        <v>GRAVA</v>
      </c>
      <c r="D73" t="str">
        <v>m³</v>
      </c>
      <c r="E73">
        <v>0.51</v>
      </c>
      <c r="F73">
        <v>0</v>
      </c>
      <c r="G73">
        <v>0</v>
      </c>
      <c r="H73" t="str">
        <v>SOBRECIMIENTO DE HORMIGON CICLOPEO 50% PIEDRA DESPLAZADORA</v>
      </c>
      <c r="I73" t="str">
        <v/>
      </c>
      <c r="J73" t="str">
        <v>MATERIALES</v>
      </c>
      <c r="K73" t="b">
        <v>0</v>
      </c>
      <c r="L73" t="str">
        <v>SI</v>
      </c>
      <c r="M73" t="str">
        <f>+_xlfn.XLOOKUP(H73,Presupuesto_General!B:B,Presupuesto_General!A:A)</f>
        <v>ITEM-010</v>
      </c>
      <c r="N73" t="str">
        <f>+_xlfn.XLOOKUP(C73,Catálogo_Materiales!B:B,Catálogo_Materiales!A:A)</f>
        <v>MAT-051</v>
      </c>
      <c r="O73" t="str">
        <f t="shared" si="2"/>
        <v>ITEM-010MAT-051</v>
      </c>
      <c r="Q73">
        <f>+_xlfn.XLOOKUP(H73,Presupuesto_General!B:B,Presupuesto_General!D:D)</f>
        <v>1.29</v>
      </c>
      <c r="R73">
        <f t="shared" si="3"/>
        <v>0.65790000000000004</v>
      </c>
    </row>
    <row r="74" spans="1:18" x14ac:dyDescent="0.25">
      <c r="A74">
        <v>1</v>
      </c>
      <c r="B74" t="str">
        <v>-</v>
      </c>
      <c r="C74" t="str">
        <v>ALBAÑIL</v>
      </c>
      <c r="D74" t="str">
        <v>hr</v>
      </c>
      <c r="E74">
        <v>5</v>
      </c>
      <c r="F74">
        <v>18</v>
      </c>
      <c r="G74">
        <v>90</v>
      </c>
      <c r="H74" t="str">
        <v>SOBRECIMIENTO DE HORMIGON CICLOPEO 50% PIEDRA DESPLAZADORA</v>
      </c>
      <c r="I74" t="str">
        <v/>
      </c>
      <c r="J74" t="str">
        <v>MANO DE OBRA</v>
      </c>
      <c r="K74" t="b">
        <v>0</v>
      </c>
      <c r="L74" t="str">
        <v>SI</v>
      </c>
      <c r="M74" t="str">
        <f>+_xlfn.XLOOKUP(H74,Presupuesto_General!B:B,Presupuesto_General!A:A)</f>
        <v>ITEM-010</v>
      </c>
      <c r="N74" t="str">
        <f>+_xlfn.XLOOKUP(C74,Catálogo_ManoObra!B:B,Catálogo_ManoObra!A:A)</f>
        <v>MO-001</v>
      </c>
      <c r="O74" t="str">
        <f t="shared" si="2"/>
        <v>ITEM-010MO-001</v>
      </c>
      <c r="Q74">
        <f>+_xlfn.XLOOKUP(H74,Presupuesto_General!B:B,Presupuesto_General!D:D)</f>
        <v>1.29</v>
      </c>
      <c r="R74">
        <f t="shared" si="3"/>
        <v>6.45</v>
      </c>
    </row>
    <row r="75" spans="1:18" x14ac:dyDescent="0.25">
      <c r="A75">
        <v>2</v>
      </c>
      <c r="B75" t="str">
        <v>-</v>
      </c>
      <c r="C75" t="str">
        <v>AYUDANTE</v>
      </c>
      <c r="D75" t="str">
        <v>hr</v>
      </c>
      <c r="E75">
        <v>5</v>
      </c>
      <c r="F75">
        <v>0</v>
      </c>
      <c r="G75">
        <v>0</v>
      </c>
      <c r="H75" t="str">
        <v>SOBRECIMIENTO DE HORMIGON CICLOPEO 50% PIEDRA DESPLAZADORA</v>
      </c>
      <c r="I75" t="str">
        <v/>
      </c>
      <c r="J75" t="str">
        <v>MANO DE OBRA</v>
      </c>
      <c r="K75" t="b">
        <v>0</v>
      </c>
      <c r="L75" t="str">
        <v>SI</v>
      </c>
      <c r="M75" t="str">
        <f>+_xlfn.XLOOKUP(H75,Presupuesto_General!B:B,Presupuesto_General!A:A)</f>
        <v>ITEM-010</v>
      </c>
      <c r="N75" t="str">
        <f>+_xlfn.XLOOKUP(C75,Catálogo_ManoObra!B:B,Catálogo_ManoObra!A:A)</f>
        <v>MO-003</v>
      </c>
      <c r="O75" t="str">
        <f t="shared" si="2"/>
        <v>ITEM-010MO-003</v>
      </c>
      <c r="Q75">
        <f>+_xlfn.XLOOKUP(H75,Presupuesto_General!B:B,Presupuesto_General!D:D)</f>
        <v>1.29</v>
      </c>
      <c r="R75">
        <f t="shared" si="3"/>
        <v>6.45</v>
      </c>
    </row>
    <row r="76" spans="1:18" x14ac:dyDescent="0.25">
      <c r="A76">
        <v>1</v>
      </c>
      <c r="B76" t="str">
        <v>-</v>
      </c>
      <c r="C76" t="str">
        <v>MEZCLADORA</v>
      </c>
      <c r="D76" t="str">
        <v>hr</v>
      </c>
      <c r="E76">
        <v>0.5</v>
      </c>
      <c r="F76">
        <v>25</v>
      </c>
      <c r="G76">
        <v>12.5</v>
      </c>
      <c r="H76" t="str">
        <v>SOBRECIMIENTO DE HORMIGON CICLOPEO 50% PIEDRA DESPLAZADORA</v>
      </c>
      <c r="I76" t="str">
        <v/>
      </c>
      <c r="J76" t="str">
        <v>EQUIPO</v>
      </c>
      <c r="K76" t="b">
        <v>0</v>
      </c>
      <c r="L76" t="str">
        <v>SI</v>
      </c>
      <c r="M76" t="str">
        <f>+_xlfn.XLOOKUP(H76,Presupuesto_General!B:B,Presupuesto_General!A:A)</f>
        <v>ITEM-010</v>
      </c>
      <c r="O76" t="str">
        <f t="shared" si="2"/>
        <v>ITEM-010</v>
      </c>
      <c r="Q76">
        <f>+_xlfn.XLOOKUP(H76,Presupuesto_General!B:B,Presupuesto_General!D:D)</f>
        <v>1.29</v>
      </c>
      <c r="R76">
        <f t="shared" si="3"/>
        <v>0.64500000000000002</v>
      </c>
    </row>
    <row r="77" spans="1:18" x14ac:dyDescent="0.25">
      <c r="A77">
        <v>1</v>
      </c>
      <c r="B77" t="str">
        <v>-</v>
      </c>
      <c r="C77" t="str">
        <v>CARTON ASFALTICO</v>
      </c>
      <c r="D77" t="str">
        <v>m²</v>
      </c>
      <c r="E77">
        <v>1.05</v>
      </c>
      <c r="F77">
        <v>8</v>
      </c>
      <c r="G77">
        <v>8.4</v>
      </c>
      <c r="H77" t="str">
        <v>IMPERMEABILIZACION CON CARTON ASFALTICO</v>
      </c>
      <c r="I77" t="str">
        <v/>
      </c>
      <c r="J77" t="str">
        <v>MATERIALES</v>
      </c>
      <c r="K77" t="b">
        <v>0</v>
      </c>
      <c r="L77" t="str">
        <v>SI</v>
      </c>
      <c r="M77" t="str">
        <f>+_xlfn.XLOOKUP(H77,Presupuesto_General!B:B,Presupuesto_General!A:A)</f>
        <v>ITEM-011</v>
      </c>
      <c r="N77" t="str">
        <f>+_xlfn.XLOOKUP(C77,Catálogo_Materiales!B:B,Catálogo_Materiales!A:A)</f>
        <v>MAT-024</v>
      </c>
      <c r="O77" t="str">
        <f t="shared" si="2"/>
        <v>ITEM-011MAT-024</v>
      </c>
      <c r="Q77">
        <f>+_xlfn.XLOOKUP(H77,Presupuesto_General!B:B,Presupuesto_General!D:D)</f>
        <v>4.3100000000000005</v>
      </c>
      <c r="R77">
        <f t="shared" si="3"/>
        <v>4.525500000000001</v>
      </c>
    </row>
    <row r="78" spans="1:18" x14ac:dyDescent="0.25">
      <c r="A78">
        <v>2</v>
      </c>
      <c r="B78" t="str">
        <v>-</v>
      </c>
      <c r="C78" t="str">
        <v>ALQUITRAN</v>
      </c>
      <c r="D78" t="str">
        <v>kg</v>
      </c>
      <c r="E78">
        <v>0.75</v>
      </c>
      <c r="F78">
        <v>7</v>
      </c>
      <c r="G78">
        <v>5.25</v>
      </c>
      <c r="H78" t="str">
        <v>IMPERMEABILIZACION CON CARTON ASFALTICO</v>
      </c>
      <c r="I78" t="str">
        <v/>
      </c>
      <c r="J78" t="str">
        <v>MATERIALES</v>
      </c>
      <c r="K78" t="b">
        <v>0</v>
      </c>
      <c r="L78" t="str">
        <v>SI</v>
      </c>
      <c r="M78" t="str">
        <f>+_xlfn.XLOOKUP(H78,Presupuesto_General!B:B,Presupuesto_General!A:A)</f>
        <v>ITEM-011</v>
      </c>
      <c r="N78" t="str">
        <f>+_xlfn.XLOOKUP(C78,Catálogo_Materiales!B:B,Catálogo_Materiales!A:A)</f>
        <v>MAT-007</v>
      </c>
      <c r="O78" t="str">
        <f t="shared" si="2"/>
        <v>ITEM-011MAT-007</v>
      </c>
      <c r="Q78">
        <f>+_xlfn.XLOOKUP(H78,Presupuesto_General!B:B,Presupuesto_General!D:D)</f>
        <v>4.3100000000000005</v>
      </c>
      <c r="R78">
        <f t="shared" si="3"/>
        <v>3.2325000000000004</v>
      </c>
    </row>
    <row r="79" spans="1:18" x14ac:dyDescent="0.25">
      <c r="A79">
        <v>1</v>
      </c>
      <c r="B79" t="str">
        <v>-</v>
      </c>
      <c r="C79" t="str">
        <v>ALBAÑIL</v>
      </c>
      <c r="D79" t="str">
        <v>hr</v>
      </c>
      <c r="E79">
        <v>0.2</v>
      </c>
      <c r="F79">
        <v>18</v>
      </c>
      <c r="G79">
        <v>3.6</v>
      </c>
      <c r="H79" t="str">
        <v>IMPERMEABILIZACION CON CARTON ASFALTICO</v>
      </c>
      <c r="I79" t="str">
        <v/>
      </c>
      <c r="J79" t="str">
        <v>MANO DE OBRA</v>
      </c>
      <c r="K79" t="b">
        <v>0</v>
      </c>
      <c r="L79" t="str">
        <v>SI</v>
      </c>
      <c r="M79" t="str">
        <f>+_xlfn.XLOOKUP(H79,Presupuesto_General!B:B,Presupuesto_General!A:A)</f>
        <v>ITEM-011</v>
      </c>
      <c r="N79" t="str">
        <f>+_xlfn.XLOOKUP(C79,Catálogo_ManoObra!B:B,Catálogo_ManoObra!A:A)</f>
        <v>MO-001</v>
      </c>
      <c r="O79" t="str">
        <f t="shared" si="2"/>
        <v>ITEM-011MO-001</v>
      </c>
      <c r="Q79">
        <f>+_xlfn.XLOOKUP(H79,Presupuesto_General!B:B,Presupuesto_General!D:D)</f>
        <v>4.3100000000000005</v>
      </c>
      <c r="R79">
        <f t="shared" si="3"/>
        <v>0.8620000000000001</v>
      </c>
    </row>
    <row r="80" spans="1:18" x14ac:dyDescent="0.25">
      <c r="A80">
        <v>2</v>
      </c>
      <c r="B80" t="str">
        <v>-</v>
      </c>
      <c r="C80" t="str">
        <v>AYUDANTE</v>
      </c>
      <c r="D80" t="str">
        <v>hr</v>
      </c>
      <c r="E80">
        <v>0.2</v>
      </c>
      <c r="F80">
        <v>0</v>
      </c>
      <c r="G80">
        <v>0</v>
      </c>
      <c r="H80" t="str">
        <v>IMPERMEABILIZACION CON CARTON ASFALTICO</v>
      </c>
      <c r="I80" t="str">
        <v/>
      </c>
      <c r="J80" t="str">
        <v>MANO DE OBRA</v>
      </c>
      <c r="K80" t="b">
        <v>0</v>
      </c>
      <c r="L80" t="str">
        <v>SI</v>
      </c>
      <c r="M80" t="str">
        <f>+_xlfn.XLOOKUP(H80,Presupuesto_General!B:B,Presupuesto_General!A:A)</f>
        <v>ITEM-011</v>
      </c>
      <c r="N80" t="str">
        <f>+_xlfn.XLOOKUP(C80,Catálogo_ManoObra!B:B,Catálogo_ManoObra!A:A)</f>
        <v>MO-003</v>
      </c>
      <c r="O80" t="str">
        <f t="shared" si="2"/>
        <v>ITEM-011MO-003</v>
      </c>
      <c r="Q80">
        <f>+_xlfn.XLOOKUP(H80,Presupuesto_General!B:B,Presupuesto_General!D:D)</f>
        <v>4.3100000000000005</v>
      </c>
      <c r="R80">
        <f t="shared" si="3"/>
        <v>0.8620000000000001</v>
      </c>
    </row>
    <row r="81" spans="1:18" x14ac:dyDescent="0.25">
      <c r="A81">
        <v>1</v>
      </c>
      <c r="B81" t="str">
        <v>-</v>
      </c>
      <c r="C81" t="str">
        <v>LADRILLO 6H (24X15X10)</v>
      </c>
      <c r="D81" t="str">
        <v>pza</v>
      </c>
      <c r="E81">
        <v>24</v>
      </c>
      <c r="F81">
        <v>1.2</v>
      </c>
      <c r="G81">
        <v>28.8</v>
      </c>
      <c r="H81" t="str">
        <v>MURO DE LADRILLO 6H C/MORTERO DE CEMENTO (24X15X10)</v>
      </c>
      <c r="I81" t="str">
        <v/>
      </c>
      <c r="J81" t="str">
        <v>MATERIALES</v>
      </c>
      <c r="K81" t="b">
        <v>0</v>
      </c>
      <c r="L81" t="str">
        <v>SI</v>
      </c>
      <c r="M81" t="str">
        <f>+_xlfn.XLOOKUP(H81,Presupuesto_General!B:B,Presupuesto_General!A:A)</f>
        <v>ITEM-012</v>
      </c>
      <c r="N81" t="str">
        <f>+_xlfn.XLOOKUP(C81,Catálogo_Materiales!B:B,Catálogo_Materiales!A:A)</f>
        <v>MAT-059</v>
      </c>
      <c r="O81" t="str">
        <f t="shared" si="2"/>
        <v>ITEM-012MAT-059</v>
      </c>
      <c r="Q81">
        <f>+_xlfn.XLOOKUP(H81,Presupuesto_General!B:B,Presupuesto_General!D:D)</f>
        <v>121.87999999999998</v>
      </c>
      <c r="R81">
        <f t="shared" si="3"/>
        <v>2925.1199999999994</v>
      </c>
    </row>
    <row r="82" spans="1:18" x14ac:dyDescent="0.25">
      <c r="A82">
        <v>2</v>
      </c>
      <c r="B82" t="str">
        <v>-</v>
      </c>
      <c r="C82" t="str">
        <v>CEMENTO PORTLAND</v>
      </c>
      <c r="D82" t="str">
        <v>kg</v>
      </c>
      <c r="E82">
        <v>8.31</v>
      </c>
      <c r="F82">
        <v>1.1000000000000001</v>
      </c>
      <c r="G82">
        <v>9.14</v>
      </c>
      <c r="H82" t="str">
        <v>MURO DE LADRILLO 6H C/MORTERO DE CEMENTO (24X15X10)</v>
      </c>
      <c r="I82" t="str">
        <v/>
      </c>
      <c r="J82" t="str">
        <v>MATERIALES</v>
      </c>
      <c r="K82" t="b">
        <v>0</v>
      </c>
      <c r="L82" t="str">
        <v>SI</v>
      </c>
      <c r="M82" t="str">
        <f>+_xlfn.XLOOKUP(H82,Presupuesto_General!B:B,Presupuesto_General!A:A)</f>
        <v>ITEM-012</v>
      </c>
      <c r="N82" t="str">
        <f>+_xlfn.XLOOKUP(C82,Catálogo_Materiales!B:B,Catálogo_Materiales!A:A)</f>
        <v>MAT-027</v>
      </c>
      <c r="O82" t="str">
        <f t="shared" si="2"/>
        <v>ITEM-012MAT-027</v>
      </c>
      <c r="Q82">
        <f>+_xlfn.XLOOKUP(H82,Presupuesto_General!B:B,Presupuesto_General!D:D)</f>
        <v>121.87999999999998</v>
      </c>
      <c r="R82">
        <f t="shared" si="3"/>
        <v>1012.8227999999999</v>
      </c>
    </row>
    <row r="83" spans="1:18" x14ac:dyDescent="0.25">
      <c r="A83">
        <v>3</v>
      </c>
      <c r="B83" t="str">
        <v>-</v>
      </c>
      <c r="C83" t="str">
        <v>ARENA FINA</v>
      </c>
      <c r="D83" t="str">
        <v>m³</v>
      </c>
      <c r="E83">
        <v>0.03</v>
      </c>
      <c r="F83">
        <v>0</v>
      </c>
      <c r="G83">
        <v>0</v>
      </c>
      <c r="H83" t="str">
        <v>MURO DE LADRILLO 6H C/MORTERO DE CEMENTO (24X15X10)</v>
      </c>
      <c r="I83" t="str">
        <v/>
      </c>
      <c r="J83" t="str">
        <v>MATERIALES</v>
      </c>
      <c r="K83" t="b">
        <v>0</v>
      </c>
      <c r="L83" t="str">
        <v>SI</v>
      </c>
      <c r="M83" t="str">
        <f>+_xlfn.XLOOKUP(H83,Presupuesto_General!B:B,Presupuesto_General!A:A)</f>
        <v>ITEM-012</v>
      </c>
      <c r="N83" t="str">
        <f>+_xlfn.XLOOKUP(C83,Catálogo_Materiales!B:B,Catálogo_Materiales!A:A)</f>
        <v>MAT-010</v>
      </c>
      <c r="O83" t="str">
        <f t="shared" si="2"/>
        <v>ITEM-012MAT-010</v>
      </c>
      <c r="Q83">
        <f>+_xlfn.XLOOKUP(H83,Presupuesto_General!B:B,Presupuesto_General!D:D)</f>
        <v>121.87999999999998</v>
      </c>
      <c r="R83">
        <f t="shared" si="3"/>
        <v>3.6563999999999992</v>
      </c>
    </row>
    <row r="84" spans="1:18" x14ac:dyDescent="0.25">
      <c r="A84">
        <v>1</v>
      </c>
      <c r="B84" t="str">
        <v>-</v>
      </c>
      <c r="C84" t="str">
        <v>ALBAÑIL</v>
      </c>
      <c r="D84" t="str">
        <v>hr</v>
      </c>
      <c r="E84">
        <v>1.25</v>
      </c>
      <c r="F84">
        <v>18</v>
      </c>
      <c r="G84">
        <v>22.5</v>
      </c>
      <c r="H84" t="str">
        <v>MURO DE LADRILLO 6H C/MORTERO DE CEMENTO (24X15X10)</v>
      </c>
      <c r="I84" t="str">
        <v/>
      </c>
      <c r="J84" t="str">
        <v>MANO DE OBRA</v>
      </c>
      <c r="K84" t="b">
        <v>0</v>
      </c>
      <c r="L84" t="str">
        <v>SI</v>
      </c>
      <c r="M84" t="str">
        <f>+_xlfn.XLOOKUP(H84,Presupuesto_General!B:B,Presupuesto_General!A:A)</f>
        <v>ITEM-012</v>
      </c>
      <c r="N84" t="str">
        <f>+_xlfn.XLOOKUP(C84,Catálogo_ManoObra!B:B,Catálogo_ManoObra!A:A)</f>
        <v>MO-001</v>
      </c>
      <c r="O84" t="str">
        <f t="shared" si="2"/>
        <v>ITEM-012MO-001</v>
      </c>
      <c r="Q84">
        <f>+_xlfn.XLOOKUP(H84,Presupuesto_General!B:B,Presupuesto_General!D:D)</f>
        <v>121.87999999999998</v>
      </c>
      <c r="R84">
        <f t="shared" si="3"/>
        <v>152.34999999999997</v>
      </c>
    </row>
    <row r="85" spans="1:18" x14ac:dyDescent="0.25">
      <c r="A85">
        <v>2</v>
      </c>
      <c r="B85" t="str">
        <v>-</v>
      </c>
      <c r="C85" t="str">
        <v>AYUDANTE</v>
      </c>
      <c r="D85" t="str">
        <v>hr</v>
      </c>
      <c r="E85">
        <v>1.5</v>
      </c>
      <c r="F85">
        <v>0</v>
      </c>
      <c r="G85">
        <v>0</v>
      </c>
      <c r="H85" t="str">
        <v>MURO DE LADRILLO 6H C/MORTERO DE CEMENTO (24X15X10)</v>
      </c>
      <c r="I85" t="str">
        <v/>
      </c>
      <c r="J85" t="str">
        <v>MANO DE OBRA</v>
      </c>
      <c r="K85" t="b">
        <v>0</v>
      </c>
      <c r="L85" t="str">
        <v>SI</v>
      </c>
      <c r="M85" t="str">
        <f>+_xlfn.XLOOKUP(H85,Presupuesto_General!B:B,Presupuesto_General!A:A)</f>
        <v>ITEM-012</v>
      </c>
      <c r="N85" t="str">
        <f>+_xlfn.XLOOKUP(C85,Catálogo_ManoObra!B:B,Catálogo_ManoObra!A:A)</f>
        <v>MO-003</v>
      </c>
      <c r="O85" t="str">
        <f t="shared" si="2"/>
        <v>ITEM-012MO-003</v>
      </c>
      <c r="Q85">
        <f>+_xlfn.XLOOKUP(H85,Presupuesto_General!B:B,Presupuesto_General!D:D)</f>
        <v>121.87999999999998</v>
      </c>
      <c r="R85">
        <f t="shared" si="3"/>
        <v>182.81999999999996</v>
      </c>
    </row>
    <row r="86" spans="1:18" x14ac:dyDescent="0.25">
      <c r="A86">
        <v>1</v>
      </c>
      <c r="B86" t="str">
        <v>-</v>
      </c>
      <c r="C86" t="str">
        <v>MADERA DE CONSTRUCCION (3 USOS)</v>
      </c>
      <c r="D86" t="str">
        <v>pie²</v>
      </c>
      <c r="E86">
        <v>35</v>
      </c>
      <c r="F86">
        <v>6</v>
      </c>
      <c r="G86">
        <v>210</v>
      </c>
      <c r="H86" t="str">
        <v>VIGA CADENA DE HORMIGON ARMADO</v>
      </c>
      <c r="I86" t="str">
        <v/>
      </c>
      <c r="J86" t="str">
        <v>MATERIALES</v>
      </c>
      <c r="K86" t="b">
        <v>0</v>
      </c>
      <c r="L86" t="str">
        <v>SI</v>
      </c>
      <c r="M86" t="str">
        <f>+_xlfn.XLOOKUP(H86,Presupuesto_General!B:B,Presupuesto_General!A:A)</f>
        <v>ITEM-013</v>
      </c>
      <c r="N86" t="str">
        <f>+_xlfn.XLOOKUP(C86,Catálogo_Materiales!B:B,Catálogo_Materiales!A:A)</f>
        <v>MAT-068</v>
      </c>
      <c r="O86" t="str">
        <f t="shared" si="2"/>
        <v>ITEM-013MAT-068</v>
      </c>
      <c r="Q86">
        <f>+_xlfn.XLOOKUP(H86,Presupuesto_General!B:B,Presupuesto_General!D:D)</f>
        <v>1.6200000000000003</v>
      </c>
      <c r="R86">
        <f t="shared" si="3"/>
        <v>56.70000000000001</v>
      </c>
    </row>
    <row r="87" spans="1:18" x14ac:dyDescent="0.25">
      <c r="A87">
        <v>2</v>
      </c>
      <c r="B87" t="str">
        <v>-</v>
      </c>
      <c r="C87" t="str">
        <v>CLAVOS</v>
      </c>
      <c r="D87" t="str">
        <v>kg</v>
      </c>
      <c r="E87">
        <v>1</v>
      </c>
      <c r="F87">
        <v>11</v>
      </c>
      <c r="G87">
        <v>11</v>
      </c>
      <c r="H87" t="str">
        <v>VIGA CADENA DE HORMIGON ARMADO</v>
      </c>
      <c r="I87" t="str">
        <v/>
      </c>
      <c r="J87" t="str">
        <v>MATERIALES</v>
      </c>
      <c r="K87" t="b">
        <v>0</v>
      </c>
      <c r="L87" t="str">
        <v>SI</v>
      </c>
      <c r="M87" t="str">
        <f>+_xlfn.XLOOKUP(H87,Presupuesto_General!B:B,Presupuesto_General!A:A)</f>
        <v>ITEM-013</v>
      </c>
      <c r="N87" t="str">
        <f>+_xlfn.XLOOKUP(C87,Catálogo_Materiales!B:B,Catálogo_Materiales!A:A)</f>
        <v>MAT-035</v>
      </c>
      <c r="O87" t="str">
        <f t="shared" si="2"/>
        <v>ITEM-013MAT-035</v>
      </c>
      <c r="Q87">
        <f>+_xlfn.XLOOKUP(H87,Presupuesto_General!B:B,Presupuesto_General!D:D)</f>
        <v>1.6200000000000003</v>
      </c>
      <c r="R87">
        <f t="shared" si="3"/>
        <v>1.6200000000000003</v>
      </c>
    </row>
    <row r="88" spans="1:18" x14ac:dyDescent="0.25">
      <c r="A88">
        <v>3</v>
      </c>
      <c r="B88" t="str">
        <v>-</v>
      </c>
      <c r="C88" t="str">
        <v>CEMENTO PORTLAND</v>
      </c>
      <c r="D88" t="str">
        <v>kg</v>
      </c>
      <c r="E88">
        <v>350</v>
      </c>
      <c r="F88">
        <v>1.1000000000000001</v>
      </c>
      <c r="G88">
        <v>385</v>
      </c>
      <c r="H88" t="str">
        <v>VIGA CADENA DE HORMIGON ARMADO</v>
      </c>
      <c r="I88" t="str">
        <v/>
      </c>
      <c r="J88" t="str">
        <v>MATERIALES</v>
      </c>
      <c r="K88" t="b">
        <v>0</v>
      </c>
      <c r="L88" t="str">
        <v>SI</v>
      </c>
      <c r="M88" t="str">
        <f>+_xlfn.XLOOKUP(H88,Presupuesto_General!B:B,Presupuesto_General!A:A)</f>
        <v>ITEM-013</v>
      </c>
      <c r="N88" t="str">
        <f>+_xlfn.XLOOKUP(C88,Catálogo_Materiales!B:B,Catálogo_Materiales!A:A)</f>
        <v>MAT-027</v>
      </c>
      <c r="O88" t="str">
        <f t="shared" si="2"/>
        <v>ITEM-013MAT-027</v>
      </c>
      <c r="Q88">
        <f>+_xlfn.XLOOKUP(H88,Presupuesto_General!B:B,Presupuesto_General!D:D)</f>
        <v>1.6200000000000003</v>
      </c>
      <c r="R88">
        <f t="shared" si="3"/>
        <v>567.00000000000011</v>
      </c>
    </row>
    <row r="89" spans="1:18" x14ac:dyDescent="0.25">
      <c r="A89">
        <v>4</v>
      </c>
      <c r="B89" t="str">
        <v>-</v>
      </c>
      <c r="C89" t="str">
        <v>ALAMBRE DE AMARRE</v>
      </c>
      <c r="D89" t="str">
        <v>kg</v>
      </c>
      <c r="E89">
        <v>2</v>
      </c>
      <c r="F89">
        <v>11</v>
      </c>
      <c r="G89">
        <v>22</v>
      </c>
      <c r="H89" t="str">
        <v>VIGA CADENA DE HORMIGON ARMADO</v>
      </c>
      <c r="I89" t="str">
        <v/>
      </c>
      <c r="J89" t="str">
        <v>MATERIALES</v>
      </c>
      <c r="K89" t="b">
        <v>0</v>
      </c>
      <c r="L89" t="str">
        <v>SI</v>
      </c>
      <c r="M89" t="str">
        <f>+_xlfn.XLOOKUP(H89,Presupuesto_General!B:B,Presupuesto_General!A:A)</f>
        <v>ITEM-013</v>
      </c>
      <c r="N89" t="str">
        <f>+_xlfn.XLOOKUP(C89,Catálogo_Materiales!B:B,Catálogo_Materiales!A:A)</f>
        <v>MAT-002</v>
      </c>
      <c r="O89" t="str">
        <f t="shared" si="2"/>
        <v>ITEM-013MAT-002</v>
      </c>
      <c r="Q89">
        <f>+_xlfn.XLOOKUP(H89,Presupuesto_General!B:B,Presupuesto_General!D:D)</f>
        <v>1.6200000000000003</v>
      </c>
      <c r="R89">
        <f t="shared" si="3"/>
        <v>3.2400000000000007</v>
      </c>
    </row>
    <row r="90" spans="1:18" x14ac:dyDescent="0.25">
      <c r="A90">
        <v>5</v>
      </c>
      <c r="B90" t="str">
        <v>-</v>
      </c>
      <c r="C90" t="str">
        <v>FIERRO CORRUGADO 3/8"</v>
      </c>
      <c r="D90" t="str">
        <v>kg</v>
      </c>
      <c r="E90">
        <v>40.32</v>
      </c>
      <c r="F90">
        <v>8.5</v>
      </c>
      <c r="G90">
        <v>342.72</v>
      </c>
      <c r="H90" t="str">
        <v>VIGA CADENA DE HORMIGON ARMADO</v>
      </c>
      <c r="I90" t="str">
        <v/>
      </c>
      <c r="J90" t="str">
        <v>MATERIALES</v>
      </c>
      <c r="K90" t="b">
        <v>0</v>
      </c>
      <c r="L90" t="str">
        <v>SI</v>
      </c>
      <c r="M90" t="str">
        <f>+_xlfn.XLOOKUP(H90,Presupuesto_General!B:B,Presupuesto_General!A:A)</f>
        <v>ITEM-013</v>
      </c>
      <c r="N90" t="str">
        <f>+_xlfn.XLOOKUP(C90,Catálogo_Materiales!B:B,Catálogo_Materiales!A:A)</f>
        <v>MAT-049</v>
      </c>
      <c r="O90" t="str">
        <f t="shared" si="2"/>
        <v>ITEM-013MAT-049</v>
      </c>
      <c r="Q90">
        <f>+_xlfn.XLOOKUP(H90,Presupuesto_General!B:B,Presupuesto_General!D:D)</f>
        <v>1.6200000000000003</v>
      </c>
      <c r="R90">
        <f t="shared" si="3"/>
        <v>65.318400000000011</v>
      </c>
    </row>
    <row r="91" spans="1:18" x14ac:dyDescent="0.25">
      <c r="A91">
        <v>6</v>
      </c>
      <c r="B91" t="str">
        <v>-</v>
      </c>
      <c r="C91" t="str">
        <v>FIERRO CORRUGADO 1/4"</v>
      </c>
      <c r="D91" t="str">
        <v>kg</v>
      </c>
      <c r="E91">
        <v>27.7</v>
      </c>
      <c r="F91">
        <v>9</v>
      </c>
      <c r="G91">
        <v>249.3</v>
      </c>
      <c r="H91" t="str">
        <v>VIGA CADENA DE HORMIGON ARMADO</v>
      </c>
      <c r="I91" t="str">
        <v/>
      </c>
      <c r="J91" t="str">
        <v>MATERIALES</v>
      </c>
      <c r="K91" t="b">
        <v>0</v>
      </c>
      <c r="L91" t="str">
        <v>SI</v>
      </c>
      <c r="M91" t="str">
        <f>+_xlfn.XLOOKUP(H91,Presupuesto_General!B:B,Presupuesto_General!A:A)</f>
        <v>ITEM-013</v>
      </c>
      <c r="N91" t="str">
        <f>+_xlfn.XLOOKUP(C91,Catálogo_Materiales!B:B,Catálogo_Materiales!A:A)</f>
        <v>MAT-048</v>
      </c>
      <c r="O91" t="str">
        <f t="shared" si="2"/>
        <v>ITEM-013MAT-048</v>
      </c>
      <c r="Q91">
        <f>+_xlfn.XLOOKUP(H91,Presupuesto_General!B:B,Presupuesto_General!D:D)</f>
        <v>1.6200000000000003</v>
      </c>
      <c r="R91">
        <f t="shared" si="3"/>
        <v>44.874000000000009</v>
      </c>
    </row>
    <row r="92" spans="1:18" x14ac:dyDescent="0.25">
      <c r="A92">
        <v>7</v>
      </c>
      <c r="B92" t="str">
        <v>-</v>
      </c>
      <c r="C92" t="str">
        <v>GRAVA</v>
      </c>
      <c r="D92" t="str">
        <v>m³</v>
      </c>
      <c r="E92">
        <v>0.9</v>
      </c>
      <c r="F92">
        <v>0</v>
      </c>
      <c r="G92">
        <v>0</v>
      </c>
      <c r="H92" t="str">
        <v>VIGA CADENA DE HORMIGON ARMADO</v>
      </c>
      <c r="I92" t="str">
        <v/>
      </c>
      <c r="J92" t="str">
        <v>MATERIALES</v>
      </c>
      <c r="K92" t="b">
        <v>0</v>
      </c>
      <c r="L92" t="str">
        <v>SI</v>
      </c>
      <c r="M92" t="str">
        <f>+_xlfn.XLOOKUP(H92,Presupuesto_General!B:B,Presupuesto_General!A:A)</f>
        <v>ITEM-013</v>
      </c>
      <c r="N92" t="str">
        <f>+_xlfn.XLOOKUP(C92,Catálogo_Materiales!B:B,Catálogo_Materiales!A:A)</f>
        <v>MAT-051</v>
      </c>
      <c r="O92" t="str">
        <f t="shared" si="2"/>
        <v>ITEM-013MAT-051</v>
      </c>
      <c r="Q92">
        <f>+_xlfn.XLOOKUP(H92,Presupuesto_General!B:B,Presupuesto_General!D:D)</f>
        <v>1.6200000000000003</v>
      </c>
      <c r="R92">
        <f t="shared" si="3"/>
        <v>1.4580000000000004</v>
      </c>
    </row>
    <row r="93" spans="1:18" x14ac:dyDescent="0.25">
      <c r="A93">
        <v>8</v>
      </c>
      <c r="B93" t="str">
        <v>-</v>
      </c>
      <c r="C93" t="str">
        <v>ARENA</v>
      </c>
      <c r="D93" t="str">
        <v>m³</v>
      </c>
      <c r="E93">
        <v>0.6</v>
      </c>
      <c r="F93">
        <v>0</v>
      </c>
      <c r="G93">
        <v>0</v>
      </c>
      <c r="H93" t="str">
        <v>VIGA CADENA DE HORMIGON ARMADO</v>
      </c>
      <c r="I93" t="str">
        <v/>
      </c>
      <c r="J93" t="str">
        <v>MATERIALES</v>
      </c>
      <c r="K93" t="b">
        <v>0</v>
      </c>
      <c r="L93" t="str">
        <v>SI</v>
      </c>
      <c r="M93" t="str">
        <f>+_xlfn.XLOOKUP(H93,Presupuesto_General!B:B,Presupuesto_General!A:A)</f>
        <v>ITEM-013</v>
      </c>
      <c r="N93" t="str">
        <f>+_xlfn.XLOOKUP(C93,Catálogo_Materiales!B:B,Catálogo_Materiales!A:A)</f>
        <v>MAT-009</v>
      </c>
      <c r="O93" t="str">
        <f t="shared" si="2"/>
        <v>ITEM-013MAT-009</v>
      </c>
      <c r="Q93">
        <f>+_xlfn.XLOOKUP(H93,Presupuesto_General!B:B,Presupuesto_General!D:D)</f>
        <v>1.6200000000000003</v>
      </c>
      <c r="R93">
        <f t="shared" si="3"/>
        <v>0.9720000000000002</v>
      </c>
    </row>
    <row r="94" spans="1:18" x14ac:dyDescent="0.25">
      <c r="A94">
        <v>1</v>
      </c>
      <c r="B94" t="str">
        <v>-</v>
      </c>
      <c r="C94" t="str">
        <v>ALBAÑIL</v>
      </c>
      <c r="D94" t="str">
        <v>hr</v>
      </c>
      <c r="E94">
        <v>9</v>
      </c>
      <c r="F94">
        <v>18</v>
      </c>
      <c r="G94">
        <v>162</v>
      </c>
      <c r="H94" t="str">
        <v>VIGA CADENA DE HORMIGON ARMADO</v>
      </c>
      <c r="I94" t="str">
        <v/>
      </c>
      <c r="J94" t="str">
        <v>MANO DE OBRA</v>
      </c>
      <c r="K94" t="b">
        <v>0</v>
      </c>
      <c r="L94" t="str">
        <v>SI</v>
      </c>
      <c r="M94" t="str">
        <f>+_xlfn.XLOOKUP(H94,Presupuesto_General!B:B,Presupuesto_General!A:A)</f>
        <v>ITEM-013</v>
      </c>
      <c r="N94" t="str">
        <f>+_xlfn.XLOOKUP(C94,Catálogo_ManoObra!B:B,Catálogo_ManoObra!A:A)</f>
        <v>MO-001</v>
      </c>
      <c r="O94" t="str">
        <f t="shared" si="2"/>
        <v>ITEM-013MO-001</v>
      </c>
      <c r="Q94">
        <f>+_xlfn.XLOOKUP(H94,Presupuesto_General!B:B,Presupuesto_General!D:D)</f>
        <v>1.6200000000000003</v>
      </c>
      <c r="R94">
        <f t="shared" si="3"/>
        <v>14.580000000000004</v>
      </c>
    </row>
    <row r="95" spans="1:18" x14ac:dyDescent="0.25">
      <c r="A95">
        <v>2</v>
      </c>
      <c r="B95" t="str">
        <v>-</v>
      </c>
      <c r="C95" t="str">
        <v>ENCOFRADOR</v>
      </c>
      <c r="D95" t="str">
        <v>hr</v>
      </c>
      <c r="E95">
        <v>8</v>
      </c>
      <c r="F95">
        <v>18</v>
      </c>
      <c r="G95">
        <v>144</v>
      </c>
      <c r="H95" t="str">
        <v>VIGA CADENA DE HORMIGON ARMADO</v>
      </c>
      <c r="I95" t="str">
        <v/>
      </c>
      <c r="J95" t="str">
        <v>MANO DE OBRA</v>
      </c>
      <c r="K95" t="b">
        <v>0</v>
      </c>
      <c r="L95" t="str">
        <v>SI</v>
      </c>
      <c r="M95" t="str">
        <f>+_xlfn.XLOOKUP(H95,Presupuesto_General!B:B,Presupuesto_General!A:A)</f>
        <v>ITEM-013</v>
      </c>
      <c r="N95" t="str">
        <f>+_xlfn.XLOOKUP(C95,Catálogo_ManoObra!B:B,Catálogo_ManoObra!A:A)</f>
        <v>MO-006</v>
      </c>
      <c r="O95" t="str">
        <f t="shared" si="2"/>
        <v>ITEM-013MO-006</v>
      </c>
      <c r="Q95">
        <f>+_xlfn.XLOOKUP(H95,Presupuesto_General!B:B,Presupuesto_General!D:D)</f>
        <v>1.6200000000000003</v>
      </c>
      <c r="R95">
        <f t="shared" si="3"/>
        <v>12.960000000000003</v>
      </c>
    </row>
    <row r="96" spans="1:18" x14ac:dyDescent="0.25">
      <c r="A96">
        <v>3</v>
      </c>
      <c r="B96" t="str">
        <v>-</v>
      </c>
      <c r="C96" t="str">
        <v>ARMADOR</v>
      </c>
      <c r="D96" t="str">
        <v>hr</v>
      </c>
      <c r="E96">
        <v>9</v>
      </c>
      <c r="F96">
        <v>18</v>
      </c>
      <c r="G96">
        <v>162</v>
      </c>
      <c r="H96" t="str">
        <v>VIGA CADENA DE HORMIGON ARMADO</v>
      </c>
      <c r="I96" t="str">
        <v/>
      </c>
      <c r="J96" t="str">
        <v>MANO DE OBRA</v>
      </c>
      <c r="K96" t="b">
        <v>0</v>
      </c>
      <c r="L96" t="str">
        <v>SI</v>
      </c>
      <c r="M96" t="str">
        <f>+_xlfn.XLOOKUP(H96,Presupuesto_General!B:B,Presupuesto_General!A:A)</f>
        <v>ITEM-013</v>
      </c>
      <c r="N96" t="str">
        <f>+_xlfn.XLOOKUP(C96,Catálogo_ManoObra!B:B,Catálogo_ManoObra!A:A)</f>
        <v>MO-002</v>
      </c>
      <c r="O96" t="str">
        <f t="shared" si="2"/>
        <v>ITEM-013MO-002</v>
      </c>
      <c r="Q96">
        <f>+_xlfn.XLOOKUP(H96,Presupuesto_General!B:B,Presupuesto_General!D:D)</f>
        <v>1.6200000000000003</v>
      </c>
      <c r="R96">
        <f t="shared" si="3"/>
        <v>14.580000000000004</v>
      </c>
    </row>
    <row r="97" spans="1:18" x14ac:dyDescent="0.25">
      <c r="A97">
        <v>4</v>
      </c>
      <c r="B97" t="str">
        <v>-</v>
      </c>
      <c r="C97" t="str">
        <v>AYUDANTE</v>
      </c>
      <c r="D97" t="str">
        <v>hr</v>
      </c>
      <c r="E97">
        <v>10</v>
      </c>
      <c r="F97">
        <v>0</v>
      </c>
      <c r="G97">
        <v>0</v>
      </c>
      <c r="H97" t="str">
        <v>VIGA CADENA DE HORMIGON ARMADO</v>
      </c>
      <c r="I97" t="str">
        <v/>
      </c>
      <c r="J97" t="str">
        <v>MANO DE OBRA</v>
      </c>
      <c r="K97" t="b">
        <v>0</v>
      </c>
      <c r="L97" t="str">
        <v>SI</v>
      </c>
      <c r="M97" t="str">
        <f>+_xlfn.XLOOKUP(H97,Presupuesto_General!B:B,Presupuesto_General!A:A)</f>
        <v>ITEM-013</v>
      </c>
      <c r="N97" t="str">
        <f>+_xlfn.XLOOKUP(C97,Catálogo_ManoObra!B:B,Catálogo_ManoObra!A:A)</f>
        <v>MO-003</v>
      </c>
      <c r="O97" t="str">
        <f t="shared" si="2"/>
        <v>ITEM-013MO-003</v>
      </c>
      <c r="Q97">
        <f>+_xlfn.XLOOKUP(H97,Presupuesto_General!B:B,Presupuesto_General!D:D)</f>
        <v>1.6200000000000003</v>
      </c>
      <c r="R97">
        <f t="shared" si="3"/>
        <v>16.200000000000003</v>
      </c>
    </row>
    <row r="98" spans="1:18" x14ac:dyDescent="0.25">
      <c r="A98">
        <v>1</v>
      </c>
      <c r="B98" t="str">
        <v>-</v>
      </c>
      <c r="C98" t="str">
        <v>VIBRADORA</v>
      </c>
      <c r="D98" t="str">
        <v>hr</v>
      </c>
      <c r="E98">
        <v>0.08</v>
      </c>
      <c r="F98">
        <v>20</v>
      </c>
      <c r="G98">
        <v>1.6</v>
      </c>
      <c r="H98" t="str">
        <v>VIGA CADENA DE HORMIGON ARMADO</v>
      </c>
      <c r="I98" t="str">
        <v/>
      </c>
      <c r="J98" t="str">
        <v>EQUIPO</v>
      </c>
      <c r="K98" t="b">
        <v>0</v>
      </c>
      <c r="L98" t="str">
        <v>SI</v>
      </c>
      <c r="M98" t="str">
        <f>+_xlfn.XLOOKUP(H98,Presupuesto_General!B:B,Presupuesto_General!A:A)</f>
        <v>ITEM-013</v>
      </c>
      <c r="O98" t="str">
        <f t="shared" si="2"/>
        <v>ITEM-013</v>
      </c>
      <c r="Q98">
        <f>+_xlfn.XLOOKUP(H98,Presupuesto_General!B:B,Presupuesto_General!D:D)</f>
        <v>1.6200000000000003</v>
      </c>
      <c r="R98">
        <f t="shared" si="3"/>
        <v>0.12960000000000002</v>
      </c>
    </row>
    <row r="99" spans="1:18" x14ac:dyDescent="0.25">
      <c r="A99">
        <v>2</v>
      </c>
      <c r="B99" t="str">
        <v>-</v>
      </c>
      <c r="C99" t="str">
        <v>MEZCLADORA</v>
      </c>
      <c r="D99" t="str">
        <v>hr</v>
      </c>
      <c r="E99">
        <v>1</v>
      </c>
      <c r="F99">
        <v>25</v>
      </c>
      <c r="G99">
        <v>25</v>
      </c>
      <c r="H99" t="str">
        <v>VIGA CADENA DE HORMIGON ARMADO</v>
      </c>
      <c r="I99" t="str">
        <v/>
      </c>
      <c r="J99" t="str">
        <v>EQUIPO</v>
      </c>
      <c r="K99" t="b">
        <v>0</v>
      </c>
      <c r="L99" t="str">
        <v>SI</v>
      </c>
      <c r="M99" t="str">
        <f>+_xlfn.XLOOKUP(H99,Presupuesto_General!B:B,Presupuesto_General!A:A)</f>
        <v>ITEM-013</v>
      </c>
      <c r="O99" t="str">
        <f t="shared" si="2"/>
        <v>ITEM-013</v>
      </c>
      <c r="Q99">
        <f>+_xlfn.XLOOKUP(H99,Presupuesto_General!B:B,Presupuesto_General!D:D)</f>
        <v>1.6200000000000003</v>
      </c>
      <c r="R99">
        <f t="shared" si="3"/>
        <v>1.6200000000000003</v>
      </c>
    </row>
    <row r="100" spans="1:18" x14ac:dyDescent="0.25">
      <c r="A100">
        <v>1</v>
      </c>
      <c r="B100" t="str">
        <v>-</v>
      </c>
      <c r="C100" t="str">
        <v>CLAVOS PARA CALAMINA CON GOMA</v>
      </c>
      <c r="D100" t="str">
        <v>kg</v>
      </c>
      <c r="E100">
        <v>0.1</v>
      </c>
      <c r="F100">
        <v>15</v>
      </c>
      <c r="G100">
        <v>1.5</v>
      </c>
      <c r="H100" t="str">
        <v>CUBIERTA DE CALAMINA GALVANIZADA ONDULADA Nro28 PREPINTADA C/MADERAMEN</v>
      </c>
      <c r="I100" t="str">
        <v/>
      </c>
      <c r="J100" t="str">
        <v>MATERIALES</v>
      </c>
      <c r="K100" t="b">
        <v>0</v>
      </c>
      <c r="L100" t="str">
        <v>SI</v>
      </c>
      <c r="M100" t="str">
        <f>+_xlfn.XLOOKUP(H100,Presupuesto_General!B:B,Presupuesto_General!A:A)</f>
        <v>ITEM-014</v>
      </c>
      <c r="N100" t="str">
        <f>+_xlfn.XLOOKUP(C100,Catálogo_Materiales!B:B,Catálogo_Materiales!A:A)</f>
        <v>MAT-036</v>
      </c>
      <c r="O100" t="str">
        <f t="shared" si="2"/>
        <v>ITEM-014MAT-036</v>
      </c>
      <c r="Q100">
        <f>+_xlfn.XLOOKUP(H100,Presupuesto_General!B:B,Presupuesto_General!D:D)</f>
        <v>66.67</v>
      </c>
      <c r="R100">
        <f t="shared" si="3"/>
        <v>6.6670000000000007</v>
      </c>
    </row>
    <row r="101" spans="1:18" x14ac:dyDescent="0.25">
      <c r="A101">
        <v>2</v>
      </c>
      <c r="B101" t="str">
        <v>-</v>
      </c>
      <c r="C101" t="str">
        <v>CLAVOS</v>
      </c>
      <c r="D101" t="str">
        <v>kg</v>
      </c>
      <c r="E101">
        <v>0.1</v>
      </c>
      <c r="F101">
        <v>11</v>
      </c>
      <c r="G101">
        <v>1.1000000000000001</v>
      </c>
      <c r="H101" t="str">
        <v>CUBIERTA DE CALAMINA GALVANIZADA ONDULADA Nro28 PREPINTADA C/MADERAMEN</v>
      </c>
      <c r="I101" t="str">
        <v/>
      </c>
      <c r="J101" t="str">
        <v>MATERIALES</v>
      </c>
      <c r="K101" t="b">
        <v>0</v>
      </c>
      <c r="L101" t="str">
        <v>SI</v>
      </c>
      <c r="M101" t="str">
        <f>+_xlfn.XLOOKUP(H101,Presupuesto_General!B:B,Presupuesto_General!A:A)</f>
        <v>ITEM-014</v>
      </c>
      <c r="N101" t="str">
        <f>+_xlfn.XLOOKUP(C101,Catálogo_Materiales!B:B,Catálogo_Materiales!A:A)</f>
        <v>MAT-035</v>
      </c>
      <c r="O101" t="str">
        <f t="shared" si="2"/>
        <v>ITEM-014MAT-035</v>
      </c>
      <c r="Q101">
        <f>+_xlfn.XLOOKUP(H101,Presupuesto_General!B:B,Presupuesto_General!D:D)</f>
        <v>66.67</v>
      </c>
      <c r="R101">
        <f t="shared" si="3"/>
        <v>6.6670000000000007</v>
      </c>
    </row>
    <row r="102" spans="1:18" x14ac:dyDescent="0.25">
      <c r="A102">
        <v>3</v>
      </c>
      <c r="B102" t="str">
        <v>-</v>
      </c>
      <c r="C102" t="str">
        <v>MADERA DURA (2"X6")</v>
      </c>
      <c r="D102" t="str">
        <v>pie²</v>
      </c>
      <c r="E102">
        <v>3.61</v>
      </c>
      <c r="F102">
        <v>6</v>
      </c>
      <c r="G102">
        <v>21.66</v>
      </c>
      <c r="H102" t="str">
        <v>CUBIERTA DE CALAMINA GALVANIZADA ONDULADA Nro28 PREPINTADA C/MADERAMEN</v>
      </c>
      <c r="I102" t="str">
        <v/>
      </c>
      <c r="J102" t="str">
        <v>MATERIALES</v>
      </c>
      <c r="K102" t="b">
        <v>0</v>
      </c>
      <c r="L102" t="str">
        <v>SI</v>
      </c>
      <c r="M102" t="str">
        <f>+_xlfn.XLOOKUP(H102,Presupuesto_General!B:B,Presupuesto_General!A:A)</f>
        <v>ITEM-014</v>
      </c>
      <c r="N102" t="str">
        <f>+_xlfn.XLOOKUP(C102,Catálogo_Materiales!B:B,Catálogo_Materiales!A:A)</f>
        <v>MAT-069</v>
      </c>
      <c r="O102" t="str">
        <f t="shared" si="2"/>
        <v>ITEM-014MAT-069</v>
      </c>
      <c r="Q102">
        <f>+_xlfn.XLOOKUP(H102,Presupuesto_General!B:B,Presupuesto_General!D:D)</f>
        <v>66.67</v>
      </c>
      <c r="R102">
        <f t="shared" si="3"/>
        <v>240.67869999999999</v>
      </c>
    </row>
    <row r="103" spans="1:18" x14ac:dyDescent="0.25">
      <c r="A103">
        <v>4</v>
      </c>
      <c r="B103" t="str">
        <v>-</v>
      </c>
      <c r="C103" t="str">
        <v>LISTON DE MADERA SEMIDURA (2"X2")</v>
      </c>
      <c r="D103" t="str">
        <v>pie²</v>
      </c>
      <c r="E103">
        <v>1.21</v>
      </c>
      <c r="F103">
        <v>2</v>
      </c>
      <c r="G103">
        <v>2.42</v>
      </c>
      <c r="H103" t="str">
        <v>CUBIERTA DE CALAMINA GALVANIZADA ONDULADA Nro28 PREPINTADA C/MADERAMEN</v>
      </c>
      <c r="I103" t="str">
        <v/>
      </c>
      <c r="J103" t="str">
        <v>MATERIALES</v>
      </c>
      <c r="K103" t="b">
        <v>0</v>
      </c>
      <c r="L103" t="str">
        <v>SI</v>
      </c>
      <c r="M103" t="str">
        <f>+_xlfn.XLOOKUP(H103,Presupuesto_General!B:B,Presupuesto_General!A:A)</f>
        <v>ITEM-014</v>
      </c>
      <c r="N103" t="str">
        <f>+_xlfn.XLOOKUP(C103,Catálogo_Materiales!B:B,Catálogo_Materiales!A:A)</f>
        <v>MAT-065</v>
      </c>
      <c r="O103" t="str">
        <f t="shared" si="2"/>
        <v>ITEM-014MAT-065</v>
      </c>
      <c r="Q103">
        <f>+_xlfn.XLOOKUP(H103,Presupuesto_General!B:B,Presupuesto_General!D:D)</f>
        <v>66.67</v>
      </c>
      <c r="R103">
        <f t="shared" si="3"/>
        <v>80.670699999999997</v>
      </c>
    </row>
    <row r="104" spans="1:18" x14ac:dyDescent="0.25">
      <c r="A104">
        <v>5</v>
      </c>
      <c r="B104" t="str">
        <v>-</v>
      </c>
      <c r="C104" t="str">
        <v>CALAMINA GALVANIZADA ONDULADA Nro 28 PREPINTADA</v>
      </c>
      <c r="D104" t="str">
        <v>m²</v>
      </c>
      <c r="E104">
        <v>1.1200000000000001</v>
      </c>
      <c r="F104">
        <v>45</v>
      </c>
      <c r="G104">
        <v>50.4</v>
      </c>
      <c r="H104" t="str">
        <v>CUBIERTA DE CALAMINA GALVANIZADA ONDULADA Nro28 PREPINTADA C/MADERAMEN</v>
      </c>
      <c r="I104" t="str">
        <v/>
      </c>
      <c r="J104" t="str">
        <v>MATERIALES</v>
      </c>
      <c r="K104" t="b">
        <v>0</v>
      </c>
      <c r="L104" t="str">
        <v>SI</v>
      </c>
      <c r="M104" t="str">
        <f>+_xlfn.XLOOKUP(H104,Presupuesto_General!B:B,Presupuesto_General!A:A)</f>
        <v>ITEM-014</v>
      </c>
      <c r="N104" t="str">
        <f>+_xlfn.XLOOKUP(C104,Catálogo_Materiales!B:B,Catálogo_Materiales!A:A)</f>
        <v>MAT-021</v>
      </c>
      <c r="O104" t="str">
        <f t="shared" si="2"/>
        <v>ITEM-014MAT-021</v>
      </c>
      <c r="Q104">
        <f>+_xlfn.XLOOKUP(H104,Presupuesto_General!B:B,Presupuesto_General!D:D)</f>
        <v>66.67</v>
      </c>
      <c r="R104">
        <f t="shared" si="3"/>
        <v>74.670400000000015</v>
      </c>
    </row>
    <row r="105" spans="1:18" x14ac:dyDescent="0.25">
      <c r="A105">
        <v>1</v>
      </c>
      <c r="B105" t="str">
        <v>-</v>
      </c>
      <c r="C105" t="str">
        <v>ALBAÑIL</v>
      </c>
      <c r="D105" t="str">
        <v>hr</v>
      </c>
      <c r="E105">
        <v>2.2999999999999998</v>
      </c>
      <c r="F105">
        <v>18</v>
      </c>
      <c r="G105">
        <v>41.4</v>
      </c>
      <c r="H105" t="str">
        <v>CUBIERTA DE CALAMINA GALVANIZADA ONDULADA Nro28 PREPINTADA C/MADERAMEN</v>
      </c>
      <c r="I105" t="str">
        <v/>
      </c>
      <c r="J105" t="str">
        <v>MANO DE OBRA</v>
      </c>
      <c r="K105" t="b">
        <v>0</v>
      </c>
      <c r="L105" t="str">
        <v>SI</v>
      </c>
      <c r="M105" t="str">
        <f>+_xlfn.XLOOKUP(H105,Presupuesto_General!B:B,Presupuesto_General!A:A)</f>
        <v>ITEM-014</v>
      </c>
      <c r="N105" t="str">
        <f>+_xlfn.XLOOKUP(C105,Catálogo_ManoObra!B:B,Catálogo_ManoObra!A:A)</f>
        <v>MO-001</v>
      </c>
      <c r="O105" t="str">
        <f t="shared" si="2"/>
        <v>ITEM-014MO-001</v>
      </c>
      <c r="Q105">
        <f>+_xlfn.XLOOKUP(H105,Presupuesto_General!B:B,Presupuesto_General!D:D)</f>
        <v>66.67</v>
      </c>
      <c r="R105">
        <f t="shared" si="3"/>
        <v>153.34099999999998</v>
      </c>
    </row>
    <row r="106" spans="1:18" x14ac:dyDescent="0.25">
      <c r="A106">
        <v>2</v>
      </c>
      <c r="B106" t="str">
        <v>-</v>
      </c>
      <c r="C106" t="str">
        <v>AYUDANTE</v>
      </c>
      <c r="D106" t="str">
        <v>hr</v>
      </c>
      <c r="E106">
        <v>2.8</v>
      </c>
      <c r="F106">
        <v>0</v>
      </c>
      <c r="G106">
        <v>0</v>
      </c>
      <c r="H106" t="str">
        <v>CUBIERTA DE CALAMINA GALVANIZADA ONDULADA Nro28 PREPINTADA C/MADERAMEN</v>
      </c>
      <c r="I106" t="str">
        <v/>
      </c>
      <c r="J106" t="str">
        <v>MANO DE OBRA</v>
      </c>
      <c r="K106" t="b">
        <v>0</v>
      </c>
      <c r="L106" t="str">
        <v>SI</v>
      </c>
      <c r="M106" t="str">
        <f>+_xlfn.XLOOKUP(H106,Presupuesto_General!B:B,Presupuesto_General!A:A)</f>
        <v>ITEM-014</v>
      </c>
      <c r="N106" t="str">
        <f>+_xlfn.XLOOKUP(C106,Catálogo_ManoObra!B:B,Catálogo_ManoObra!A:A)</f>
        <v>MO-003</v>
      </c>
      <c r="O106" t="str">
        <f t="shared" si="2"/>
        <v>ITEM-014MO-003</v>
      </c>
      <c r="Q106">
        <f>+_xlfn.XLOOKUP(H106,Presupuesto_General!B:B,Presupuesto_General!D:D)</f>
        <v>66.67</v>
      </c>
      <c r="R106">
        <f t="shared" si="3"/>
        <v>186.67599999999999</v>
      </c>
    </row>
    <row r="107" spans="1:18" x14ac:dyDescent="0.25">
      <c r="A107">
        <v>1</v>
      </c>
      <c r="B107" t="str">
        <v>-</v>
      </c>
      <c r="C107" t="str">
        <v>MADERA DE CONSTRUCCION (3 USOS)</v>
      </c>
      <c r="D107" t="str">
        <v>pie²</v>
      </c>
      <c r="E107">
        <v>27</v>
      </c>
      <c r="F107">
        <v>6</v>
      </c>
      <c r="G107">
        <v>162</v>
      </c>
      <c r="H107" t="str">
        <v>LOSA LLENA DE HORMIGÓN ARMADO P/TANQUE ELEVADO</v>
      </c>
      <c r="I107" t="str">
        <v/>
      </c>
      <c r="J107" t="str">
        <v>MATERIALES</v>
      </c>
      <c r="K107" t="b">
        <v>0</v>
      </c>
      <c r="L107" t="str">
        <v>SI</v>
      </c>
      <c r="M107" t="str">
        <f>+_xlfn.XLOOKUP(H107,Presupuesto_General!B:B,Presupuesto_General!A:A)</f>
        <v>ITEM-015</v>
      </c>
      <c r="N107" t="str">
        <f>+_xlfn.XLOOKUP(C107,Catálogo_Materiales!B:B,Catálogo_Materiales!A:A)</f>
        <v>MAT-068</v>
      </c>
      <c r="O107" t="str">
        <f t="shared" si="2"/>
        <v>ITEM-015MAT-068</v>
      </c>
      <c r="Q107">
        <f>+_xlfn.XLOOKUP(H107,Presupuesto_General!B:B,Presupuesto_General!D:D)</f>
        <v>0.89999999999999991</v>
      </c>
      <c r="R107">
        <f t="shared" si="3"/>
        <v>24.299999999999997</v>
      </c>
    </row>
    <row r="108" spans="1:18" x14ac:dyDescent="0.25">
      <c r="A108">
        <v>2</v>
      </c>
      <c r="B108" t="str">
        <v>-</v>
      </c>
      <c r="C108" t="str">
        <v>CLAVOS</v>
      </c>
      <c r="D108" t="str">
        <v>kg</v>
      </c>
      <c r="E108">
        <v>2</v>
      </c>
      <c r="F108">
        <v>11</v>
      </c>
      <c r="G108">
        <v>22</v>
      </c>
      <c r="H108" t="str">
        <v>LOSA LLENA DE HORMIGÓN ARMADO P/TANQUE ELEVADO</v>
      </c>
      <c r="I108" t="str">
        <v/>
      </c>
      <c r="J108" t="str">
        <v>MATERIALES</v>
      </c>
      <c r="K108" t="b">
        <v>0</v>
      </c>
      <c r="L108" t="str">
        <v>SI</v>
      </c>
      <c r="M108" t="str">
        <f>+_xlfn.XLOOKUP(H108,Presupuesto_General!B:B,Presupuesto_General!A:A)</f>
        <v>ITEM-015</v>
      </c>
      <c r="N108" t="str">
        <f>+_xlfn.XLOOKUP(C108,Catálogo_Materiales!B:B,Catálogo_Materiales!A:A)</f>
        <v>MAT-035</v>
      </c>
      <c r="O108" t="str">
        <f t="shared" si="2"/>
        <v>ITEM-015MAT-035</v>
      </c>
      <c r="Q108">
        <f>+_xlfn.XLOOKUP(H108,Presupuesto_General!B:B,Presupuesto_General!D:D)</f>
        <v>0.89999999999999991</v>
      </c>
      <c r="R108">
        <f t="shared" si="3"/>
        <v>1.7999999999999998</v>
      </c>
    </row>
    <row r="109" spans="1:18" x14ac:dyDescent="0.25">
      <c r="A109">
        <v>3</v>
      </c>
      <c r="B109" t="str">
        <v>-</v>
      </c>
      <c r="C109" t="str">
        <v>ALAMBRE DE AMARRE</v>
      </c>
      <c r="D109" t="str">
        <v>kg</v>
      </c>
      <c r="E109">
        <v>2</v>
      </c>
      <c r="F109">
        <v>11</v>
      </c>
      <c r="G109">
        <v>22</v>
      </c>
      <c r="H109" t="str">
        <v>LOSA LLENA DE HORMIGÓN ARMADO P/TANQUE ELEVADO</v>
      </c>
      <c r="I109" t="str">
        <v/>
      </c>
      <c r="J109" t="str">
        <v>MATERIALES</v>
      </c>
      <c r="K109" t="b">
        <v>0</v>
      </c>
      <c r="L109" t="str">
        <v>SI</v>
      </c>
      <c r="M109" t="str">
        <f>+_xlfn.XLOOKUP(H109,Presupuesto_General!B:B,Presupuesto_General!A:A)</f>
        <v>ITEM-015</v>
      </c>
      <c r="N109" t="str">
        <f>+_xlfn.XLOOKUP(C109,Catálogo_Materiales!B:B,Catálogo_Materiales!A:A)</f>
        <v>MAT-002</v>
      </c>
      <c r="O109" t="str">
        <f t="shared" si="2"/>
        <v>ITEM-015MAT-002</v>
      </c>
      <c r="Q109">
        <f>+_xlfn.XLOOKUP(H109,Presupuesto_General!B:B,Presupuesto_General!D:D)</f>
        <v>0.89999999999999991</v>
      </c>
      <c r="R109">
        <f t="shared" si="3"/>
        <v>1.7999999999999998</v>
      </c>
    </row>
    <row r="110" spans="1:18" x14ac:dyDescent="0.25">
      <c r="A110">
        <v>4</v>
      </c>
      <c r="B110" t="str">
        <v>-</v>
      </c>
      <c r="C110" t="str">
        <v>CEMENTO PORTLAND</v>
      </c>
      <c r="D110" t="str">
        <v>kg</v>
      </c>
      <c r="E110">
        <v>350</v>
      </c>
      <c r="F110">
        <v>1.1000000000000001</v>
      </c>
      <c r="G110">
        <v>385</v>
      </c>
      <c r="H110" t="str">
        <v>LOSA LLENA DE HORMIGÓN ARMADO P/TANQUE ELEVADO</v>
      </c>
      <c r="I110" t="str">
        <v/>
      </c>
      <c r="J110" t="str">
        <v>MATERIALES</v>
      </c>
      <c r="K110" t="b">
        <v>0</v>
      </c>
      <c r="L110" t="str">
        <v>SI</v>
      </c>
      <c r="M110" t="str">
        <f>+_xlfn.XLOOKUP(H110,Presupuesto_General!B:B,Presupuesto_General!A:A)</f>
        <v>ITEM-015</v>
      </c>
      <c r="N110" t="str">
        <f>+_xlfn.XLOOKUP(C110,Catálogo_Materiales!B:B,Catálogo_Materiales!A:A)</f>
        <v>MAT-027</v>
      </c>
      <c r="O110" t="str">
        <f t="shared" si="2"/>
        <v>ITEM-015MAT-027</v>
      </c>
      <c r="Q110">
        <f>+_xlfn.XLOOKUP(H110,Presupuesto_General!B:B,Presupuesto_General!D:D)</f>
        <v>0.89999999999999991</v>
      </c>
      <c r="R110">
        <f t="shared" si="3"/>
        <v>314.99999999999994</v>
      </c>
    </row>
    <row r="111" spans="1:18" x14ac:dyDescent="0.25">
      <c r="A111">
        <v>5</v>
      </c>
      <c r="B111" t="str">
        <v>-</v>
      </c>
      <c r="C111" t="str">
        <v>FIERRO CORRUGADO 3/8"</v>
      </c>
      <c r="D111" t="str">
        <v>kg</v>
      </c>
      <c r="E111">
        <v>77.709999999999994</v>
      </c>
      <c r="F111">
        <v>8.5</v>
      </c>
      <c r="G111">
        <v>660.54</v>
      </c>
      <c r="H111" t="str">
        <v>LOSA LLENA DE HORMIGÓN ARMADO P/TANQUE ELEVADO</v>
      </c>
      <c r="I111" t="str">
        <v/>
      </c>
      <c r="J111" t="str">
        <v>MATERIALES</v>
      </c>
      <c r="K111" t="b">
        <v>0</v>
      </c>
      <c r="L111" t="str">
        <v>SI</v>
      </c>
      <c r="M111" t="str">
        <f>+_xlfn.XLOOKUP(H111,Presupuesto_General!B:B,Presupuesto_General!A:A)</f>
        <v>ITEM-015</v>
      </c>
      <c r="N111" t="str">
        <f>+_xlfn.XLOOKUP(C111,Catálogo_Materiales!B:B,Catálogo_Materiales!A:A)</f>
        <v>MAT-049</v>
      </c>
      <c r="O111" t="str">
        <f t="shared" si="2"/>
        <v>ITEM-015MAT-049</v>
      </c>
      <c r="Q111">
        <f>+_xlfn.XLOOKUP(H111,Presupuesto_General!B:B,Presupuesto_General!D:D)</f>
        <v>0.89999999999999991</v>
      </c>
      <c r="R111">
        <f t="shared" si="3"/>
        <v>69.938999999999993</v>
      </c>
    </row>
    <row r="112" spans="1:18" x14ac:dyDescent="0.25">
      <c r="A112">
        <v>6</v>
      </c>
      <c r="B112" t="str">
        <v>-</v>
      </c>
      <c r="C112" t="str">
        <v>GRAVA</v>
      </c>
      <c r="D112" t="str">
        <v>m³</v>
      </c>
      <c r="E112">
        <v>0.9</v>
      </c>
      <c r="F112">
        <v>0</v>
      </c>
      <c r="G112">
        <v>0</v>
      </c>
      <c r="H112" t="str">
        <v>LOSA LLENA DE HORMIGÓN ARMADO P/TANQUE ELEVADO</v>
      </c>
      <c r="I112" t="str">
        <v/>
      </c>
      <c r="J112" t="str">
        <v>MATERIALES</v>
      </c>
      <c r="K112" t="b">
        <v>0</v>
      </c>
      <c r="L112" t="str">
        <v>SI</v>
      </c>
      <c r="M112" t="str">
        <f>+_xlfn.XLOOKUP(H112,Presupuesto_General!B:B,Presupuesto_General!A:A)</f>
        <v>ITEM-015</v>
      </c>
      <c r="N112" t="str">
        <f>+_xlfn.XLOOKUP(C112,Catálogo_Materiales!B:B,Catálogo_Materiales!A:A)</f>
        <v>MAT-051</v>
      </c>
      <c r="O112" t="str">
        <f t="shared" si="2"/>
        <v>ITEM-015MAT-051</v>
      </c>
      <c r="Q112">
        <f>+_xlfn.XLOOKUP(H112,Presupuesto_General!B:B,Presupuesto_General!D:D)</f>
        <v>0.89999999999999991</v>
      </c>
      <c r="R112">
        <f t="shared" si="3"/>
        <v>0.80999999999999994</v>
      </c>
    </row>
    <row r="113" spans="1:18" x14ac:dyDescent="0.25">
      <c r="A113">
        <v>7</v>
      </c>
      <c r="B113" t="str">
        <v>-</v>
      </c>
      <c r="C113" t="str">
        <v>ARENA</v>
      </c>
      <c r="D113" t="str">
        <v>m³</v>
      </c>
      <c r="E113">
        <v>0.59</v>
      </c>
      <c r="F113">
        <v>0</v>
      </c>
      <c r="G113">
        <v>0</v>
      </c>
      <c r="H113" t="str">
        <v>LOSA LLENA DE HORMIGÓN ARMADO P/TANQUE ELEVADO</v>
      </c>
      <c r="I113" t="str">
        <v/>
      </c>
      <c r="J113" t="str">
        <v>MATERIALES</v>
      </c>
      <c r="K113" t="b">
        <v>0</v>
      </c>
      <c r="L113" t="str">
        <v>SI</v>
      </c>
      <c r="M113" t="str">
        <f>+_xlfn.XLOOKUP(H113,Presupuesto_General!B:B,Presupuesto_General!A:A)</f>
        <v>ITEM-015</v>
      </c>
      <c r="N113" t="str">
        <f>+_xlfn.XLOOKUP(C113,Catálogo_Materiales!B:B,Catálogo_Materiales!A:A)</f>
        <v>MAT-009</v>
      </c>
      <c r="O113" t="str">
        <f t="shared" si="2"/>
        <v>ITEM-015MAT-009</v>
      </c>
      <c r="Q113">
        <f>+_xlfn.XLOOKUP(H113,Presupuesto_General!B:B,Presupuesto_General!D:D)</f>
        <v>0.89999999999999991</v>
      </c>
      <c r="R113">
        <f t="shared" si="3"/>
        <v>0.53099999999999992</v>
      </c>
    </row>
    <row r="114" spans="1:18" x14ac:dyDescent="0.25">
      <c r="A114">
        <v>1</v>
      </c>
      <c r="B114" t="str">
        <v>-</v>
      </c>
      <c r="C114" t="str">
        <v>ENCOFRADOR</v>
      </c>
      <c r="D114" t="str">
        <v>hr</v>
      </c>
      <c r="E114">
        <v>9</v>
      </c>
      <c r="F114">
        <v>18</v>
      </c>
      <c r="G114">
        <v>162</v>
      </c>
      <c r="H114" t="str">
        <v>LOSA LLENA DE HORMIGÓN ARMADO P/TANQUE ELEVADO</v>
      </c>
      <c r="I114" t="str">
        <v/>
      </c>
      <c r="J114" t="str">
        <v>MANO DE OBRA</v>
      </c>
      <c r="K114" t="b">
        <v>0</v>
      </c>
      <c r="L114" t="str">
        <v>SI</v>
      </c>
      <c r="M114" t="str">
        <f>+_xlfn.XLOOKUP(H114,Presupuesto_General!B:B,Presupuesto_General!A:A)</f>
        <v>ITEM-015</v>
      </c>
      <c r="N114" t="str">
        <f>+_xlfn.XLOOKUP(C114,Catálogo_ManoObra!B:B,Catálogo_ManoObra!A:A)</f>
        <v>MO-006</v>
      </c>
      <c r="O114" t="str">
        <f t="shared" si="2"/>
        <v>ITEM-015MO-006</v>
      </c>
      <c r="Q114">
        <f>+_xlfn.XLOOKUP(H114,Presupuesto_General!B:B,Presupuesto_General!D:D)</f>
        <v>0.89999999999999991</v>
      </c>
      <c r="R114">
        <f t="shared" si="3"/>
        <v>8.1</v>
      </c>
    </row>
    <row r="115" spans="1:18" x14ac:dyDescent="0.25">
      <c r="A115">
        <v>2</v>
      </c>
      <c r="B115" t="str">
        <v>-</v>
      </c>
      <c r="C115" t="str">
        <v>ARMADOR</v>
      </c>
      <c r="D115" t="str">
        <v>hr</v>
      </c>
      <c r="E115">
        <v>8</v>
      </c>
      <c r="F115">
        <v>18</v>
      </c>
      <c r="G115">
        <v>144</v>
      </c>
      <c r="H115" t="str">
        <v>LOSA LLENA DE HORMIGÓN ARMADO P/TANQUE ELEVADO</v>
      </c>
      <c r="I115" t="str">
        <v/>
      </c>
      <c r="J115" t="str">
        <v>MANO DE OBRA</v>
      </c>
      <c r="K115" t="b">
        <v>0</v>
      </c>
      <c r="L115" t="str">
        <v>SI</v>
      </c>
      <c r="M115" t="str">
        <f>+_xlfn.XLOOKUP(H115,Presupuesto_General!B:B,Presupuesto_General!A:A)</f>
        <v>ITEM-015</v>
      </c>
      <c r="N115" t="str">
        <f>+_xlfn.XLOOKUP(C115,Catálogo_ManoObra!B:B,Catálogo_ManoObra!A:A)</f>
        <v>MO-002</v>
      </c>
      <c r="O115" t="str">
        <f t="shared" si="2"/>
        <v>ITEM-015MO-002</v>
      </c>
      <c r="Q115">
        <f>+_xlfn.XLOOKUP(H115,Presupuesto_General!B:B,Presupuesto_General!D:D)</f>
        <v>0.89999999999999991</v>
      </c>
      <c r="R115">
        <f t="shared" si="3"/>
        <v>7.1999999999999993</v>
      </c>
    </row>
    <row r="116" spans="1:18" x14ac:dyDescent="0.25">
      <c r="A116">
        <v>3</v>
      </c>
      <c r="B116" t="str">
        <v>-</v>
      </c>
      <c r="C116" t="str">
        <v>ALBAÑIL</v>
      </c>
      <c r="D116" t="str">
        <v>hr</v>
      </c>
      <c r="E116">
        <v>9</v>
      </c>
      <c r="F116">
        <v>18</v>
      </c>
      <c r="G116">
        <v>162</v>
      </c>
      <c r="H116" t="str">
        <v>LOSA LLENA DE HORMIGÓN ARMADO P/TANQUE ELEVADO</v>
      </c>
      <c r="I116" t="str">
        <v/>
      </c>
      <c r="J116" t="str">
        <v>MANO DE OBRA</v>
      </c>
      <c r="K116" t="b">
        <v>0</v>
      </c>
      <c r="L116" t="str">
        <v>SI</v>
      </c>
      <c r="M116" t="str">
        <f>+_xlfn.XLOOKUP(H116,Presupuesto_General!B:B,Presupuesto_General!A:A)</f>
        <v>ITEM-015</v>
      </c>
      <c r="N116" t="str">
        <f>+_xlfn.XLOOKUP(C116,Catálogo_ManoObra!B:B,Catálogo_ManoObra!A:A)</f>
        <v>MO-001</v>
      </c>
      <c r="O116" t="str">
        <f t="shared" si="2"/>
        <v>ITEM-015MO-001</v>
      </c>
      <c r="Q116">
        <f>+_xlfn.XLOOKUP(H116,Presupuesto_General!B:B,Presupuesto_General!D:D)</f>
        <v>0.89999999999999991</v>
      </c>
      <c r="R116">
        <f t="shared" si="3"/>
        <v>8.1</v>
      </c>
    </row>
    <row r="117" spans="1:18" x14ac:dyDescent="0.25">
      <c r="A117">
        <v>4</v>
      </c>
      <c r="B117" t="str">
        <v>-</v>
      </c>
      <c r="C117" t="str">
        <v>AYUDANTE</v>
      </c>
      <c r="D117" t="str">
        <v>hr</v>
      </c>
      <c r="E117">
        <v>10</v>
      </c>
      <c r="F117">
        <v>0</v>
      </c>
      <c r="G117">
        <v>0</v>
      </c>
      <c r="H117" t="str">
        <v>LOSA LLENA DE HORMIGÓN ARMADO P/TANQUE ELEVADO</v>
      </c>
      <c r="I117" t="str">
        <v/>
      </c>
      <c r="J117" t="str">
        <v>MANO DE OBRA</v>
      </c>
      <c r="K117" t="b">
        <v>0</v>
      </c>
      <c r="L117" t="str">
        <v>SI</v>
      </c>
      <c r="M117" t="str">
        <f>+_xlfn.XLOOKUP(H117,Presupuesto_General!B:B,Presupuesto_General!A:A)</f>
        <v>ITEM-015</v>
      </c>
      <c r="N117" t="str">
        <f>+_xlfn.XLOOKUP(C117,Catálogo_ManoObra!B:B,Catálogo_ManoObra!A:A)</f>
        <v>MO-003</v>
      </c>
      <c r="O117" t="str">
        <f t="shared" si="2"/>
        <v>ITEM-015MO-003</v>
      </c>
      <c r="Q117">
        <f>+_xlfn.XLOOKUP(H117,Presupuesto_General!B:B,Presupuesto_General!D:D)</f>
        <v>0.89999999999999991</v>
      </c>
      <c r="R117">
        <f t="shared" si="3"/>
        <v>9</v>
      </c>
    </row>
    <row r="118" spans="1:18" x14ac:dyDescent="0.25">
      <c r="A118">
        <v>1</v>
      </c>
      <c r="B118" t="str">
        <v>-</v>
      </c>
      <c r="C118" t="str">
        <v>MEZCLADORA</v>
      </c>
      <c r="D118" t="str">
        <v>hr</v>
      </c>
      <c r="E118">
        <v>1</v>
      </c>
      <c r="F118">
        <v>25</v>
      </c>
      <c r="G118">
        <v>25</v>
      </c>
      <c r="H118" t="str">
        <v>LOSA LLENA DE HORMIGÓN ARMADO P/TANQUE ELEVADO</v>
      </c>
      <c r="I118" t="str">
        <v/>
      </c>
      <c r="J118" t="str">
        <v>EQUIPO</v>
      </c>
      <c r="K118" t="b">
        <v>0</v>
      </c>
      <c r="L118" t="str">
        <v>SI</v>
      </c>
      <c r="M118" t="str">
        <f>+_xlfn.XLOOKUP(H118,Presupuesto_General!B:B,Presupuesto_General!A:A)</f>
        <v>ITEM-015</v>
      </c>
      <c r="O118" t="str">
        <f t="shared" si="2"/>
        <v>ITEM-015</v>
      </c>
      <c r="Q118">
        <f>+_xlfn.XLOOKUP(H118,Presupuesto_General!B:B,Presupuesto_General!D:D)</f>
        <v>0.89999999999999991</v>
      </c>
      <c r="R118">
        <f t="shared" si="3"/>
        <v>0.89999999999999991</v>
      </c>
    </row>
    <row r="119" spans="1:18" x14ac:dyDescent="0.25">
      <c r="A119">
        <v>2</v>
      </c>
      <c r="B119" t="str">
        <v>-</v>
      </c>
      <c r="C119" t="str">
        <v>VIBRADORA</v>
      </c>
      <c r="D119" t="str">
        <v>hr</v>
      </c>
      <c r="E119">
        <v>0.04</v>
      </c>
      <c r="F119">
        <v>20</v>
      </c>
      <c r="G119">
        <v>0.8</v>
      </c>
      <c r="H119" t="str">
        <v>LOSA LLENA DE HORMIGÓN ARMADO P/TANQUE ELEVADO</v>
      </c>
      <c r="I119" t="str">
        <v/>
      </c>
      <c r="J119" t="str">
        <v>EQUIPO</v>
      </c>
      <c r="K119" t="b">
        <v>0</v>
      </c>
      <c r="L119" t="str">
        <v>SI</v>
      </c>
      <c r="M119" t="str">
        <f>+_xlfn.XLOOKUP(H119,Presupuesto_General!B:B,Presupuesto_General!A:A)</f>
        <v>ITEM-015</v>
      </c>
      <c r="O119" t="str">
        <f t="shared" si="2"/>
        <v>ITEM-015</v>
      </c>
      <c r="Q119">
        <f>+_xlfn.XLOOKUP(H119,Presupuesto_General!B:B,Presupuesto_General!D:D)</f>
        <v>0.89999999999999991</v>
      </c>
      <c r="R119">
        <f t="shared" si="3"/>
        <v>3.5999999999999997E-2</v>
      </c>
    </row>
    <row r="120" spans="1:18" x14ac:dyDescent="0.25">
      <c r="A120">
        <v>1</v>
      </c>
      <c r="B120" t="str">
        <v>-</v>
      </c>
      <c r="C120" t="str">
        <v>IMPERMEABILIZANTE CRIL, SOL Y LLUVIA</v>
      </c>
      <c r="D120" t="str">
        <v>l</v>
      </c>
      <c r="E120">
        <v>0.8</v>
      </c>
      <c r="F120">
        <v>20</v>
      </c>
      <c r="G120">
        <v>16</v>
      </c>
      <c r="H120" t="str">
        <v>IMPERMEABILIZACION SOBRE LOSA</v>
      </c>
      <c r="I120" t="str">
        <v/>
      </c>
      <c r="J120" t="str">
        <v>MATERIALES</v>
      </c>
      <c r="K120" t="b">
        <v>0</v>
      </c>
      <c r="L120" t="str">
        <v>SI</v>
      </c>
      <c r="M120" t="str">
        <f>+_xlfn.XLOOKUP(H120,Presupuesto_General!B:B,Presupuesto_General!A:A)</f>
        <v>ITEM-016</v>
      </c>
      <c r="N120" t="str">
        <f>+_xlfn.XLOOKUP(C120,Catálogo_Materiales!B:B,Catálogo_Materiales!A:A)</f>
        <v>MAT-056</v>
      </c>
      <c r="O120" t="str">
        <f t="shared" si="2"/>
        <v>ITEM-016MAT-056</v>
      </c>
      <c r="Q120">
        <f>+_xlfn.XLOOKUP(H120,Presupuesto_General!B:B,Presupuesto_General!D:D)</f>
        <v>5.7</v>
      </c>
      <c r="R120">
        <f t="shared" si="3"/>
        <v>4.5600000000000005</v>
      </c>
    </row>
    <row r="121" spans="1:18" x14ac:dyDescent="0.25">
      <c r="A121">
        <v>1</v>
      </c>
      <c r="B121" t="str">
        <v>-</v>
      </c>
      <c r="C121" t="str">
        <v>ALBAÑIL</v>
      </c>
      <c r="D121" t="str">
        <v>hr</v>
      </c>
      <c r="E121">
        <v>0.3</v>
      </c>
      <c r="F121">
        <v>18</v>
      </c>
      <c r="G121">
        <v>5.4</v>
      </c>
      <c r="H121" t="str">
        <v>IMPERMEABILIZACION SOBRE LOSA</v>
      </c>
      <c r="I121" t="str">
        <v/>
      </c>
      <c r="J121" t="str">
        <v>MANO DE OBRA</v>
      </c>
      <c r="K121" t="b">
        <v>0</v>
      </c>
      <c r="L121" t="str">
        <v>SI</v>
      </c>
      <c r="M121" t="str">
        <f>+_xlfn.XLOOKUP(H121,Presupuesto_General!B:B,Presupuesto_General!A:A)</f>
        <v>ITEM-016</v>
      </c>
      <c r="N121" t="str">
        <f>+_xlfn.XLOOKUP(C121,Catálogo_ManoObra!B:B,Catálogo_ManoObra!A:A)</f>
        <v>MO-001</v>
      </c>
      <c r="O121" t="str">
        <f t="shared" si="2"/>
        <v>ITEM-016MO-001</v>
      </c>
      <c r="Q121">
        <f>+_xlfn.XLOOKUP(H121,Presupuesto_General!B:B,Presupuesto_General!D:D)</f>
        <v>5.7</v>
      </c>
      <c r="R121">
        <f t="shared" si="3"/>
        <v>1.71</v>
      </c>
    </row>
    <row r="122" spans="1:18" x14ac:dyDescent="0.25">
      <c r="A122">
        <v>2</v>
      </c>
      <c r="B122" t="str">
        <v>-</v>
      </c>
      <c r="C122" t="str">
        <v>AYUDANTE</v>
      </c>
      <c r="D122" t="str">
        <v>hr</v>
      </c>
      <c r="E122">
        <v>0.3</v>
      </c>
      <c r="F122">
        <v>0</v>
      </c>
      <c r="G122">
        <v>0</v>
      </c>
      <c r="H122" t="str">
        <v>IMPERMEABILIZACION SOBRE LOSA</v>
      </c>
      <c r="I122" t="str">
        <v/>
      </c>
      <c r="J122" t="str">
        <v>MANO DE OBRA</v>
      </c>
      <c r="K122" t="b">
        <v>0</v>
      </c>
      <c r="L122" t="str">
        <v>SI</v>
      </c>
      <c r="M122" t="str">
        <f>+_xlfn.XLOOKUP(H122,Presupuesto_General!B:B,Presupuesto_General!A:A)</f>
        <v>ITEM-016</v>
      </c>
      <c r="N122" t="str">
        <f>+_xlfn.XLOOKUP(C122,Catálogo_ManoObra!B:B,Catálogo_ManoObra!A:A)</f>
        <v>MO-003</v>
      </c>
      <c r="O122" t="str">
        <f t="shared" si="2"/>
        <v>ITEM-016MO-003</v>
      </c>
      <c r="Q122">
        <f>+_xlfn.XLOOKUP(H122,Presupuesto_General!B:B,Presupuesto_General!D:D)</f>
        <v>5.7</v>
      </c>
      <c r="R122">
        <f t="shared" si="3"/>
        <v>1.71</v>
      </c>
    </row>
    <row r="123" spans="1:18" x14ac:dyDescent="0.25">
      <c r="A123">
        <v>1</v>
      </c>
      <c r="B123" t="str">
        <v>-</v>
      </c>
      <c r="C123" t="str">
        <v>CEMENTO PORTLAND</v>
      </c>
      <c r="D123" t="str">
        <v>kg</v>
      </c>
      <c r="E123">
        <v>1.5</v>
      </c>
      <c r="F123">
        <v>1.1000000000000001</v>
      </c>
      <c r="G123">
        <v>1.65</v>
      </c>
      <c r="H123" t="str">
        <v>BOTAGUAS DE LADRILLO CERAMICO</v>
      </c>
      <c r="I123" t="str">
        <v/>
      </c>
      <c r="J123" t="str">
        <v>MATERIALES</v>
      </c>
      <c r="K123" t="b">
        <v>0</v>
      </c>
      <c r="L123" t="str">
        <v>SI</v>
      </c>
      <c r="M123" t="str">
        <f>+_xlfn.XLOOKUP(H123,Presupuesto_General!B:B,Presupuesto_General!A:A)</f>
        <v>ITEM-017</v>
      </c>
      <c r="N123" t="str">
        <f>+_xlfn.XLOOKUP(C123,Catálogo_Materiales!B:B,Catálogo_Materiales!A:A)</f>
        <v>MAT-027</v>
      </c>
      <c r="O123" t="str">
        <f t="shared" si="2"/>
        <v>ITEM-017MAT-027</v>
      </c>
      <c r="Q123">
        <f>+_xlfn.XLOOKUP(H123,Presupuesto_General!B:B,Presupuesto_General!D:D)</f>
        <v>6.9</v>
      </c>
      <c r="R123">
        <f t="shared" si="3"/>
        <v>10.350000000000001</v>
      </c>
    </row>
    <row r="124" spans="1:18" x14ac:dyDescent="0.25">
      <c r="A124">
        <v>2</v>
      </c>
      <c r="B124" t="str">
        <v>-</v>
      </c>
      <c r="C124" t="str">
        <v>BOTAGUAS DE CERAMICA UNA CAIDA</v>
      </c>
      <c r="D124" t="str">
        <v>pza</v>
      </c>
      <c r="E124">
        <v>4</v>
      </c>
      <c r="F124">
        <v>4</v>
      </c>
      <c r="G124">
        <v>16</v>
      </c>
      <c r="H124" t="str">
        <v>BOTAGUAS DE LADRILLO CERAMICO</v>
      </c>
      <c r="I124" t="str">
        <v/>
      </c>
      <c r="J124" t="str">
        <v>MATERIALES</v>
      </c>
      <c r="K124" t="b">
        <v>0</v>
      </c>
      <c r="L124" t="str">
        <v>SI</v>
      </c>
      <c r="M124" t="str">
        <f>+_xlfn.XLOOKUP(H124,Presupuesto_General!B:B,Presupuesto_General!A:A)</f>
        <v>ITEM-017</v>
      </c>
      <c r="N124" t="str">
        <f>+_xlfn.XLOOKUP(C124,Catálogo_Materiales!B:B,Catálogo_Materiales!A:A)</f>
        <v>MAT-014</v>
      </c>
      <c r="O124" t="str">
        <f t="shared" si="2"/>
        <v>ITEM-017MAT-014</v>
      </c>
      <c r="Q124">
        <f>+_xlfn.XLOOKUP(H124,Presupuesto_General!B:B,Presupuesto_General!D:D)</f>
        <v>6.9</v>
      </c>
      <c r="R124">
        <f t="shared" si="3"/>
        <v>27.6</v>
      </c>
    </row>
    <row r="125" spans="1:18" x14ac:dyDescent="0.25">
      <c r="A125">
        <v>3</v>
      </c>
      <c r="B125" t="str">
        <v>-</v>
      </c>
      <c r="C125" t="str">
        <v>ARENA FINA</v>
      </c>
      <c r="D125" t="str">
        <v>m³</v>
      </c>
      <c r="E125">
        <v>0</v>
      </c>
      <c r="F125">
        <v>0</v>
      </c>
      <c r="G125">
        <v>0</v>
      </c>
      <c r="H125" t="str">
        <v>BOTAGUAS DE LADRILLO CERAMICO</v>
      </c>
      <c r="I125" t="str">
        <v/>
      </c>
      <c r="J125" t="str">
        <v>MATERIALES</v>
      </c>
      <c r="K125" t="b">
        <v>0</v>
      </c>
      <c r="L125" t="str">
        <v>SI</v>
      </c>
      <c r="M125" t="str">
        <f>+_xlfn.XLOOKUP(H125,Presupuesto_General!B:B,Presupuesto_General!A:A)</f>
        <v>ITEM-017</v>
      </c>
      <c r="N125" t="str">
        <f>+_xlfn.XLOOKUP(C125,Catálogo_Materiales!B:B,Catálogo_Materiales!A:A)</f>
        <v>MAT-010</v>
      </c>
      <c r="O125" t="str">
        <f t="shared" si="2"/>
        <v>ITEM-017MAT-010</v>
      </c>
      <c r="Q125">
        <f>+_xlfn.XLOOKUP(H125,Presupuesto_General!B:B,Presupuesto_General!D:D)</f>
        <v>6.9</v>
      </c>
      <c r="R125">
        <f t="shared" si="3"/>
        <v>0</v>
      </c>
    </row>
    <row r="126" spans="1:18" x14ac:dyDescent="0.25">
      <c r="A126">
        <v>1</v>
      </c>
      <c r="B126" t="str">
        <v>-</v>
      </c>
      <c r="C126" t="str">
        <v>ALBAÑIL</v>
      </c>
      <c r="D126" t="str">
        <v>hr</v>
      </c>
      <c r="E126">
        <v>1</v>
      </c>
      <c r="F126">
        <v>18</v>
      </c>
      <c r="G126">
        <v>18</v>
      </c>
      <c r="H126" t="str">
        <v>BOTAGUAS DE LADRILLO CERAMICO</v>
      </c>
      <c r="I126" t="str">
        <v/>
      </c>
      <c r="J126" t="str">
        <v>MANO DE OBRA</v>
      </c>
      <c r="K126" t="b">
        <v>0</v>
      </c>
      <c r="L126" t="str">
        <v>SI</v>
      </c>
      <c r="M126" t="str">
        <f>+_xlfn.XLOOKUP(H126,Presupuesto_General!B:B,Presupuesto_General!A:A)</f>
        <v>ITEM-017</v>
      </c>
      <c r="N126" t="str">
        <f>+_xlfn.XLOOKUP(C126,Catálogo_ManoObra!B:B,Catálogo_ManoObra!A:A)</f>
        <v>MO-001</v>
      </c>
      <c r="O126" t="str">
        <f t="shared" si="2"/>
        <v>ITEM-017MO-001</v>
      </c>
      <c r="Q126">
        <f>+_xlfn.XLOOKUP(H126,Presupuesto_General!B:B,Presupuesto_General!D:D)</f>
        <v>6.9</v>
      </c>
      <c r="R126">
        <f t="shared" si="3"/>
        <v>6.9</v>
      </c>
    </row>
    <row r="127" spans="1:18" x14ac:dyDescent="0.25">
      <c r="A127">
        <v>2</v>
      </c>
      <c r="B127" t="str">
        <v>-</v>
      </c>
      <c r="C127" t="str">
        <v>AYUDANTE</v>
      </c>
      <c r="D127" t="str">
        <v>hr</v>
      </c>
      <c r="E127">
        <v>1</v>
      </c>
      <c r="F127">
        <v>0</v>
      </c>
      <c r="G127">
        <v>0</v>
      </c>
      <c r="H127" t="str">
        <v>BOTAGUAS DE LADRILLO CERAMICO</v>
      </c>
      <c r="I127" t="str">
        <v/>
      </c>
      <c r="J127" t="str">
        <v>MANO DE OBRA</v>
      </c>
      <c r="K127" t="b">
        <v>0</v>
      </c>
      <c r="L127" t="str">
        <v>SI</v>
      </c>
      <c r="M127" t="str">
        <f>+_xlfn.XLOOKUP(H127,Presupuesto_General!B:B,Presupuesto_General!A:A)</f>
        <v>ITEM-017</v>
      </c>
      <c r="N127" t="str">
        <f>+_xlfn.XLOOKUP(C127,Catálogo_ManoObra!B:B,Catálogo_ManoObra!A:A)</f>
        <v>MO-003</v>
      </c>
      <c r="O127" t="str">
        <f t="shared" si="2"/>
        <v>ITEM-017MO-003</v>
      </c>
      <c r="Q127">
        <f>+_xlfn.XLOOKUP(H127,Presupuesto_General!B:B,Presupuesto_General!D:D)</f>
        <v>6.9</v>
      </c>
      <c r="R127">
        <f t="shared" si="3"/>
        <v>6.9</v>
      </c>
    </row>
    <row r="128" spans="1:18" x14ac:dyDescent="0.25">
      <c r="A128">
        <v>1</v>
      </c>
      <c r="B128" t="str">
        <v>-</v>
      </c>
      <c r="C128" t="str">
        <v>CLAVOS</v>
      </c>
      <c r="D128" t="str">
        <v>kg</v>
      </c>
      <c r="E128">
        <v>0.2</v>
      </c>
      <c r="F128">
        <v>11</v>
      </c>
      <c r="G128">
        <v>2.2000000000000002</v>
      </c>
      <c r="H128" t="str">
        <v>REVOQUE DE CIELO RASO B/CUBIERTA INCLINADA</v>
      </c>
      <c r="I128" t="str">
        <v/>
      </c>
      <c r="J128" t="str">
        <v>MATERIALES</v>
      </c>
      <c r="K128" t="b">
        <v>0</v>
      </c>
      <c r="L128" t="str">
        <v>SI</v>
      </c>
      <c r="M128" t="str">
        <f>+_xlfn.XLOOKUP(H128,Presupuesto_General!B:B,Presupuesto_General!A:A)</f>
        <v>ITEM-018</v>
      </c>
      <c r="N128" t="str">
        <f>+_xlfn.XLOOKUP(C128,Catálogo_Materiales!B:B,Catálogo_Materiales!A:A)</f>
        <v>MAT-035</v>
      </c>
      <c r="O128" t="str">
        <f t="shared" si="2"/>
        <v>ITEM-018MAT-035</v>
      </c>
      <c r="Q128">
        <f>+_xlfn.XLOOKUP(H128,Presupuesto_General!B:B,Presupuesto_General!D:D)</f>
        <v>6.16</v>
      </c>
      <c r="R128">
        <f t="shared" si="3"/>
        <v>1.2320000000000002</v>
      </c>
    </row>
    <row r="129" spans="1:18" x14ac:dyDescent="0.25">
      <c r="A129">
        <v>2</v>
      </c>
      <c r="B129" t="str">
        <v>-</v>
      </c>
      <c r="C129" t="str">
        <v>YESO</v>
      </c>
      <c r="D129" t="str">
        <v>kg</v>
      </c>
      <c r="E129">
        <v>16.100000000000001</v>
      </c>
      <c r="F129">
        <v>0.7</v>
      </c>
      <c r="G129">
        <v>11.27</v>
      </c>
      <c r="H129" t="str">
        <v>REVOQUE DE CIELO RASO B/CUBIERTA INCLINADA</v>
      </c>
      <c r="I129" t="str">
        <v/>
      </c>
      <c r="J129" t="str">
        <v>MATERIALES</v>
      </c>
      <c r="K129" t="b">
        <v>0</v>
      </c>
      <c r="L129" t="str">
        <v>SI</v>
      </c>
      <c r="M129" t="str">
        <f>+_xlfn.XLOOKUP(H129,Presupuesto_General!B:B,Presupuesto_General!A:A)</f>
        <v>ITEM-018</v>
      </c>
      <c r="N129" t="str">
        <f>+_xlfn.XLOOKUP(C129,Catálogo_Materiales!B:B,Catálogo_Materiales!A:A)</f>
        <v>MAT-114</v>
      </c>
      <c r="O129" t="str">
        <f t="shared" si="2"/>
        <v>ITEM-018MAT-114</v>
      </c>
      <c r="Q129">
        <f>+_xlfn.XLOOKUP(H129,Presupuesto_General!B:B,Presupuesto_General!D:D)</f>
        <v>6.16</v>
      </c>
      <c r="R129">
        <f t="shared" si="3"/>
        <v>99.176000000000016</v>
      </c>
    </row>
    <row r="130" spans="1:18" x14ac:dyDescent="0.25">
      <c r="A130">
        <v>3</v>
      </c>
      <c r="B130" t="str">
        <v>-</v>
      </c>
      <c r="C130" t="str">
        <v>LISTON DE MADERA SEMIDURA (2"X2")</v>
      </c>
      <c r="D130" t="str">
        <v>pie²</v>
      </c>
      <c r="E130">
        <v>7.1</v>
      </c>
      <c r="F130">
        <v>2</v>
      </c>
      <c r="G130">
        <v>14.2</v>
      </c>
      <c r="H130" t="str">
        <v>REVOQUE DE CIELO RASO B/CUBIERTA INCLINADA</v>
      </c>
      <c r="I130" t="str">
        <v/>
      </c>
      <c r="J130" t="str">
        <v>MATERIALES</v>
      </c>
      <c r="K130" t="b">
        <v>0</v>
      </c>
      <c r="L130" t="str">
        <v>SI</v>
      </c>
      <c r="M130" t="str">
        <f>+_xlfn.XLOOKUP(H130,Presupuesto_General!B:B,Presupuesto_General!A:A)</f>
        <v>ITEM-018</v>
      </c>
      <c r="N130" t="str">
        <f>+_xlfn.XLOOKUP(C130,Catálogo_Materiales!B:B,Catálogo_Materiales!A:A)</f>
        <v>MAT-065</v>
      </c>
      <c r="O130" t="str">
        <f t="shared" si="2"/>
        <v>ITEM-018MAT-065</v>
      </c>
      <c r="Q130">
        <f>+_xlfn.XLOOKUP(H130,Presupuesto_General!B:B,Presupuesto_General!D:D)</f>
        <v>6.16</v>
      </c>
      <c r="R130">
        <f t="shared" si="3"/>
        <v>43.735999999999997</v>
      </c>
    </row>
    <row r="131" spans="1:18" x14ac:dyDescent="0.25">
      <c r="A131">
        <v>4</v>
      </c>
      <c r="B131" t="str">
        <v>-</v>
      </c>
      <c r="C131" t="str">
        <v>ALAMBRE TEJIDO (ROLLO 40mx0.80m)</v>
      </c>
      <c r="D131" t="str">
        <v>m²</v>
      </c>
      <c r="E131">
        <v>1.28</v>
      </c>
      <c r="F131">
        <v>3</v>
      </c>
      <c r="G131">
        <v>3.84</v>
      </c>
      <c r="H131" t="str">
        <v>REVOQUE DE CIELO RASO B/CUBIERTA INCLINADA</v>
      </c>
      <c r="I131" t="str">
        <v/>
      </c>
      <c r="J131" t="str">
        <v>MATERIALES</v>
      </c>
      <c r="K131" t="b">
        <v>0</v>
      </c>
      <c r="L131" t="str">
        <v>SI</v>
      </c>
      <c r="M131" t="str">
        <f>+_xlfn.XLOOKUP(H131,Presupuesto_General!B:B,Presupuesto_General!A:A)</f>
        <v>ITEM-018</v>
      </c>
      <c r="N131" t="str">
        <f>+_xlfn.XLOOKUP(C131,Catálogo_Materiales!B:B,Catálogo_Materiales!A:A)</f>
        <v>MAT-006</v>
      </c>
      <c r="O131" t="str">
        <f t="shared" ref="O131:O194" si="4">+M131&amp;N131</f>
        <v>ITEM-018MAT-006</v>
      </c>
      <c r="Q131">
        <f>+_xlfn.XLOOKUP(H131,Presupuesto_General!B:B,Presupuesto_General!D:D)</f>
        <v>6.16</v>
      </c>
      <c r="R131">
        <f t="shared" ref="R131:R194" si="5">+Q131*E131</f>
        <v>7.8848000000000003</v>
      </c>
    </row>
    <row r="132" spans="1:18" x14ac:dyDescent="0.25">
      <c r="A132">
        <v>5</v>
      </c>
      <c r="B132" t="str">
        <v>-</v>
      </c>
      <c r="C132" t="str">
        <v>PAJA</v>
      </c>
      <c r="D132" t="str">
        <v>kg</v>
      </c>
      <c r="E132">
        <v>0.1</v>
      </c>
      <c r="F132">
        <v>0</v>
      </c>
      <c r="G132">
        <v>0</v>
      </c>
      <c r="H132" t="str">
        <v>REVOQUE DE CIELO RASO B/CUBIERTA INCLINADA</v>
      </c>
      <c r="I132" t="str">
        <v/>
      </c>
      <c r="J132" t="str">
        <v>MATERIALES</v>
      </c>
      <c r="K132" t="b">
        <v>0</v>
      </c>
      <c r="L132" t="str">
        <v>SI</v>
      </c>
      <c r="M132" t="str">
        <f>+_xlfn.XLOOKUP(H132,Presupuesto_General!B:B,Presupuesto_General!A:A)</f>
        <v>ITEM-018</v>
      </c>
      <c r="N132" t="str">
        <f>+_xlfn.XLOOKUP(C132,Catálogo_Materiales!B:B,Catálogo_Materiales!A:A)</f>
        <v>MAT-073</v>
      </c>
      <c r="O132" t="str">
        <f t="shared" si="4"/>
        <v>ITEM-018MAT-073</v>
      </c>
      <c r="Q132">
        <f>+_xlfn.XLOOKUP(H132,Presupuesto_General!B:B,Presupuesto_General!D:D)</f>
        <v>6.16</v>
      </c>
      <c r="R132">
        <f t="shared" si="5"/>
        <v>0.6160000000000001</v>
      </c>
    </row>
    <row r="133" spans="1:18" x14ac:dyDescent="0.25">
      <c r="A133">
        <v>1</v>
      </c>
      <c r="B133" t="str">
        <v>-</v>
      </c>
      <c r="C133" t="str">
        <v>ALBAÑIL</v>
      </c>
      <c r="D133" t="str">
        <v>hr</v>
      </c>
      <c r="E133">
        <v>2</v>
      </c>
      <c r="F133">
        <v>18</v>
      </c>
      <c r="G133">
        <v>36</v>
      </c>
      <c r="H133" t="str">
        <v>REVOQUE DE CIELO RASO B/CUBIERTA INCLINADA</v>
      </c>
      <c r="I133" t="str">
        <v/>
      </c>
      <c r="J133" t="str">
        <v>MANO DE OBRA</v>
      </c>
      <c r="K133" t="b">
        <v>0</v>
      </c>
      <c r="L133" t="str">
        <v>SI</v>
      </c>
      <c r="M133" t="str">
        <f>+_xlfn.XLOOKUP(H133,Presupuesto_General!B:B,Presupuesto_General!A:A)</f>
        <v>ITEM-018</v>
      </c>
      <c r="N133" t="str">
        <f>+_xlfn.XLOOKUP(C133,Catálogo_ManoObra!B:B,Catálogo_ManoObra!A:A)</f>
        <v>MO-001</v>
      </c>
      <c r="O133" t="str">
        <f t="shared" si="4"/>
        <v>ITEM-018MO-001</v>
      </c>
      <c r="Q133">
        <f>+_xlfn.XLOOKUP(H133,Presupuesto_General!B:B,Presupuesto_General!D:D)</f>
        <v>6.16</v>
      </c>
      <c r="R133">
        <f t="shared" si="5"/>
        <v>12.32</v>
      </c>
    </row>
    <row r="134" spans="1:18" x14ac:dyDescent="0.25">
      <c r="A134">
        <v>2</v>
      </c>
      <c r="B134" t="str">
        <v>-</v>
      </c>
      <c r="C134" t="str">
        <v>AYUDANTE</v>
      </c>
      <c r="D134" t="str">
        <v>hr</v>
      </c>
      <c r="E134">
        <v>2</v>
      </c>
      <c r="F134">
        <v>0</v>
      </c>
      <c r="G134">
        <v>0</v>
      </c>
      <c r="H134" t="str">
        <v>REVOQUE DE CIELO RASO B/CUBIERTA INCLINADA</v>
      </c>
      <c r="I134" t="str">
        <v/>
      </c>
      <c r="J134" t="str">
        <v>MANO DE OBRA</v>
      </c>
      <c r="K134" t="b">
        <v>0</v>
      </c>
      <c r="L134" t="str">
        <v>SI</v>
      </c>
      <c r="M134" t="str">
        <f>+_xlfn.XLOOKUP(H134,Presupuesto_General!B:B,Presupuesto_General!A:A)</f>
        <v>ITEM-018</v>
      </c>
      <c r="N134" t="str">
        <f>+_xlfn.XLOOKUP(C134,Catálogo_ManoObra!B:B,Catálogo_ManoObra!A:A)</f>
        <v>MO-003</v>
      </c>
      <c r="O134" t="str">
        <f t="shared" si="4"/>
        <v>ITEM-018MO-003</v>
      </c>
      <c r="Q134">
        <f>+_xlfn.XLOOKUP(H134,Presupuesto_General!B:B,Presupuesto_General!D:D)</f>
        <v>6.16</v>
      </c>
      <c r="R134">
        <f t="shared" si="5"/>
        <v>12.32</v>
      </c>
    </row>
    <row r="135" spans="1:18" x14ac:dyDescent="0.25">
      <c r="A135">
        <v>1</v>
      </c>
      <c r="B135" t="str">
        <v>-</v>
      </c>
      <c r="C135" t="str">
        <v>YESO</v>
      </c>
      <c r="D135" t="str">
        <v>kg</v>
      </c>
      <c r="E135">
        <v>16.100000000000001</v>
      </c>
      <c r="F135">
        <v>0.7</v>
      </c>
      <c r="G135">
        <v>11.27</v>
      </c>
      <c r="H135" t="str">
        <v>REVOQUE DE CIELO RASO B/LOSA</v>
      </c>
      <c r="I135" t="str">
        <v/>
      </c>
      <c r="J135" t="str">
        <v>MATERIALES</v>
      </c>
      <c r="K135" t="b">
        <v>0</v>
      </c>
      <c r="L135" t="str">
        <v>SI</v>
      </c>
      <c r="M135" t="str">
        <f>+_xlfn.XLOOKUP(H135,Presupuesto_General!B:B,Presupuesto_General!A:A)</f>
        <v>ITEM-019</v>
      </c>
      <c r="N135" t="str">
        <f>+_xlfn.XLOOKUP(C135,Catálogo_Materiales!B:B,Catálogo_Materiales!A:A)</f>
        <v>MAT-114</v>
      </c>
      <c r="O135" t="str">
        <f t="shared" si="4"/>
        <v>ITEM-019MAT-114</v>
      </c>
      <c r="Q135">
        <f>+_xlfn.XLOOKUP(H135,Presupuesto_General!B:B,Presupuesto_General!D:D)</f>
        <v>5.6400000000000006</v>
      </c>
      <c r="R135">
        <f t="shared" si="5"/>
        <v>90.804000000000016</v>
      </c>
    </row>
    <row r="136" spans="1:18" x14ac:dyDescent="0.25">
      <c r="A136">
        <v>1</v>
      </c>
      <c r="B136" t="str">
        <v>-</v>
      </c>
      <c r="C136" t="str">
        <v>ALBAÑIL</v>
      </c>
      <c r="D136" t="str">
        <v>hr</v>
      </c>
      <c r="E136">
        <v>1.5</v>
      </c>
      <c r="F136">
        <v>18</v>
      </c>
      <c r="G136">
        <v>27</v>
      </c>
      <c r="H136" t="str">
        <v>REVOQUE DE CIELO RASO B/LOSA</v>
      </c>
      <c r="I136" t="str">
        <v/>
      </c>
      <c r="J136" t="str">
        <v>MANO DE OBRA</v>
      </c>
      <c r="K136" t="b">
        <v>0</v>
      </c>
      <c r="L136" t="str">
        <v>SI</v>
      </c>
      <c r="M136" t="str">
        <f>+_xlfn.XLOOKUP(H136,Presupuesto_General!B:B,Presupuesto_General!A:A)</f>
        <v>ITEM-019</v>
      </c>
      <c r="N136" t="str">
        <f>+_xlfn.XLOOKUP(C136,Catálogo_ManoObra!B:B,Catálogo_ManoObra!A:A)</f>
        <v>MO-001</v>
      </c>
      <c r="O136" t="str">
        <f t="shared" si="4"/>
        <v>ITEM-019MO-001</v>
      </c>
      <c r="Q136">
        <f>+_xlfn.XLOOKUP(H136,Presupuesto_General!B:B,Presupuesto_General!D:D)</f>
        <v>5.6400000000000006</v>
      </c>
      <c r="R136">
        <f t="shared" si="5"/>
        <v>8.4600000000000009</v>
      </c>
    </row>
    <row r="137" spans="1:18" x14ac:dyDescent="0.25">
      <c r="A137">
        <v>2</v>
      </c>
      <c r="B137" t="str">
        <v>-</v>
      </c>
      <c r="C137" t="str">
        <v>AYUDANTE</v>
      </c>
      <c r="D137" t="str">
        <v>hr</v>
      </c>
      <c r="E137">
        <v>1.5</v>
      </c>
      <c r="F137">
        <v>0</v>
      </c>
      <c r="G137">
        <v>0</v>
      </c>
      <c r="H137" t="str">
        <v>REVOQUE DE CIELO RASO B/LOSA</v>
      </c>
      <c r="I137" t="str">
        <v/>
      </c>
      <c r="J137" t="str">
        <v>MANO DE OBRA</v>
      </c>
      <c r="K137" t="b">
        <v>0</v>
      </c>
      <c r="L137" t="str">
        <v>SI</v>
      </c>
      <c r="M137" t="str">
        <f>+_xlfn.XLOOKUP(H137,Presupuesto_General!B:B,Presupuesto_General!A:A)</f>
        <v>ITEM-019</v>
      </c>
      <c r="N137" t="str">
        <f>+_xlfn.XLOOKUP(C137,Catálogo_ManoObra!B:B,Catálogo_ManoObra!A:A)</f>
        <v>MO-003</v>
      </c>
      <c r="O137" t="str">
        <f t="shared" si="4"/>
        <v>ITEM-019MO-003</v>
      </c>
      <c r="Q137">
        <f>+_xlfn.XLOOKUP(H137,Presupuesto_General!B:B,Presupuesto_General!D:D)</f>
        <v>5.6400000000000006</v>
      </c>
      <c r="R137">
        <f t="shared" si="5"/>
        <v>8.4600000000000009</v>
      </c>
    </row>
    <row r="138" spans="1:18" x14ac:dyDescent="0.25">
      <c r="A138">
        <v>1</v>
      </c>
      <c r="B138" t="str">
        <v>-</v>
      </c>
      <c r="C138" t="str">
        <v>YESO</v>
      </c>
      <c r="D138" t="str">
        <v>kg</v>
      </c>
      <c r="E138">
        <v>16.100000000000001</v>
      </c>
      <c r="F138">
        <v>0.7</v>
      </c>
      <c r="G138">
        <v>11.27</v>
      </c>
      <c r="H138" t="str">
        <v>REVOQUE INTERIOR DE YESO</v>
      </c>
      <c r="I138" t="str">
        <v/>
      </c>
      <c r="J138" t="str">
        <v>MATERIALES</v>
      </c>
      <c r="K138" t="b">
        <v>0</v>
      </c>
      <c r="L138" t="str">
        <v>SI</v>
      </c>
      <c r="M138" t="str">
        <f>+_xlfn.XLOOKUP(H138,Presupuesto_General!B:B,Presupuesto_General!A:A)</f>
        <v>ITEM-020</v>
      </c>
      <c r="N138" t="str">
        <f>+_xlfn.XLOOKUP(C138,Catálogo_Materiales!B:B,Catálogo_Materiales!A:A)</f>
        <v>MAT-114</v>
      </c>
      <c r="O138" t="str">
        <f t="shared" si="4"/>
        <v>ITEM-020MAT-114</v>
      </c>
      <c r="Q138">
        <f>+_xlfn.XLOOKUP(H138,Presupuesto_General!B:B,Presupuesto_General!D:D)</f>
        <v>109.64999999999998</v>
      </c>
      <c r="R138">
        <f t="shared" si="5"/>
        <v>1765.3649999999998</v>
      </c>
    </row>
    <row r="139" spans="1:18" x14ac:dyDescent="0.25">
      <c r="A139">
        <v>1</v>
      </c>
      <c r="B139" t="str">
        <v>-</v>
      </c>
      <c r="C139" t="str">
        <v>ALBAÑIL</v>
      </c>
      <c r="D139" t="str">
        <v>hr</v>
      </c>
      <c r="E139">
        <v>1.5</v>
      </c>
      <c r="F139">
        <v>18</v>
      </c>
      <c r="G139">
        <v>27</v>
      </c>
      <c r="H139" t="str">
        <v>REVOQUE INTERIOR DE YESO</v>
      </c>
      <c r="I139" t="str">
        <v/>
      </c>
      <c r="J139" t="str">
        <v>MANO DE OBRA</v>
      </c>
      <c r="K139" t="b">
        <v>0</v>
      </c>
      <c r="L139" t="str">
        <v>SI</v>
      </c>
      <c r="M139" t="str">
        <f>+_xlfn.XLOOKUP(H139,Presupuesto_General!B:B,Presupuesto_General!A:A)</f>
        <v>ITEM-020</v>
      </c>
      <c r="N139" t="str">
        <f>+_xlfn.XLOOKUP(C139,Catálogo_ManoObra!B:B,Catálogo_ManoObra!A:A)</f>
        <v>MO-001</v>
      </c>
      <c r="O139" t="str">
        <f t="shared" si="4"/>
        <v>ITEM-020MO-001</v>
      </c>
      <c r="Q139">
        <f>+_xlfn.XLOOKUP(H139,Presupuesto_General!B:B,Presupuesto_General!D:D)</f>
        <v>109.64999999999998</v>
      </c>
      <c r="R139">
        <f t="shared" si="5"/>
        <v>164.47499999999997</v>
      </c>
    </row>
    <row r="140" spans="1:18" x14ac:dyDescent="0.25">
      <c r="A140">
        <v>2</v>
      </c>
      <c r="B140" t="str">
        <v>-</v>
      </c>
      <c r="C140" t="str">
        <v>AYUDANTE</v>
      </c>
      <c r="D140" t="str">
        <v>hr</v>
      </c>
      <c r="E140">
        <v>1.5</v>
      </c>
      <c r="F140">
        <v>0</v>
      </c>
      <c r="G140">
        <v>0</v>
      </c>
      <c r="H140" t="str">
        <v>REVOQUE INTERIOR DE YESO</v>
      </c>
      <c r="I140" t="str">
        <v/>
      </c>
      <c r="J140" t="str">
        <v>MANO DE OBRA</v>
      </c>
      <c r="K140" t="b">
        <v>0</v>
      </c>
      <c r="L140" t="str">
        <v>SI</v>
      </c>
      <c r="M140" t="str">
        <f>+_xlfn.XLOOKUP(H140,Presupuesto_General!B:B,Presupuesto_General!A:A)</f>
        <v>ITEM-020</v>
      </c>
      <c r="N140" t="str">
        <f>+_xlfn.XLOOKUP(C140,Catálogo_ManoObra!B:B,Catálogo_ManoObra!A:A)</f>
        <v>MO-003</v>
      </c>
      <c r="O140" t="str">
        <f t="shared" si="4"/>
        <v>ITEM-020MO-003</v>
      </c>
      <c r="Q140">
        <f>+_xlfn.XLOOKUP(H140,Presupuesto_General!B:B,Presupuesto_General!D:D)</f>
        <v>109.64999999999998</v>
      </c>
      <c r="R140">
        <f t="shared" si="5"/>
        <v>164.47499999999997</v>
      </c>
    </row>
    <row r="141" spans="1:18" x14ac:dyDescent="0.25">
      <c r="A141">
        <v>1</v>
      </c>
      <c r="B141" t="str">
        <v>-</v>
      </c>
      <c r="C141" t="str">
        <v>CEMENTO PORTLAND</v>
      </c>
      <c r="D141" t="str">
        <v>kg</v>
      </c>
      <c r="E141">
        <v>9</v>
      </c>
      <c r="F141">
        <v>1.1000000000000001</v>
      </c>
      <c r="G141">
        <v>9.9</v>
      </c>
      <c r="H141" t="str">
        <v>REVOQUE INTERIOR DE CEMENTO</v>
      </c>
      <c r="I141" t="str">
        <v/>
      </c>
      <c r="J141" t="str">
        <v>MATERIALES</v>
      </c>
      <c r="K141" t="b">
        <v>0</v>
      </c>
      <c r="L141" t="str">
        <v>SI</v>
      </c>
      <c r="M141" t="str">
        <f>+_xlfn.XLOOKUP(H141,Presupuesto_General!B:B,Presupuesto_General!A:A)</f>
        <v>ITEM-021</v>
      </c>
      <c r="N141" t="str">
        <f>+_xlfn.XLOOKUP(C141,Catálogo_Materiales!B:B,Catálogo_Materiales!A:A)</f>
        <v>MAT-027</v>
      </c>
      <c r="O141" t="str">
        <f t="shared" si="4"/>
        <v>ITEM-021MAT-027</v>
      </c>
      <c r="Q141">
        <f>+_xlfn.XLOOKUP(H141,Presupuesto_General!B:B,Presupuesto_General!D:D)</f>
        <v>34.04</v>
      </c>
      <c r="R141">
        <f t="shared" si="5"/>
        <v>306.36</v>
      </c>
    </row>
    <row r="142" spans="1:18" x14ac:dyDescent="0.25">
      <c r="A142">
        <v>2</v>
      </c>
      <c r="B142" t="str">
        <v>-</v>
      </c>
      <c r="C142" t="str">
        <v>ARENA FINA</v>
      </c>
      <c r="D142" t="str">
        <v>m³</v>
      </c>
      <c r="E142">
        <v>0.03</v>
      </c>
      <c r="F142">
        <v>0</v>
      </c>
      <c r="G142">
        <v>0</v>
      </c>
      <c r="H142" t="str">
        <v>REVOQUE INTERIOR DE CEMENTO</v>
      </c>
      <c r="I142" t="str">
        <v/>
      </c>
      <c r="J142" t="str">
        <v>MATERIALES</v>
      </c>
      <c r="K142" t="b">
        <v>0</v>
      </c>
      <c r="L142" t="str">
        <v>SI</v>
      </c>
      <c r="M142" t="str">
        <f>+_xlfn.XLOOKUP(H142,Presupuesto_General!B:B,Presupuesto_General!A:A)</f>
        <v>ITEM-021</v>
      </c>
      <c r="N142" t="str">
        <f>+_xlfn.XLOOKUP(C142,Catálogo_Materiales!B:B,Catálogo_Materiales!A:A)</f>
        <v>MAT-010</v>
      </c>
      <c r="O142" t="str">
        <f t="shared" si="4"/>
        <v>ITEM-021MAT-010</v>
      </c>
      <c r="Q142">
        <f>+_xlfn.XLOOKUP(H142,Presupuesto_General!B:B,Presupuesto_General!D:D)</f>
        <v>34.04</v>
      </c>
      <c r="R142">
        <f t="shared" si="5"/>
        <v>1.0211999999999999</v>
      </c>
    </row>
    <row r="143" spans="1:18" x14ac:dyDescent="0.25">
      <c r="A143">
        <v>1</v>
      </c>
      <c r="B143" t="str">
        <v>-</v>
      </c>
      <c r="C143" t="str">
        <v>ALBAÑIL</v>
      </c>
      <c r="D143" t="str">
        <v>hr</v>
      </c>
      <c r="E143">
        <v>1.2</v>
      </c>
      <c r="F143">
        <v>18</v>
      </c>
      <c r="G143">
        <v>21.6</v>
      </c>
      <c r="H143" t="str">
        <v>REVOQUE INTERIOR DE CEMENTO</v>
      </c>
      <c r="I143" t="str">
        <v/>
      </c>
      <c r="J143" t="str">
        <v>MANO DE OBRA</v>
      </c>
      <c r="K143" t="b">
        <v>0</v>
      </c>
      <c r="L143" t="str">
        <v>SI</v>
      </c>
      <c r="M143" t="str">
        <f>+_xlfn.XLOOKUP(H143,Presupuesto_General!B:B,Presupuesto_General!A:A)</f>
        <v>ITEM-021</v>
      </c>
      <c r="N143" t="str">
        <f>+_xlfn.XLOOKUP(C143,Catálogo_ManoObra!B:B,Catálogo_ManoObra!A:A)</f>
        <v>MO-001</v>
      </c>
      <c r="O143" t="str">
        <f t="shared" si="4"/>
        <v>ITEM-021MO-001</v>
      </c>
      <c r="Q143">
        <f>+_xlfn.XLOOKUP(H143,Presupuesto_General!B:B,Presupuesto_General!D:D)</f>
        <v>34.04</v>
      </c>
      <c r="R143">
        <f t="shared" si="5"/>
        <v>40.847999999999999</v>
      </c>
    </row>
    <row r="144" spans="1:18" x14ac:dyDescent="0.25">
      <c r="A144">
        <v>2</v>
      </c>
      <c r="B144" t="str">
        <v>-</v>
      </c>
      <c r="C144" t="str">
        <v>AYUDANTE</v>
      </c>
      <c r="D144" t="str">
        <v>hr</v>
      </c>
      <c r="E144">
        <v>1.2</v>
      </c>
      <c r="F144">
        <v>0</v>
      </c>
      <c r="G144">
        <v>0</v>
      </c>
      <c r="H144" t="str">
        <v>REVOQUE INTERIOR DE CEMENTO</v>
      </c>
      <c r="I144" t="str">
        <v/>
      </c>
      <c r="J144" t="str">
        <v>MANO DE OBRA</v>
      </c>
      <c r="K144" t="b">
        <v>0</v>
      </c>
      <c r="L144" t="str">
        <v>SI</v>
      </c>
      <c r="M144" t="str">
        <f>+_xlfn.XLOOKUP(H144,Presupuesto_General!B:B,Presupuesto_General!A:A)</f>
        <v>ITEM-021</v>
      </c>
      <c r="N144" t="str">
        <f>+_xlfn.XLOOKUP(C144,Catálogo_ManoObra!B:B,Catálogo_ManoObra!A:A)</f>
        <v>MO-003</v>
      </c>
      <c r="O144" t="str">
        <f t="shared" si="4"/>
        <v>ITEM-021MO-003</v>
      </c>
      <c r="Q144">
        <f>+_xlfn.XLOOKUP(H144,Presupuesto_General!B:B,Presupuesto_General!D:D)</f>
        <v>34.04</v>
      </c>
      <c r="R144">
        <f t="shared" si="5"/>
        <v>40.847999999999999</v>
      </c>
    </row>
    <row r="145" spans="1:18" x14ac:dyDescent="0.25">
      <c r="A145">
        <v>1</v>
      </c>
      <c r="B145" t="str">
        <v>-</v>
      </c>
      <c r="C145" t="str">
        <v>CEMENTO PORTLAND</v>
      </c>
      <c r="D145" t="str">
        <v>kg</v>
      </c>
      <c r="E145">
        <v>13.5</v>
      </c>
      <c r="F145">
        <v>1.1000000000000001</v>
      </c>
      <c r="G145">
        <v>14.85</v>
      </c>
      <c r="H145" t="str">
        <v>EMPEDRADO Y CONTRAPISO DE CEMENTO</v>
      </c>
      <c r="I145" t="str">
        <v/>
      </c>
      <c r="J145" t="str">
        <v>MATERIALES</v>
      </c>
      <c r="K145" t="b">
        <v>0</v>
      </c>
      <c r="L145" t="str">
        <v>SI</v>
      </c>
      <c r="M145" t="str">
        <f>+_xlfn.XLOOKUP(H145,Presupuesto_General!B:B,Presupuesto_General!A:A)</f>
        <v>ITEM-022</v>
      </c>
      <c r="N145" t="str">
        <f>+_xlfn.XLOOKUP(C145,Catálogo_Materiales!B:B,Catálogo_Materiales!A:A)</f>
        <v>MAT-027</v>
      </c>
      <c r="O145" t="str">
        <f t="shared" si="4"/>
        <v>ITEM-022MAT-027</v>
      </c>
      <c r="Q145">
        <f>+_xlfn.XLOOKUP(H145,Presupuesto_General!B:B,Presupuesto_General!D:D)</f>
        <v>53.75</v>
      </c>
      <c r="R145">
        <f t="shared" si="5"/>
        <v>725.625</v>
      </c>
    </row>
    <row r="146" spans="1:18" x14ac:dyDescent="0.25">
      <c r="A146">
        <v>2</v>
      </c>
      <c r="B146" t="str">
        <v>-</v>
      </c>
      <c r="C146" t="str">
        <v>PIEDRA</v>
      </c>
      <c r="D146" t="str">
        <v>m³</v>
      </c>
      <c r="E146">
        <v>0.12</v>
      </c>
      <c r="F146">
        <v>0</v>
      </c>
      <c r="G146">
        <v>0</v>
      </c>
      <c r="H146" t="str">
        <v>EMPEDRADO Y CONTRAPISO DE CEMENTO</v>
      </c>
      <c r="I146" t="str">
        <v/>
      </c>
      <c r="J146" t="str">
        <v>MATERIALES</v>
      </c>
      <c r="K146" t="b">
        <v>0</v>
      </c>
      <c r="L146" t="str">
        <v>SI</v>
      </c>
      <c r="M146" t="str">
        <f>+_xlfn.XLOOKUP(H146,Presupuesto_General!B:B,Presupuesto_General!A:A)</f>
        <v>ITEM-022</v>
      </c>
      <c r="N146" t="str">
        <f>+_xlfn.XLOOKUP(C146,Catálogo_Materiales!B:B,Catálogo_Materiales!A:A)</f>
        <v>MAT-076</v>
      </c>
      <c r="O146" t="str">
        <f t="shared" si="4"/>
        <v>ITEM-022MAT-076</v>
      </c>
      <c r="Q146">
        <f>+_xlfn.XLOOKUP(H146,Presupuesto_General!B:B,Presupuesto_General!D:D)</f>
        <v>53.75</v>
      </c>
      <c r="R146">
        <f t="shared" si="5"/>
        <v>6.45</v>
      </c>
    </row>
    <row r="147" spans="1:18" x14ac:dyDescent="0.25">
      <c r="A147">
        <v>3</v>
      </c>
      <c r="B147" t="str">
        <v>-</v>
      </c>
      <c r="C147" t="str">
        <v>GRAVA</v>
      </c>
      <c r="D147" t="str">
        <v>m³</v>
      </c>
      <c r="E147">
        <v>0.05</v>
      </c>
      <c r="F147">
        <v>0</v>
      </c>
      <c r="G147">
        <v>0</v>
      </c>
      <c r="H147" t="str">
        <v>EMPEDRADO Y CONTRAPISO DE CEMENTO</v>
      </c>
      <c r="I147" t="str">
        <v/>
      </c>
      <c r="J147" t="str">
        <v>MATERIALES</v>
      </c>
      <c r="K147" t="b">
        <v>0</v>
      </c>
      <c r="L147" t="str">
        <v>SI</v>
      </c>
      <c r="M147" t="str">
        <f>+_xlfn.XLOOKUP(H147,Presupuesto_General!B:B,Presupuesto_General!A:A)</f>
        <v>ITEM-022</v>
      </c>
      <c r="N147" t="str">
        <f>+_xlfn.XLOOKUP(C147,Catálogo_Materiales!B:B,Catálogo_Materiales!A:A)</f>
        <v>MAT-051</v>
      </c>
      <c r="O147" t="str">
        <f t="shared" si="4"/>
        <v>ITEM-022MAT-051</v>
      </c>
      <c r="Q147">
        <f>+_xlfn.XLOOKUP(H147,Presupuesto_General!B:B,Presupuesto_General!D:D)</f>
        <v>53.75</v>
      </c>
      <c r="R147">
        <f t="shared" si="5"/>
        <v>2.6875</v>
      </c>
    </row>
    <row r="148" spans="1:18" x14ac:dyDescent="0.25">
      <c r="A148">
        <v>4</v>
      </c>
      <c r="B148" t="str">
        <v>-</v>
      </c>
      <c r="C148" t="str">
        <v>ARENA</v>
      </c>
      <c r="D148" t="str">
        <v>m³</v>
      </c>
      <c r="E148">
        <v>0.05</v>
      </c>
      <c r="F148">
        <v>0</v>
      </c>
      <c r="G148">
        <v>0</v>
      </c>
      <c r="H148" t="str">
        <v>EMPEDRADO Y CONTRAPISO DE CEMENTO</v>
      </c>
      <c r="I148" t="str">
        <v/>
      </c>
      <c r="J148" t="str">
        <v>MATERIALES</v>
      </c>
      <c r="K148" t="b">
        <v>0</v>
      </c>
      <c r="L148" t="str">
        <v>SI</v>
      </c>
      <c r="M148" t="str">
        <f>+_xlfn.XLOOKUP(H148,Presupuesto_General!B:B,Presupuesto_General!A:A)</f>
        <v>ITEM-022</v>
      </c>
      <c r="N148" t="str">
        <f>+_xlfn.XLOOKUP(C148,Catálogo_Materiales!B:B,Catálogo_Materiales!A:A)</f>
        <v>MAT-009</v>
      </c>
      <c r="O148" t="str">
        <f t="shared" si="4"/>
        <v>ITEM-022MAT-009</v>
      </c>
      <c r="Q148">
        <f>+_xlfn.XLOOKUP(H148,Presupuesto_General!B:B,Presupuesto_General!D:D)</f>
        <v>53.75</v>
      </c>
      <c r="R148">
        <f t="shared" si="5"/>
        <v>2.6875</v>
      </c>
    </row>
    <row r="149" spans="1:18" x14ac:dyDescent="0.25">
      <c r="A149">
        <v>1</v>
      </c>
      <c r="B149" t="str">
        <v>-</v>
      </c>
      <c r="C149" t="str">
        <v>ALBAÑIL</v>
      </c>
      <c r="D149" t="str">
        <v>hr</v>
      </c>
      <c r="E149">
        <v>2</v>
      </c>
      <c r="F149">
        <v>18</v>
      </c>
      <c r="G149">
        <v>36</v>
      </c>
      <c r="H149" t="str">
        <v>EMPEDRADO Y CONTRAPISO DE CEMENTO</v>
      </c>
      <c r="I149" t="str">
        <v/>
      </c>
      <c r="J149" t="str">
        <v>MANO DE OBRA</v>
      </c>
      <c r="K149" t="b">
        <v>0</v>
      </c>
      <c r="L149" t="str">
        <v>SI</v>
      </c>
      <c r="M149" t="str">
        <f>+_xlfn.XLOOKUP(H149,Presupuesto_General!B:B,Presupuesto_General!A:A)</f>
        <v>ITEM-022</v>
      </c>
      <c r="N149" t="str">
        <f>+_xlfn.XLOOKUP(C149,Catálogo_ManoObra!B:B,Catálogo_ManoObra!A:A)</f>
        <v>MO-001</v>
      </c>
      <c r="O149" t="str">
        <f t="shared" si="4"/>
        <v>ITEM-022MO-001</v>
      </c>
      <c r="Q149">
        <f>+_xlfn.XLOOKUP(H149,Presupuesto_General!B:B,Presupuesto_General!D:D)</f>
        <v>53.75</v>
      </c>
      <c r="R149">
        <f t="shared" si="5"/>
        <v>107.5</v>
      </c>
    </row>
    <row r="150" spans="1:18" x14ac:dyDescent="0.25">
      <c r="A150">
        <v>2</v>
      </c>
      <c r="B150" t="str">
        <v>-</v>
      </c>
      <c r="C150" t="str">
        <v>AYUDANTE</v>
      </c>
      <c r="D150" t="str">
        <v>hr</v>
      </c>
      <c r="E150">
        <v>2</v>
      </c>
      <c r="F150">
        <v>0</v>
      </c>
      <c r="G150">
        <v>0</v>
      </c>
      <c r="H150" t="str">
        <v>EMPEDRADO Y CONTRAPISO DE CEMENTO</v>
      </c>
      <c r="I150" t="str">
        <v/>
      </c>
      <c r="J150" t="str">
        <v>MANO DE OBRA</v>
      </c>
      <c r="K150" t="b">
        <v>0</v>
      </c>
      <c r="L150" t="str">
        <v>SI</v>
      </c>
      <c r="M150" t="str">
        <f>+_xlfn.XLOOKUP(H150,Presupuesto_General!B:B,Presupuesto_General!A:A)</f>
        <v>ITEM-022</v>
      </c>
      <c r="N150" t="str">
        <f>+_xlfn.XLOOKUP(C150,Catálogo_ManoObra!B:B,Catálogo_ManoObra!A:A)</f>
        <v>MO-003</v>
      </c>
      <c r="O150" t="str">
        <f t="shared" si="4"/>
        <v>ITEM-022MO-003</v>
      </c>
      <c r="Q150">
        <f>+_xlfn.XLOOKUP(H150,Presupuesto_General!B:B,Presupuesto_General!D:D)</f>
        <v>53.75</v>
      </c>
      <c r="R150">
        <f t="shared" si="5"/>
        <v>107.5</v>
      </c>
    </row>
    <row r="151" spans="1:18" x14ac:dyDescent="0.25">
      <c r="A151">
        <v>1</v>
      </c>
      <c r="B151" t="str">
        <v>-</v>
      </c>
      <c r="C151" t="str">
        <v>CEMENTO PORTLAND</v>
      </c>
      <c r="D151" t="str">
        <v>kg</v>
      </c>
      <c r="E151">
        <v>18.5</v>
      </c>
      <c r="F151">
        <v>1.1000000000000001</v>
      </c>
      <c r="G151">
        <v>20.350000000000001</v>
      </c>
      <c r="H151" t="str">
        <v>ACERA DE CEMENTO E=5 CM CON EMPEDRADO.</v>
      </c>
      <c r="I151" t="str">
        <v/>
      </c>
      <c r="J151" t="str">
        <v>MATERIALES</v>
      </c>
      <c r="K151" t="b">
        <v>0</v>
      </c>
      <c r="L151" t="str">
        <v>SI</v>
      </c>
      <c r="M151" t="str">
        <f>+_xlfn.XLOOKUP(H151,Presupuesto_General!B:B,Presupuesto_General!A:A)</f>
        <v>ITEM-023</v>
      </c>
      <c r="N151" t="str">
        <f>+_xlfn.XLOOKUP(C151,Catálogo_Materiales!B:B,Catálogo_Materiales!A:A)</f>
        <v>MAT-027</v>
      </c>
      <c r="O151" t="str">
        <f t="shared" si="4"/>
        <v>ITEM-023MAT-027</v>
      </c>
      <c r="Q151">
        <f>+_xlfn.XLOOKUP(H151,Presupuesto_General!B:B,Presupuesto_General!D:D)</f>
        <v>28.795000000000002</v>
      </c>
      <c r="R151">
        <f t="shared" si="5"/>
        <v>532.70749999999998</v>
      </c>
    </row>
    <row r="152" spans="1:18" x14ac:dyDescent="0.25">
      <c r="A152">
        <v>2</v>
      </c>
      <c r="B152" t="str">
        <v>-</v>
      </c>
      <c r="C152" t="str">
        <v>POLIESTIRENO E-1CM</v>
      </c>
      <c r="D152" t="str">
        <v>m²</v>
      </c>
      <c r="E152">
        <v>0.1</v>
      </c>
      <c r="F152">
        <v>15</v>
      </c>
      <c r="G152">
        <v>1.5</v>
      </c>
      <c r="H152" t="str">
        <v>ACERA DE CEMENTO E=5 CM CON EMPEDRADO.</v>
      </c>
      <c r="I152" t="str">
        <v/>
      </c>
      <c r="J152" t="str">
        <v>MATERIALES</v>
      </c>
      <c r="K152" t="b">
        <v>0</v>
      </c>
      <c r="L152" t="str">
        <v>SI</v>
      </c>
      <c r="M152" t="str">
        <f>+_xlfn.XLOOKUP(H152,Presupuesto_General!B:B,Presupuesto_General!A:A)</f>
        <v>ITEM-023</v>
      </c>
      <c r="N152" t="str">
        <f>+_xlfn.XLOOKUP(C152,Catálogo_Materiales!B:B,Catálogo_Materiales!A:A)</f>
        <v>MAT-083</v>
      </c>
      <c r="O152" t="str">
        <f t="shared" si="4"/>
        <v>ITEM-023MAT-083</v>
      </c>
      <c r="Q152">
        <f>+_xlfn.XLOOKUP(H152,Presupuesto_General!B:B,Presupuesto_General!D:D)</f>
        <v>28.795000000000002</v>
      </c>
      <c r="R152">
        <f t="shared" si="5"/>
        <v>2.8795000000000002</v>
      </c>
    </row>
    <row r="153" spans="1:18" x14ac:dyDescent="0.25">
      <c r="A153">
        <v>3</v>
      </c>
      <c r="B153" t="str">
        <v>-</v>
      </c>
      <c r="C153" t="str">
        <v>PIEDRA MANZANA</v>
      </c>
      <c r="D153" t="str">
        <v>m³</v>
      </c>
      <c r="E153">
        <v>0.12</v>
      </c>
      <c r="F153">
        <v>0</v>
      </c>
      <c r="G153">
        <v>0</v>
      </c>
      <c r="H153" t="str">
        <v>ACERA DE CEMENTO E=5 CM CON EMPEDRADO.</v>
      </c>
      <c r="I153" t="str">
        <v/>
      </c>
      <c r="J153" t="str">
        <v>MATERIALES</v>
      </c>
      <c r="K153" t="b">
        <v>0</v>
      </c>
      <c r="L153" t="str">
        <v>SI</v>
      </c>
      <c r="M153" t="str">
        <f>+_xlfn.XLOOKUP(H153,Presupuesto_General!B:B,Presupuesto_General!A:A)</f>
        <v>ITEM-023</v>
      </c>
      <c r="N153" t="str">
        <f>+_xlfn.XLOOKUP(C153,Catálogo_Materiales!B:B,Catálogo_Materiales!A:A)</f>
        <v>MAT-077</v>
      </c>
      <c r="O153" t="str">
        <f t="shared" si="4"/>
        <v>ITEM-023MAT-077</v>
      </c>
      <c r="Q153">
        <f>+_xlfn.XLOOKUP(H153,Presupuesto_General!B:B,Presupuesto_General!D:D)</f>
        <v>28.795000000000002</v>
      </c>
      <c r="R153">
        <f t="shared" si="5"/>
        <v>3.4554</v>
      </c>
    </row>
    <row r="154" spans="1:18" x14ac:dyDescent="0.25">
      <c r="A154">
        <v>4</v>
      </c>
      <c r="B154" t="str">
        <v>-</v>
      </c>
      <c r="C154" t="str">
        <v>ARENA FINA</v>
      </c>
      <c r="D154" t="str">
        <v>m³</v>
      </c>
      <c r="E154">
        <v>0.02</v>
      </c>
      <c r="F154">
        <v>0</v>
      </c>
      <c r="G154">
        <v>0</v>
      </c>
      <c r="H154" t="str">
        <v>ACERA DE CEMENTO E=5 CM CON EMPEDRADO.</v>
      </c>
      <c r="I154" t="str">
        <v/>
      </c>
      <c r="J154" t="str">
        <v>MATERIALES</v>
      </c>
      <c r="K154" t="b">
        <v>0</v>
      </c>
      <c r="L154" t="str">
        <v>SI</v>
      </c>
      <c r="M154" t="str">
        <f>+_xlfn.XLOOKUP(H154,Presupuesto_General!B:B,Presupuesto_General!A:A)</f>
        <v>ITEM-023</v>
      </c>
      <c r="N154" t="str">
        <f>+_xlfn.XLOOKUP(C154,Catálogo_Materiales!B:B,Catálogo_Materiales!A:A)</f>
        <v>MAT-010</v>
      </c>
      <c r="O154" t="str">
        <f t="shared" si="4"/>
        <v>ITEM-023MAT-010</v>
      </c>
      <c r="Q154">
        <f>+_xlfn.XLOOKUP(H154,Presupuesto_General!B:B,Presupuesto_General!D:D)</f>
        <v>28.795000000000002</v>
      </c>
      <c r="R154">
        <f t="shared" si="5"/>
        <v>0.57590000000000008</v>
      </c>
    </row>
    <row r="155" spans="1:18" x14ac:dyDescent="0.25">
      <c r="A155">
        <v>5</v>
      </c>
      <c r="B155" t="str">
        <v>-</v>
      </c>
      <c r="C155" t="str">
        <v>GRAVA</v>
      </c>
      <c r="D155" t="str">
        <v>m³</v>
      </c>
      <c r="E155">
        <v>0.04</v>
      </c>
      <c r="F155">
        <v>0</v>
      </c>
      <c r="G155">
        <v>0</v>
      </c>
      <c r="H155" t="str">
        <v>ACERA DE CEMENTO E=5 CM CON EMPEDRADO.</v>
      </c>
      <c r="I155" t="str">
        <v/>
      </c>
      <c r="J155" t="str">
        <v>MATERIALES</v>
      </c>
      <c r="K155" t="b">
        <v>0</v>
      </c>
      <c r="L155" t="str">
        <v>SI</v>
      </c>
      <c r="M155" t="str">
        <f>+_xlfn.XLOOKUP(H155,Presupuesto_General!B:B,Presupuesto_General!A:A)</f>
        <v>ITEM-023</v>
      </c>
      <c r="N155" t="str">
        <f>+_xlfn.XLOOKUP(C155,Catálogo_Materiales!B:B,Catálogo_Materiales!A:A)</f>
        <v>MAT-051</v>
      </c>
      <c r="O155" t="str">
        <f t="shared" si="4"/>
        <v>ITEM-023MAT-051</v>
      </c>
      <c r="Q155">
        <f>+_xlfn.XLOOKUP(H155,Presupuesto_General!B:B,Presupuesto_General!D:D)</f>
        <v>28.795000000000002</v>
      </c>
      <c r="R155">
        <f t="shared" si="5"/>
        <v>1.1518000000000002</v>
      </c>
    </row>
    <row r="156" spans="1:18" x14ac:dyDescent="0.25">
      <c r="A156">
        <v>6</v>
      </c>
      <c r="B156" t="str">
        <v>-</v>
      </c>
      <c r="C156" t="str">
        <v>ARENA</v>
      </c>
      <c r="D156" t="str">
        <v>m³</v>
      </c>
      <c r="E156">
        <v>0.03</v>
      </c>
      <c r="F156">
        <v>0</v>
      </c>
      <c r="G156">
        <v>0</v>
      </c>
      <c r="H156" t="str">
        <v>ACERA DE CEMENTO E=5 CM CON EMPEDRADO.</v>
      </c>
      <c r="I156" t="str">
        <v/>
      </c>
      <c r="J156" t="str">
        <v>MATERIALES</v>
      </c>
      <c r="K156" t="b">
        <v>0</v>
      </c>
      <c r="L156" t="str">
        <v>SI</v>
      </c>
      <c r="M156" t="str">
        <f>+_xlfn.XLOOKUP(H156,Presupuesto_General!B:B,Presupuesto_General!A:A)</f>
        <v>ITEM-023</v>
      </c>
      <c r="N156" t="str">
        <f>+_xlfn.XLOOKUP(C156,Catálogo_Materiales!B:B,Catálogo_Materiales!A:A)</f>
        <v>MAT-009</v>
      </c>
      <c r="O156" t="str">
        <f t="shared" si="4"/>
        <v>ITEM-023MAT-009</v>
      </c>
      <c r="Q156">
        <f>+_xlfn.XLOOKUP(H156,Presupuesto_General!B:B,Presupuesto_General!D:D)</f>
        <v>28.795000000000002</v>
      </c>
      <c r="R156">
        <f t="shared" si="5"/>
        <v>0.86385000000000001</v>
      </c>
    </row>
    <row r="157" spans="1:18" x14ac:dyDescent="0.25">
      <c r="A157">
        <v>1</v>
      </c>
      <c r="B157" t="str">
        <v>-</v>
      </c>
      <c r="C157" t="str">
        <v>ALBAÑIL</v>
      </c>
      <c r="D157" t="str">
        <v>hr</v>
      </c>
      <c r="E157">
        <v>2</v>
      </c>
      <c r="F157">
        <v>18</v>
      </c>
      <c r="G157">
        <v>36</v>
      </c>
      <c r="H157" t="str">
        <v>ACERA DE CEMENTO E=5 CM CON EMPEDRADO.</v>
      </c>
      <c r="I157" t="str">
        <v/>
      </c>
      <c r="J157" t="str">
        <v>MANO DE OBRA</v>
      </c>
      <c r="K157" t="b">
        <v>0</v>
      </c>
      <c r="L157" t="str">
        <v>SI</v>
      </c>
      <c r="M157" t="str">
        <f>+_xlfn.XLOOKUP(H157,Presupuesto_General!B:B,Presupuesto_General!A:A)</f>
        <v>ITEM-023</v>
      </c>
      <c r="N157" t="str">
        <f>+_xlfn.XLOOKUP(C157,Catálogo_ManoObra!B:B,Catálogo_ManoObra!A:A)</f>
        <v>MO-001</v>
      </c>
      <c r="O157" t="str">
        <f t="shared" si="4"/>
        <v>ITEM-023MO-001</v>
      </c>
      <c r="Q157">
        <f>+_xlfn.XLOOKUP(H157,Presupuesto_General!B:B,Presupuesto_General!D:D)</f>
        <v>28.795000000000002</v>
      </c>
      <c r="R157">
        <f t="shared" si="5"/>
        <v>57.59</v>
      </c>
    </row>
    <row r="158" spans="1:18" x14ac:dyDescent="0.25">
      <c r="A158">
        <v>2</v>
      </c>
      <c r="B158" t="str">
        <v>-</v>
      </c>
      <c r="C158" t="str">
        <v>AYUDANTE</v>
      </c>
      <c r="D158" t="str">
        <v>hr</v>
      </c>
      <c r="E158">
        <v>2</v>
      </c>
      <c r="F158">
        <v>0</v>
      </c>
      <c r="G158">
        <v>0</v>
      </c>
      <c r="H158" t="str">
        <v>ACERA DE CEMENTO E=5 CM CON EMPEDRADO.</v>
      </c>
      <c r="I158" t="str">
        <v/>
      </c>
      <c r="J158" t="str">
        <v>MANO DE OBRA</v>
      </c>
      <c r="K158" t="b">
        <v>0</v>
      </c>
      <c r="L158" t="str">
        <v>SI</v>
      </c>
      <c r="M158" t="str">
        <f>+_xlfn.XLOOKUP(H158,Presupuesto_General!B:B,Presupuesto_General!A:A)</f>
        <v>ITEM-023</v>
      </c>
      <c r="N158" t="str">
        <f>+_xlfn.XLOOKUP(C158,Catálogo_ManoObra!B:B,Catálogo_ManoObra!A:A)</f>
        <v>MO-003</v>
      </c>
      <c r="O158" t="str">
        <f t="shared" si="4"/>
        <v>ITEM-023MO-003</v>
      </c>
      <c r="Q158">
        <f>+_xlfn.XLOOKUP(H158,Presupuesto_General!B:B,Presupuesto_General!D:D)</f>
        <v>28.795000000000002</v>
      </c>
      <c r="R158">
        <f t="shared" si="5"/>
        <v>57.59</v>
      </c>
    </row>
    <row r="159" spans="1:18" x14ac:dyDescent="0.25">
      <c r="A159">
        <v>1</v>
      </c>
      <c r="B159" t="str">
        <v>-</v>
      </c>
      <c r="C159" t="str">
        <v>CEMENTO PORTLAND</v>
      </c>
      <c r="D159" t="str">
        <v>kg</v>
      </c>
      <c r="E159">
        <v>9</v>
      </c>
      <c r="F159">
        <v>1.1000000000000001</v>
      </c>
      <c r="G159">
        <v>9.9</v>
      </c>
      <c r="H159" t="str">
        <v>REVOQUE EXTERIOR DE CEMENTO</v>
      </c>
      <c r="I159" t="str">
        <v/>
      </c>
      <c r="J159" t="str">
        <v>MATERIALES</v>
      </c>
      <c r="K159" t="b">
        <v>0</v>
      </c>
      <c r="L159" t="str">
        <v>SI</v>
      </c>
      <c r="M159" t="str">
        <f>+_xlfn.XLOOKUP(H159,Presupuesto_General!B:B,Presupuesto_General!A:A)</f>
        <v>ITEM-024</v>
      </c>
      <c r="N159" t="str">
        <f>+_xlfn.XLOOKUP(C159,Catálogo_Materiales!B:B,Catálogo_Materiales!A:A)</f>
        <v>MAT-027</v>
      </c>
      <c r="O159" t="str">
        <f t="shared" si="4"/>
        <v>ITEM-024MAT-027</v>
      </c>
      <c r="Q159">
        <f>+_xlfn.XLOOKUP(H159,Presupuesto_General!B:B,Presupuesto_General!D:D)</f>
        <v>113.14000000000001</v>
      </c>
      <c r="R159">
        <f t="shared" si="5"/>
        <v>1018.2600000000001</v>
      </c>
    </row>
    <row r="160" spans="1:18" x14ac:dyDescent="0.25">
      <c r="A160">
        <v>2</v>
      </c>
      <c r="B160" t="str">
        <v>-</v>
      </c>
      <c r="C160" t="str">
        <v>ARENA FINA</v>
      </c>
      <c r="D160" t="str">
        <v>m³</v>
      </c>
      <c r="E160">
        <v>0.03</v>
      </c>
      <c r="F160">
        <v>0</v>
      </c>
      <c r="G160">
        <v>0</v>
      </c>
      <c r="H160" t="str">
        <v>REVOQUE EXTERIOR DE CEMENTO</v>
      </c>
      <c r="I160" t="str">
        <v/>
      </c>
      <c r="J160" t="str">
        <v>MATERIALES</v>
      </c>
      <c r="K160" t="b">
        <v>0</v>
      </c>
      <c r="L160" t="str">
        <v>SI</v>
      </c>
      <c r="M160" t="str">
        <f>+_xlfn.XLOOKUP(H160,Presupuesto_General!B:B,Presupuesto_General!A:A)</f>
        <v>ITEM-024</v>
      </c>
      <c r="N160" t="str">
        <f>+_xlfn.XLOOKUP(C160,Catálogo_Materiales!B:B,Catálogo_Materiales!A:A)</f>
        <v>MAT-010</v>
      </c>
      <c r="O160" t="str">
        <f t="shared" si="4"/>
        <v>ITEM-024MAT-010</v>
      </c>
      <c r="Q160">
        <f>+_xlfn.XLOOKUP(H160,Presupuesto_General!B:B,Presupuesto_General!D:D)</f>
        <v>113.14000000000001</v>
      </c>
      <c r="R160">
        <f t="shared" si="5"/>
        <v>3.3942000000000001</v>
      </c>
    </row>
    <row r="161" spans="1:18" x14ac:dyDescent="0.25">
      <c r="A161">
        <v>1</v>
      </c>
      <c r="B161" t="str">
        <v>-</v>
      </c>
      <c r="C161" t="str">
        <v>ALBAÑIL</v>
      </c>
      <c r="D161" t="str">
        <v>hr</v>
      </c>
      <c r="E161">
        <v>1.5</v>
      </c>
      <c r="F161">
        <v>18</v>
      </c>
      <c r="G161">
        <v>27</v>
      </c>
      <c r="H161" t="str">
        <v>REVOQUE EXTERIOR DE CEMENTO</v>
      </c>
      <c r="I161" t="str">
        <v/>
      </c>
      <c r="J161" t="str">
        <v>MANO DE OBRA</v>
      </c>
      <c r="K161" t="b">
        <v>0</v>
      </c>
      <c r="L161" t="str">
        <v>SI</v>
      </c>
      <c r="M161" t="str">
        <f>+_xlfn.XLOOKUP(H161,Presupuesto_General!B:B,Presupuesto_General!A:A)</f>
        <v>ITEM-024</v>
      </c>
      <c r="N161" t="str">
        <f>+_xlfn.XLOOKUP(C161,Catálogo_ManoObra!B:B,Catálogo_ManoObra!A:A)</f>
        <v>MO-001</v>
      </c>
      <c r="O161" t="str">
        <f t="shared" si="4"/>
        <v>ITEM-024MO-001</v>
      </c>
      <c r="Q161">
        <f>+_xlfn.XLOOKUP(H161,Presupuesto_General!B:B,Presupuesto_General!D:D)</f>
        <v>113.14000000000001</v>
      </c>
      <c r="R161">
        <f t="shared" si="5"/>
        <v>169.71000000000004</v>
      </c>
    </row>
    <row r="162" spans="1:18" x14ac:dyDescent="0.25">
      <c r="A162">
        <v>2</v>
      </c>
      <c r="B162" t="str">
        <v>-</v>
      </c>
      <c r="C162" t="str">
        <v>AYUDANTE</v>
      </c>
      <c r="D162" t="str">
        <v>hr</v>
      </c>
      <c r="E162">
        <v>1.5</v>
      </c>
      <c r="F162">
        <v>0</v>
      </c>
      <c r="G162">
        <v>0</v>
      </c>
      <c r="H162" t="str">
        <v>REVOQUE EXTERIOR DE CEMENTO</v>
      </c>
      <c r="I162" t="str">
        <v/>
      </c>
      <c r="J162" t="str">
        <v>MANO DE OBRA</v>
      </c>
      <c r="K162" t="b">
        <v>0</v>
      </c>
      <c r="L162" t="str">
        <v>SI</v>
      </c>
      <c r="M162" t="str">
        <f>+_xlfn.XLOOKUP(H162,Presupuesto_General!B:B,Presupuesto_General!A:A)</f>
        <v>ITEM-024</v>
      </c>
      <c r="N162" t="str">
        <f>+_xlfn.XLOOKUP(C162,Catálogo_ManoObra!B:B,Catálogo_ManoObra!A:A)</f>
        <v>MO-003</v>
      </c>
      <c r="O162" t="str">
        <f t="shared" si="4"/>
        <v>ITEM-024MO-003</v>
      </c>
      <c r="Q162">
        <f>+_xlfn.XLOOKUP(H162,Presupuesto_General!B:B,Presupuesto_General!D:D)</f>
        <v>113.14000000000001</v>
      </c>
      <c r="R162">
        <f t="shared" si="5"/>
        <v>169.71000000000004</v>
      </c>
    </row>
    <row r="163" spans="1:18" x14ac:dyDescent="0.25">
      <c r="A163">
        <v>1</v>
      </c>
      <c r="B163" t="str">
        <v>-</v>
      </c>
      <c r="C163" t="str">
        <v>LADRILLO GAMBOTE (23x10x5)</v>
      </c>
      <c r="D163" t="str">
        <v>pza</v>
      </c>
      <c r="E163">
        <v>60</v>
      </c>
      <c r="F163">
        <v>0.8</v>
      </c>
      <c r="G163">
        <v>48</v>
      </c>
      <c r="H163" t="str">
        <v>MURO DE LADRILLO GAMBOTE C/MORTERO DE CEMENTO (23X10X5)</v>
      </c>
      <c r="I163" t="str">
        <v/>
      </c>
      <c r="J163" t="str">
        <v>MATERIALES</v>
      </c>
      <c r="K163" t="b">
        <v>0</v>
      </c>
      <c r="L163" t="str">
        <v>SI</v>
      </c>
      <c r="M163" t="str">
        <f>+_xlfn.XLOOKUP(H163,Presupuesto_General!B:B,Presupuesto_General!A:A)</f>
        <v>ITEM-025</v>
      </c>
      <c r="N163" t="str">
        <f>+_xlfn.XLOOKUP(C163,Catálogo_Materiales!B:B,Catálogo_Materiales!A:A)</f>
        <v>MAT-060</v>
      </c>
      <c r="O163" t="str">
        <f t="shared" si="4"/>
        <v>ITEM-025MAT-060</v>
      </c>
      <c r="Q163">
        <f>+_xlfn.XLOOKUP(H163,Presupuesto_General!B:B,Presupuesto_General!D:D)</f>
        <v>2.4</v>
      </c>
      <c r="R163">
        <f t="shared" si="5"/>
        <v>144</v>
      </c>
    </row>
    <row r="164" spans="1:18" x14ac:dyDescent="0.25">
      <c r="A164">
        <v>2</v>
      </c>
      <c r="B164" t="str">
        <v>-</v>
      </c>
      <c r="C164" t="str">
        <v>CEMENTO PORTLAND</v>
      </c>
      <c r="D164" t="str">
        <v>kg</v>
      </c>
      <c r="E164">
        <v>14.85</v>
      </c>
      <c r="F164">
        <v>1.1000000000000001</v>
      </c>
      <c r="G164">
        <v>16.34</v>
      </c>
      <c r="H164" t="str">
        <v>MURO DE LADRILLO GAMBOTE C/MORTERO DE CEMENTO (23X10X5)</v>
      </c>
      <c r="I164" t="str">
        <v/>
      </c>
      <c r="J164" t="str">
        <v>MATERIALES</v>
      </c>
      <c r="K164" t="b">
        <v>0</v>
      </c>
      <c r="L164" t="str">
        <v>SI</v>
      </c>
      <c r="M164" t="str">
        <f>+_xlfn.XLOOKUP(H164,Presupuesto_General!B:B,Presupuesto_General!A:A)</f>
        <v>ITEM-025</v>
      </c>
      <c r="N164" t="str">
        <f>+_xlfn.XLOOKUP(C164,Catálogo_Materiales!B:B,Catálogo_Materiales!A:A)</f>
        <v>MAT-027</v>
      </c>
      <c r="O164" t="str">
        <f t="shared" si="4"/>
        <v>ITEM-025MAT-027</v>
      </c>
      <c r="Q164">
        <f>+_xlfn.XLOOKUP(H164,Presupuesto_General!B:B,Presupuesto_General!D:D)</f>
        <v>2.4</v>
      </c>
      <c r="R164">
        <f t="shared" si="5"/>
        <v>35.64</v>
      </c>
    </row>
    <row r="165" spans="1:18" x14ac:dyDescent="0.25">
      <c r="A165">
        <v>3</v>
      </c>
      <c r="B165" t="str">
        <v>-</v>
      </c>
      <c r="C165" t="str">
        <v>ARENA FINA</v>
      </c>
      <c r="D165" t="str">
        <v>m³</v>
      </c>
      <c r="E165">
        <v>0.05</v>
      </c>
      <c r="F165">
        <v>0</v>
      </c>
      <c r="G165">
        <v>0</v>
      </c>
      <c r="H165" t="str">
        <v>MURO DE LADRILLO GAMBOTE C/MORTERO DE CEMENTO (23X10X5)</v>
      </c>
      <c r="I165" t="str">
        <v/>
      </c>
      <c r="J165" t="str">
        <v>MATERIALES</v>
      </c>
      <c r="K165" t="b">
        <v>0</v>
      </c>
      <c r="L165" t="str">
        <v>SI</v>
      </c>
      <c r="M165" t="str">
        <f>+_xlfn.XLOOKUP(H165,Presupuesto_General!B:B,Presupuesto_General!A:A)</f>
        <v>ITEM-025</v>
      </c>
      <c r="N165" t="str">
        <f>+_xlfn.XLOOKUP(C165,Catálogo_Materiales!B:B,Catálogo_Materiales!A:A)</f>
        <v>MAT-010</v>
      </c>
      <c r="O165" t="str">
        <f t="shared" si="4"/>
        <v>ITEM-025MAT-010</v>
      </c>
      <c r="Q165">
        <f>+_xlfn.XLOOKUP(H165,Presupuesto_General!B:B,Presupuesto_General!D:D)</f>
        <v>2.4</v>
      </c>
      <c r="R165">
        <f t="shared" si="5"/>
        <v>0.12</v>
      </c>
    </row>
    <row r="166" spans="1:18" x14ac:dyDescent="0.25">
      <c r="A166">
        <v>1</v>
      </c>
      <c r="B166" t="str">
        <v>-</v>
      </c>
      <c r="C166" t="str">
        <v>ALBAÑIL</v>
      </c>
      <c r="D166" t="str">
        <v>hr</v>
      </c>
      <c r="E166">
        <v>1</v>
      </c>
      <c r="F166">
        <v>18</v>
      </c>
      <c r="G166">
        <v>18</v>
      </c>
      <c r="H166" t="str">
        <v>MURO DE LADRILLO GAMBOTE C/MORTERO DE CEMENTO (23X10X5)</v>
      </c>
      <c r="I166" t="str">
        <v/>
      </c>
      <c r="J166" t="str">
        <v>MANO DE OBRA</v>
      </c>
      <c r="K166" t="b">
        <v>0</v>
      </c>
      <c r="L166" t="str">
        <v>SI</v>
      </c>
      <c r="M166" t="str">
        <f>+_xlfn.XLOOKUP(H166,Presupuesto_General!B:B,Presupuesto_General!A:A)</f>
        <v>ITEM-025</v>
      </c>
      <c r="N166" t="str">
        <f>+_xlfn.XLOOKUP(C166,Catálogo_ManoObra!B:B,Catálogo_ManoObra!A:A)</f>
        <v>MO-001</v>
      </c>
      <c r="O166" t="str">
        <f t="shared" si="4"/>
        <v>ITEM-025MO-001</v>
      </c>
      <c r="Q166">
        <f>+_xlfn.XLOOKUP(H166,Presupuesto_General!B:B,Presupuesto_General!D:D)</f>
        <v>2.4</v>
      </c>
      <c r="R166">
        <f t="shared" si="5"/>
        <v>2.4</v>
      </c>
    </row>
    <row r="167" spans="1:18" x14ac:dyDescent="0.25">
      <c r="A167">
        <v>2</v>
      </c>
      <c r="B167" t="str">
        <v>-</v>
      </c>
      <c r="C167" t="str">
        <v>AYUDANTE</v>
      </c>
      <c r="D167" t="str">
        <v>hr</v>
      </c>
      <c r="E167">
        <v>2</v>
      </c>
      <c r="F167">
        <v>0</v>
      </c>
      <c r="G167">
        <v>0</v>
      </c>
      <c r="H167" t="str">
        <v>MURO DE LADRILLO GAMBOTE C/MORTERO DE CEMENTO (23X10X5)</v>
      </c>
      <c r="I167" t="str">
        <v/>
      </c>
      <c r="J167" t="str">
        <v>MANO DE OBRA</v>
      </c>
      <c r="K167" t="b">
        <v>0</v>
      </c>
      <c r="L167" t="str">
        <v>SI</v>
      </c>
      <c r="M167" t="str">
        <f>+_xlfn.XLOOKUP(H167,Presupuesto_General!B:B,Presupuesto_General!A:A)</f>
        <v>ITEM-025</v>
      </c>
      <c r="N167" t="str">
        <f>+_xlfn.XLOOKUP(C167,Catálogo_ManoObra!B:B,Catálogo_ManoObra!A:A)</f>
        <v>MO-003</v>
      </c>
      <c r="O167" t="str">
        <f t="shared" si="4"/>
        <v>ITEM-025MO-003</v>
      </c>
      <c r="Q167">
        <f>+_xlfn.XLOOKUP(H167,Presupuesto_General!B:B,Presupuesto_General!D:D)</f>
        <v>2.4</v>
      </c>
      <c r="R167">
        <f t="shared" si="5"/>
        <v>4.8</v>
      </c>
    </row>
    <row r="168" spans="1:18" x14ac:dyDescent="0.25">
      <c r="A168">
        <v>1</v>
      </c>
      <c r="B168" t="str">
        <v>-</v>
      </c>
      <c r="C168" t="str">
        <v>MADERA DE CONSTRUCCION (3 USOS)</v>
      </c>
      <c r="D168" t="str">
        <v>pie²</v>
      </c>
      <c r="E168">
        <v>7</v>
      </c>
      <c r="F168">
        <v>6</v>
      </c>
      <c r="G168">
        <v>42</v>
      </c>
      <c r="H168" t="str">
        <v>MESON DE HORMIGON ARMADO PARA COCINA</v>
      </c>
      <c r="I168" t="str">
        <v/>
      </c>
      <c r="J168" t="str">
        <v>MATERIALES</v>
      </c>
      <c r="K168" t="b">
        <v>0</v>
      </c>
      <c r="L168" t="str">
        <v>SI</v>
      </c>
      <c r="M168" t="str">
        <f>+_xlfn.XLOOKUP(H168,Presupuesto_General!B:B,Presupuesto_General!A:A)</f>
        <v>ITEM-026</v>
      </c>
      <c r="N168" t="str">
        <f>+_xlfn.XLOOKUP(C168,Catálogo_Materiales!B:B,Catálogo_Materiales!A:A)</f>
        <v>MAT-068</v>
      </c>
      <c r="O168" t="str">
        <f t="shared" si="4"/>
        <v>ITEM-026MAT-068</v>
      </c>
      <c r="Q168">
        <f>+_xlfn.XLOOKUP(H168,Presupuesto_General!B:B,Presupuesto_General!D:D)</f>
        <v>1.74</v>
      </c>
      <c r="R168">
        <f t="shared" si="5"/>
        <v>12.18</v>
      </c>
    </row>
    <row r="169" spans="1:18" x14ac:dyDescent="0.25">
      <c r="A169">
        <v>2</v>
      </c>
      <c r="B169" t="str">
        <v>-</v>
      </c>
      <c r="C169" t="str">
        <v>CLAVOS</v>
      </c>
      <c r="D169" t="str">
        <v>kg</v>
      </c>
      <c r="E169">
        <v>0.1</v>
      </c>
      <c r="F169">
        <v>11</v>
      </c>
      <c r="G169">
        <v>1.1000000000000001</v>
      </c>
      <c r="H169" t="str">
        <v>MESON DE HORMIGON ARMADO PARA COCINA</v>
      </c>
      <c r="I169" t="str">
        <v/>
      </c>
      <c r="J169" t="str">
        <v>MATERIALES</v>
      </c>
      <c r="K169" t="b">
        <v>0</v>
      </c>
      <c r="L169" t="str">
        <v>SI</v>
      </c>
      <c r="M169" t="str">
        <f>+_xlfn.XLOOKUP(H169,Presupuesto_General!B:B,Presupuesto_General!A:A)</f>
        <v>ITEM-026</v>
      </c>
      <c r="N169" t="str">
        <f>+_xlfn.XLOOKUP(C169,Catálogo_Materiales!B:B,Catálogo_Materiales!A:A)</f>
        <v>MAT-035</v>
      </c>
      <c r="O169" t="str">
        <f t="shared" si="4"/>
        <v>ITEM-026MAT-035</v>
      </c>
      <c r="Q169">
        <f>+_xlfn.XLOOKUP(H169,Presupuesto_General!B:B,Presupuesto_General!D:D)</f>
        <v>1.74</v>
      </c>
      <c r="R169">
        <f t="shared" si="5"/>
        <v>0.17400000000000002</v>
      </c>
    </row>
    <row r="170" spans="1:18" x14ac:dyDescent="0.25">
      <c r="A170">
        <v>3</v>
      </c>
      <c r="B170" t="str">
        <v>-</v>
      </c>
      <c r="C170" t="str">
        <v>ALAMBRE DE AMARRE</v>
      </c>
      <c r="D170" t="str">
        <v>kg</v>
      </c>
      <c r="E170">
        <v>0.1</v>
      </c>
      <c r="F170">
        <v>11</v>
      </c>
      <c r="G170">
        <v>1.1000000000000001</v>
      </c>
      <c r="H170" t="str">
        <v>MESON DE HORMIGON ARMADO PARA COCINA</v>
      </c>
      <c r="I170" t="str">
        <v/>
      </c>
      <c r="J170" t="str">
        <v>MATERIALES</v>
      </c>
      <c r="K170" t="b">
        <v>0</v>
      </c>
      <c r="L170" t="str">
        <v>SI</v>
      </c>
      <c r="M170" t="str">
        <f>+_xlfn.XLOOKUP(H170,Presupuesto_General!B:B,Presupuesto_General!A:A)</f>
        <v>ITEM-026</v>
      </c>
      <c r="N170" t="str">
        <f>+_xlfn.XLOOKUP(C170,Catálogo_Materiales!B:B,Catálogo_Materiales!A:A)</f>
        <v>MAT-002</v>
      </c>
      <c r="O170" t="str">
        <f t="shared" si="4"/>
        <v>ITEM-026MAT-002</v>
      </c>
      <c r="Q170">
        <f>+_xlfn.XLOOKUP(H170,Presupuesto_General!B:B,Presupuesto_General!D:D)</f>
        <v>1.74</v>
      </c>
      <c r="R170">
        <f t="shared" si="5"/>
        <v>0.17400000000000002</v>
      </c>
    </row>
    <row r="171" spans="1:18" x14ac:dyDescent="0.25">
      <c r="A171">
        <v>4</v>
      </c>
      <c r="B171" t="str">
        <v>-</v>
      </c>
      <c r="C171" t="str">
        <v>FIERRO CORRUGADO 5/16"</v>
      </c>
      <c r="D171" t="str">
        <v>kg</v>
      </c>
      <c r="E171">
        <v>7.19</v>
      </c>
      <c r="F171">
        <v>8</v>
      </c>
      <c r="G171">
        <v>57.52</v>
      </c>
      <c r="H171" t="str">
        <v>MESON DE HORMIGON ARMADO PARA COCINA</v>
      </c>
      <c r="I171" t="str">
        <v/>
      </c>
      <c r="J171" t="str">
        <v>MATERIALES</v>
      </c>
      <c r="K171" t="b">
        <v>0</v>
      </c>
      <c r="L171" t="str">
        <v>SI</v>
      </c>
      <c r="M171" t="str">
        <f>+_xlfn.XLOOKUP(H171,Presupuesto_General!B:B,Presupuesto_General!A:A)</f>
        <v>ITEM-026</v>
      </c>
      <c r="N171" t="str">
        <f>+_xlfn.XLOOKUP(C171,Catálogo_Materiales!B:B,Catálogo_Materiales!A:A)</f>
        <v>MAT-050</v>
      </c>
      <c r="O171" t="str">
        <f t="shared" si="4"/>
        <v>ITEM-026MAT-050</v>
      </c>
      <c r="Q171">
        <f>+_xlfn.XLOOKUP(H171,Presupuesto_General!B:B,Presupuesto_General!D:D)</f>
        <v>1.74</v>
      </c>
      <c r="R171">
        <f t="shared" si="5"/>
        <v>12.5106</v>
      </c>
    </row>
    <row r="172" spans="1:18" x14ac:dyDescent="0.25">
      <c r="A172">
        <v>5</v>
      </c>
      <c r="B172" t="str">
        <v>-</v>
      </c>
      <c r="C172" t="str">
        <v>CEMENTO PORTLAND</v>
      </c>
      <c r="D172" t="str">
        <v>kg</v>
      </c>
      <c r="E172">
        <v>17.5</v>
      </c>
      <c r="F172">
        <v>1.1000000000000001</v>
      </c>
      <c r="G172">
        <v>19.25</v>
      </c>
      <c r="H172" t="str">
        <v>MESON DE HORMIGON ARMADO PARA COCINA</v>
      </c>
      <c r="I172" t="str">
        <v/>
      </c>
      <c r="J172" t="str">
        <v>MATERIALES</v>
      </c>
      <c r="K172" t="b">
        <v>0</v>
      </c>
      <c r="L172" t="str">
        <v>SI</v>
      </c>
      <c r="M172" t="str">
        <f>+_xlfn.XLOOKUP(H172,Presupuesto_General!B:B,Presupuesto_General!A:A)</f>
        <v>ITEM-026</v>
      </c>
      <c r="N172" t="str">
        <f>+_xlfn.XLOOKUP(C172,Catálogo_Materiales!B:B,Catálogo_Materiales!A:A)</f>
        <v>MAT-027</v>
      </c>
      <c r="O172" t="str">
        <f t="shared" si="4"/>
        <v>ITEM-026MAT-027</v>
      </c>
      <c r="Q172">
        <f>+_xlfn.XLOOKUP(H172,Presupuesto_General!B:B,Presupuesto_General!D:D)</f>
        <v>1.74</v>
      </c>
      <c r="R172">
        <f t="shared" si="5"/>
        <v>30.45</v>
      </c>
    </row>
    <row r="173" spans="1:18" x14ac:dyDescent="0.25">
      <c r="A173">
        <v>6</v>
      </c>
      <c r="B173" t="str">
        <v>-</v>
      </c>
      <c r="C173" t="str">
        <v>GRAVA</v>
      </c>
      <c r="D173" t="str">
        <v>m³</v>
      </c>
      <c r="E173">
        <v>0.05</v>
      </c>
      <c r="F173">
        <v>0</v>
      </c>
      <c r="G173">
        <v>0</v>
      </c>
      <c r="H173" t="str">
        <v>MESON DE HORMIGON ARMADO PARA COCINA</v>
      </c>
      <c r="I173" t="str">
        <v/>
      </c>
      <c r="J173" t="str">
        <v>MATERIALES</v>
      </c>
      <c r="K173" t="b">
        <v>0</v>
      </c>
      <c r="L173" t="str">
        <v>SI</v>
      </c>
      <c r="M173" t="str">
        <f>+_xlfn.XLOOKUP(H173,Presupuesto_General!B:B,Presupuesto_General!A:A)</f>
        <v>ITEM-026</v>
      </c>
      <c r="N173" t="str">
        <f>+_xlfn.XLOOKUP(C173,Catálogo_Materiales!B:B,Catálogo_Materiales!A:A)</f>
        <v>MAT-051</v>
      </c>
      <c r="O173" t="str">
        <f t="shared" si="4"/>
        <v>ITEM-026MAT-051</v>
      </c>
      <c r="Q173">
        <f>+_xlfn.XLOOKUP(H173,Presupuesto_General!B:B,Presupuesto_General!D:D)</f>
        <v>1.74</v>
      </c>
      <c r="R173">
        <f t="shared" si="5"/>
        <v>8.7000000000000008E-2</v>
      </c>
    </row>
    <row r="174" spans="1:18" x14ac:dyDescent="0.25">
      <c r="A174">
        <v>7</v>
      </c>
      <c r="B174" t="str">
        <v>-</v>
      </c>
      <c r="C174" t="str">
        <v>ARENA</v>
      </c>
      <c r="D174" t="str">
        <v>m³</v>
      </c>
      <c r="E174">
        <v>0.03</v>
      </c>
      <c r="F174">
        <v>0</v>
      </c>
      <c r="G174">
        <v>0</v>
      </c>
      <c r="H174" t="str">
        <v>MESON DE HORMIGON ARMADO PARA COCINA</v>
      </c>
      <c r="I174" t="str">
        <v/>
      </c>
      <c r="J174" t="str">
        <v>MATERIALES</v>
      </c>
      <c r="K174" t="b">
        <v>0</v>
      </c>
      <c r="L174" t="str">
        <v>SI</v>
      </c>
      <c r="M174" t="str">
        <f>+_xlfn.XLOOKUP(H174,Presupuesto_General!B:B,Presupuesto_General!A:A)</f>
        <v>ITEM-026</v>
      </c>
      <c r="N174" t="str">
        <f>+_xlfn.XLOOKUP(C174,Catálogo_Materiales!B:B,Catálogo_Materiales!A:A)</f>
        <v>MAT-009</v>
      </c>
      <c r="O174" t="str">
        <f t="shared" si="4"/>
        <v>ITEM-026MAT-009</v>
      </c>
      <c r="Q174">
        <f>+_xlfn.XLOOKUP(H174,Presupuesto_General!B:B,Presupuesto_General!D:D)</f>
        <v>1.74</v>
      </c>
      <c r="R174">
        <f t="shared" si="5"/>
        <v>5.2199999999999996E-2</v>
      </c>
    </row>
    <row r="175" spans="1:18" x14ac:dyDescent="0.25">
      <c r="A175">
        <v>1</v>
      </c>
      <c r="B175" t="str">
        <v>-</v>
      </c>
      <c r="C175" t="str">
        <v>ALBAÑIL</v>
      </c>
      <c r="D175" t="str">
        <v>hr</v>
      </c>
      <c r="E175">
        <v>4</v>
      </c>
      <c r="F175">
        <v>18</v>
      </c>
      <c r="G175">
        <v>72</v>
      </c>
      <c r="H175" t="str">
        <v>MESON DE HORMIGON ARMADO PARA COCINA</v>
      </c>
      <c r="I175" t="str">
        <v/>
      </c>
      <c r="J175" t="str">
        <v>MANO DE OBRA</v>
      </c>
      <c r="K175" t="b">
        <v>0</v>
      </c>
      <c r="L175" t="str">
        <v>SI</v>
      </c>
      <c r="M175" t="str">
        <f>+_xlfn.XLOOKUP(H175,Presupuesto_General!B:B,Presupuesto_General!A:A)</f>
        <v>ITEM-026</v>
      </c>
      <c r="N175" t="str">
        <f>+_xlfn.XLOOKUP(C175,Catálogo_ManoObra!B:B,Catálogo_ManoObra!A:A)</f>
        <v>MO-001</v>
      </c>
      <c r="O175" t="str">
        <f t="shared" si="4"/>
        <v>ITEM-026MO-001</v>
      </c>
      <c r="Q175">
        <f>+_xlfn.XLOOKUP(H175,Presupuesto_General!B:B,Presupuesto_General!D:D)</f>
        <v>1.74</v>
      </c>
      <c r="R175">
        <f t="shared" si="5"/>
        <v>6.96</v>
      </c>
    </row>
    <row r="176" spans="1:18" x14ac:dyDescent="0.25">
      <c r="A176">
        <v>2</v>
      </c>
      <c r="B176" t="str">
        <v>-</v>
      </c>
      <c r="C176" t="str">
        <v>AYUDANTE</v>
      </c>
      <c r="D176" t="str">
        <v>hr</v>
      </c>
      <c r="E176">
        <v>4</v>
      </c>
      <c r="F176">
        <v>0</v>
      </c>
      <c r="G176">
        <v>0</v>
      </c>
      <c r="H176" t="str">
        <v>MESON DE HORMIGON ARMADO PARA COCINA</v>
      </c>
      <c r="I176" t="str">
        <v/>
      </c>
      <c r="J176" t="str">
        <v>MANO DE OBRA</v>
      </c>
      <c r="K176" t="b">
        <v>0</v>
      </c>
      <c r="L176" t="str">
        <v>SI</v>
      </c>
      <c r="M176" t="str">
        <f>+_xlfn.XLOOKUP(H176,Presupuesto_General!B:B,Presupuesto_General!A:A)</f>
        <v>ITEM-026</v>
      </c>
      <c r="N176" t="str">
        <f>+_xlfn.XLOOKUP(C176,Catálogo_ManoObra!B:B,Catálogo_ManoObra!A:A)</f>
        <v>MO-003</v>
      </c>
      <c r="O176" t="str">
        <f t="shared" si="4"/>
        <v>ITEM-026MO-003</v>
      </c>
      <c r="Q176">
        <f>+_xlfn.XLOOKUP(H176,Presupuesto_General!B:B,Presupuesto_General!D:D)</f>
        <v>1.74</v>
      </c>
      <c r="R176">
        <f t="shared" si="5"/>
        <v>6.96</v>
      </c>
    </row>
    <row r="177" spans="1:18" x14ac:dyDescent="0.25">
      <c r="A177">
        <v>1</v>
      </c>
      <c r="B177" t="str">
        <v>-</v>
      </c>
      <c r="C177" t="str">
        <v>VIBRADORA</v>
      </c>
      <c r="D177" t="str">
        <v>hr</v>
      </c>
      <c r="E177">
        <v>0.03</v>
      </c>
      <c r="F177">
        <v>20</v>
      </c>
      <c r="G177">
        <v>0.6</v>
      </c>
      <c r="H177" t="str">
        <v>MESON DE HORMIGON ARMADO PARA COCINA</v>
      </c>
      <c r="I177" t="str">
        <v/>
      </c>
      <c r="J177" t="str">
        <v>EQUIPO</v>
      </c>
      <c r="K177" t="b">
        <v>0</v>
      </c>
      <c r="L177" t="str">
        <v>SI</v>
      </c>
      <c r="M177" t="str">
        <f>+_xlfn.XLOOKUP(H177,Presupuesto_General!B:B,Presupuesto_General!A:A)</f>
        <v>ITEM-026</v>
      </c>
      <c r="O177" t="str">
        <f t="shared" si="4"/>
        <v>ITEM-026</v>
      </c>
      <c r="Q177">
        <f>+_xlfn.XLOOKUP(H177,Presupuesto_General!B:B,Presupuesto_General!D:D)</f>
        <v>1.74</v>
      </c>
      <c r="R177">
        <f t="shared" si="5"/>
        <v>5.2199999999999996E-2</v>
      </c>
    </row>
    <row r="178" spans="1:18" x14ac:dyDescent="0.25">
      <c r="A178">
        <v>2</v>
      </c>
      <c r="B178" t="str">
        <v>-</v>
      </c>
      <c r="C178" t="str">
        <v>MEZCLADORA</v>
      </c>
      <c r="D178" t="str">
        <v>hr</v>
      </c>
      <c r="E178">
        <v>0.04</v>
      </c>
      <c r="F178">
        <v>25</v>
      </c>
      <c r="G178">
        <v>1</v>
      </c>
      <c r="H178" t="str">
        <v>MESON DE HORMIGON ARMADO PARA COCINA</v>
      </c>
      <c r="I178" t="str">
        <v/>
      </c>
      <c r="J178" t="str">
        <v>EQUIPO</v>
      </c>
      <c r="K178" t="b">
        <v>0</v>
      </c>
      <c r="L178" t="str">
        <v>SI</v>
      </c>
      <c r="M178" t="str">
        <f>+_xlfn.XLOOKUP(H178,Presupuesto_General!B:B,Presupuesto_General!A:A)</f>
        <v>ITEM-026</v>
      </c>
      <c r="O178" t="str">
        <f t="shared" si="4"/>
        <v>ITEM-026</v>
      </c>
      <c r="Q178">
        <f>+_xlfn.XLOOKUP(H178,Presupuesto_General!B:B,Presupuesto_General!D:D)</f>
        <v>1.74</v>
      </c>
      <c r="R178">
        <f t="shared" si="5"/>
        <v>6.9599999999999995E-2</v>
      </c>
    </row>
    <row r="179" spans="1:18" x14ac:dyDescent="0.25">
      <c r="A179">
        <v>1</v>
      </c>
      <c r="B179" t="str">
        <v>-</v>
      </c>
      <c r="C179" t="str">
        <v>TEFLON 3/4"</v>
      </c>
      <c r="D179" t="str">
        <v>pza</v>
      </c>
      <c r="E179">
        <v>1</v>
      </c>
      <c r="F179">
        <v>2</v>
      </c>
      <c r="G179">
        <v>2</v>
      </c>
      <c r="H179" t="str">
        <v>PROVISION Y COLOCADO DE LAVAPLATOS DE DOS FOSAS CON ACCESORIOS</v>
      </c>
      <c r="I179" t="str">
        <v/>
      </c>
      <c r="J179" t="str">
        <v>MATERIALES</v>
      </c>
      <c r="K179" t="b">
        <v>0</v>
      </c>
      <c r="L179" t="str">
        <v>SI</v>
      </c>
      <c r="M179" t="str">
        <f>+_xlfn.XLOOKUP(H179,Presupuesto_General!B:B,Presupuesto_General!A:A)</f>
        <v>ITEM-027</v>
      </c>
      <c r="N179" t="str">
        <f>+_xlfn.XLOOKUP(C179,Catálogo_Materiales!B:B,Catálogo_Materiales!A:A)</f>
        <v>MAT-098</v>
      </c>
      <c r="O179" t="str">
        <f t="shared" si="4"/>
        <v>ITEM-027MAT-098</v>
      </c>
      <c r="Q179">
        <f>+_xlfn.XLOOKUP(H179,Presupuesto_General!B:B,Presupuesto_General!D:D)</f>
        <v>1</v>
      </c>
      <c r="R179">
        <f t="shared" si="5"/>
        <v>1</v>
      </c>
    </row>
    <row r="180" spans="1:18" x14ac:dyDescent="0.25">
      <c r="A180">
        <v>2</v>
      </c>
      <c r="B180" t="str">
        <v>-</v>
      </c>
      <c r="C180" t="str">
        <v>LAVAPLATOS 2 FOSAS Y 1 FREGADERO MAS SOPAPA Y SIFÓN</v>
      </c>
      <c r="D180" t="str">
        <v>pza</v>
      </c>
      <c r="E180">
        <v>1</v>
      </c>
      <c r="F180">
        <v>350</v>
      </c>
      <c r="G180">
        <v>350</v>
      </c>
      <c r="H180" t="str">
        <v>PROVISION Y COLOCADO DE LAVAPLATOS DE DOS FOSAS CON ACCESORIOS</v>
      </c>
      <c r="I180" t="str">
        <v/>
      </c>
      <c r="J180" t="str">
        <v>MATERIALES</v>
      </c>
      <c r="K180" t="b">
        <v>0</v>
      </c>
      <c r="L180" t="str">
        <v>SI</v>
      </c>
      <c r="M180" t="str">
        <f>+_xlfn.XLOOKUP(H180,Presupuesto_General!B:B,Presupuesto_General!A:A)</f>
        <v>ITEM-027</v>
      </c>
      <c r="N180" t="str">
        <f>+_xlfn.XLOOKUP(C180,Catálogo_Materiales!B:B,Catálogo_Materiales!A:A)</f>
        <v>MAT-063</v>
      </c>
      <c r="O180" t="str">
        <f t="shared" si="4"/>
        <v>ITEM-027MAT-063</v>
      </c>
      <c r="Q180">
        <f>+_xlfn.XLOOKUP(H180,Presupuesto_General!B:B,Presupuesto_General!D:D)</f>
        <v>1</v>
      </c>
      <c r="R180">
        <f t="shared" si="5"/>
        <v>1</v>
      </c>
    </row>
    <row r="181" spans="1:18" x14ac:dyDescent="0.25">
      <c r="A181">
        <v>3</v>
      </c>
      <c r="B181" t="str">
        <v>-</v>
      </c>
      <c r="C181" t="str">
        <v>GRIFERIA PARA LAVAPLATOS</v>
      </c>
      <c r="D181" t="str">
        <v>pza</v>
      </c>
      <c r="E181">
        <v>1</v>
      </c>
      <c r="F181">
        <v>80</v>
      </c>
      <c r="G181">
        <v>80</v>
      </c>
      <c r="H181" t="str">
        <v>PROVISION Y COLOCADO DE LAVAPLATOS DE DOS FOSAS CON ACCESORIOS</v>
      </c>
      <c r="I181" t="str">
        <v/>
      </c>
      <c r="J181" t="str">
        <v>MATERIALES</v>
      </c>
      <c r="K181" t="b">
        <v>0</v>
      </c>
      <c r="L181" t="str">
        <v>SI</v>
      </c>
      <c r="M181" t="str">
        <f>+_xlfn.XLOOKUP(H181,Presupuesto_General!B:B,Presupuesto_General!A:A)</f>
        <v>ITEM-027</v>
      </c>
      <c r="N181" t="str">
        <f>+_xlfn.XLOOKUP(C181,Catálogo_Materiales!B:B,Catálogo_Materiales!A:A)</f>
        <v>MAT-053</v>
      </c>
      <c r="O181" t="str">
        <f t="shared" si="4"/>
        <v>ITEM-027MAT-053</v>
      </c>
      <c r="Q181">
        <f>+_xlfn.XLOOKUP(H181,Presupuesto_General!B:B,Presupuesto_General!D:D)</f>
        <v>1</v>
      </c>
      <c r="R181">
        <f t="shared" si="5"/>
        <v>1</v>
      </c>
    </row>
    <row r="182" spans="1:18" x14ac:dyDescent="0.25">
      <c r="A182">
        <v>1</v>
      </c>
      <c r="B182" t="str">
        <v>-</v>
      </c>
      <c r="C182" t="str">
        <v>PLOMERO</v>
      </c>
      <c r="D182" t="str">
        <v>hr</v>
      </c>
      <c r="E182">
        <v>1</v>
      </c>
      <c r="F182">
        <v>18</v>
      </c>
      <c r="G182">
        <v>18</v>
      </c>
      <c r="H182" t="str">
        <v>PROVISION Y COLOCADO DE LAVAPLATOS DE DOS FOSAS CON ACCESORIOS</v>
      </c>
      <c r="I182" t="str">
        <v/>
      </c>
      <c r="J182" t="str">
        <v>MANO DE OBRA</v>
      </c>
      <c r="K182" t="b">
        <v>0</v>
      </c>
      <c r="L182" t="str">
        <v>SI</v>
      </c>
      <c r="M182" t="str">
        <f>+_xlfn.XLOOKUP(H182,Presupuesto_General!B:B,Presupuesto_General!A:A)</f>
        <v>ITEM-027</v>
      </c>
      <c r="N182" t="str">
        <f>+_xlfn.XLOOKUP(C182,Catálogo_ManoObra!B:B,Catálogo_ManoObra!A:A)</f>
        <v>MO-009</v>
      </c>
      <c r="O182" t="str">
        <f t="shared" si="4"/>
        <v>ITEM-027MO-009</v>
      </c>
      <c r="Q182">
        <f>+_xlfn.XLOOKUP(H182,Presupuesto_General!B:B,Presupuesto_General!D:D)</f>
        <v>1</v>
      </c>
      <c r="R182">
        <f t="shared" si="5"/>
        <v>1</v>
      </c>
    </row>
    <row r="183" spans="1:18" x14ac:dyDescent="0.25">
      <c r="A183">
        <v>2</v>
      </c>
      <c r="B183" t="str">
        <v>-</v>
      </c>
      <c r="C183" t="str">
        <v>ALBAÑIL</v>
      </c>
      <c r="D183" t="str">
        <v>hr</v>
      </c>
      <c r="E183">
        <v>0.5</v>
      </c>
      <c r="F183">
        <v>18</v>
      </c>
      <c r="G183">
        <v>9</v>
      </c>
      <c r="H183" t="str">
        <v>PROVISION Y COLOCADO DE LAVAPLATOS DE DOS FOSAS CON ACCESORIOS</v>
      </c>
      <c r="I183" t="str">
        <v/>
      </c>
      <c r="J183" t="str">
        <v>MANO DE OBRA</v>
      </c>
      <c r="K183" t="b">
        <v>0</v>
      </c>
      <c r="L183" t="str">
        <v>SI</v>
      </c>
      <c r="M183" t="str">
        <f>+_xlfn.XLOOKUP(H183,Presupuesto_General!B:B,Presupuesto_General!A:A)</f>
        <v>ITEM-027</v>
      </c>
      <c r="N183" t="str">
        <f>+_xlfn.XLOOKUP(C183,Catálogo_ManoObra!B:B,Catálogo_ManoObra!A:A)</f>
        <v>MO-001</v>
      </c>
      <c r="O183" t="str">
        <f t="shared" si="4"/>
        <v>ITEM-027MO-001</v>
      </c>
      <c r="Q183">
        <f>+_xlfn.XLOOKUP(H183,Presupuesto_General!B:B,Presupuesto_General!D:D)</f>
        <v>1</v>
      </c>
      <c r="R183">
        <f t="shared" si="5"/>
        <v>0.5</v>
      </c>
    </row>
    <row r="184" spans="1:18" x14ac:dyDescent="0.25">
      <c r="A184">
        <v>3</v>
      </c>
      <c r="B184" t="str">
        <v>-</v>
      </c>
      <c r="C184" t="str">
        <v>AYUDANTE</v>
      </c>
      <c r="D184" t="str">
        <v>hr</v>
      </c>
      <c r="E184">
        <v>0.5</v>
      </c>
      <c r="F184">
        <v>0</v>
      </c>
      <c r="G184">
        <v>0</v>
      </c>
      <c r="H184" t="str">
        <v>PROVISION Y COLOCADO DE LAVAPLATOS DE DOS FOSAS CON ACCESORIOS</v>
      </c>
      <c r="I184" t="str">
        <v/>
      </c>
      <c r="J184" t="str">
        <v>MANO DE OBRA</v>
      </c>
      <c r="K184" t="b">
        <v>0</v>
      </c>
      <c r="L184" t="str">
        <v>SI</v>
      </c>
      <c r="M184" t="str">
        <f>+_xlfn.XLOOKUP(H184,Presupuesto_General!B:B,Presupuesto_General!A:A)</f>
        <v>ITEM-027</v>
      </c>
      <c r="N184" t="str">
        <f>+_xlfn.XLOOKUP(C184,Catálogo_ManoObra!B:B,Catálogo_ManoObra!A:A)</f>
        <v>MO-003</v>
      </c>
      <c r="O184" t="str">
        <f t="shared" si="4"/>
        <v>ITEM-027MO-003</v>
      </c>
      <c r="Q184">
        <f>+_xlfn.XLOOKUP(H184,Presupuesto_General!B:B,Presupuesto_General!D:D)</f>
        <v>1</v>
      </c>
      <c r="R184">
        <f t="shared" si="5"/>
        <v>0.5</v>
      </c>
    </row>
    <row r="185" spans="1:18" x14ac:dyDescent="0.25">
      <c r="A185">
        <v>1</v>
      </c>
      <c r="B185" t="str">
        <v>-</v>
      </c>
      <c r="C185" t="str">
        <v>UNION UNIVERSAL 1/2"</v>
      </c>
      <c r="D185" t="str">
        <v>PZA</v>
      </c>
      <c r="E185">
        <v>1</v>
      </c>
      <c r="F185">
        <v>6.5</v>
      </c>
      <c r="G185">
        <v>6.5</v>
      </c>
      <c r="H185" t="str">
        <v>INSTALACION DE AGUA POTABLE</v>
      </c>
      <c r="I185" t="str">
        <v/>
      </c>
      <c r="J185" t="str">
        <v>MATERIALES</v>
      </c>
      <c r="K185" t="b">
        <v>0</v>
      </c>
      <c r="L185" t="str">
        <v>SI</v>
      </c>
      <c r="M185" t="str">
        <f>+_xlfn.XLOOKUP(H185,Presupuesto_General!B:B,Presupuesto_General!A:A)</f>
        <v>ITEM-028</v>
      </c>
      <c r="N185" t="str">
        <f>+_xlfn.XLOOKUP(C185,Catálogo_Materiales!B:B,Catálogo_Materiales!A:A)</f>
        <v>MAT-111</v>
      </c>
      <c r="O185" t="str">
        <f t="shared" si="4"/>
        <v>ITEM-028MAT-111</v>
      </c>
      <c r="Q185">
        <f>+_xlfn.XLOOKUP(H185,Presupuesto_General!B:B,Presupuesto_General!D:D)</f>
        <v>1</v>
      </c>
      <c r="R185">
        <f t="shared" si="5"/>
        <v>1</v>
      </c>
    </row>
    <row r="186" spans="1:18" x14ac:dyDescent="0.25">
      <c r="A186">
        <v>2</v>
      </c>
      <c r="B186" t="str">
        <v>-</v>
      </c>
      <c r="C186" t="str">
        <v>TUBO PVC 1/2"</v>
      </c>
      <c r="D186" t="str">
        <v>M</v>
      </c>
      <c r="E186">
        <v>15</v>
      </c>
      <c r="F186">
        <v>7.5</v>
      </c>
      <c r="G186">
        <v>112.5</v>
      </c>
      <c r="H186" t="str">
        <v>INSTALACION DE AGUA POTABLE</v>
      </c>
      <c r="I186" t="str">
        <v/>
      </c>
      <c r="J186" t="str">
        <v>MATERIALES</v>
      </c>
      <c r="K186" t="b">
        <v>0</v>
      </c>
      <c r="L186" t="str">
        <v>SI</v>
      </c>
      <c r="M186" t="str">
        <f>+_xlfn.XLOOKUP(H186,Presupuesto_General!B:B,Presupuesto_General!A:A)</f>
        <v>ITEM-028</v>
      </c>
      <c r="N186" t="str">
        <f>+_xlfn.XLOOKUP(C186,Catálogo_Materiales!B:B,Catálogo_Materiales!A:A)</f>
        <v>MAT-106</v>
      </c>
      <c r="O186" t="str">
        <f t="shared" si="4"/>
        <v>ITEM-028MAT-106</v>
      </c>
      <c r="Q186">
        <f>+_xlfn.XLOOKUP(H186,Presupuesto_General!B:B,Presupuesto_General!D:D)</f>
        <v>1</v>
      </c>
      <c r="R186">
        <f t="shared" si="5"/>
        <v>15</v>
      </c>
    </row>
    <row r="187" spans="1:18" x14ac:dyDescent="0.25">
      <c r="A187">
        <v>3</v>
      </c>
      <c r="B187" t="str">
        <v>-</v>
      </c>
      <c r="C187" t="str">
        <v>TEFLON 3/4"</v>
      </c>
      <c r="D187" t="str">
        <v>pza</v>
      </c>
      <c r="E187">
        <v>2</v>
      </c>
      <c r="F187">
        <v>2</v>
      </c>
      <c r="G187">
        <v>4</v>
      </c>
      <c r="H187" t="str">
        <v>INSTALACION DE AGUA POTABLE</v>
      </c>
      <c r="I187" t="str">
        <v/>
      </c>
      <c r="J187" t="str">
        <v>MATERIALES</v>
      </c>
      <c r="K187" t="b">
        <v>0</v>
      </c>
      <c r="L187" t="str">
        <v>SI</v>
      </c>
      <c r="M187" t="str">
        <f>+_xlfn.XLOOKUP(H187,Presupuesto_General!B:B,Presupuesto_General!A:A)</f>
        <v>ITEM-028</v>
      </c>
      <c r="N187" t="str">
        <f>+_xlfn.XLOOKUP(C187,Catálogo_Materiales!B:B,Catálogo_Materiales!A:A)</f>
        <v>MAT-098</v>
      </c>
      <c r="O187" t="str">
        <f t="shared" si="4"/>
        <v>ITEM-028MAT-098</v>
      </c>
      <c r="Q187">
        <f>+_xlfn.XLOOKUP(H187,Presupuesto_General!B:B,Presupuesto_General!D:D)</f>
        <v>1</v>
      </c>
      <c r="R187">
        <f t="shared" si="5"/>
        <v>2</v>
      </c>
    </row>
    <row r="188" spans="1:18" x14ac:dyDescent="0.25">
      <c r="A188">
        <v>4</v>
      </c>
      <c r="B188" t="str">
        <v>-</v>
      </c>
      <c r="C188" t="str">
        <v>TEE PVC  D=1/2"</v>
      </c>
      <c r="D188" t="str">
        <v>pza</v>
      </c>
      <c r="E188">
        <v>3</v>
      </c>
      <c r="F188">
        <v>3.2</v>
      </c>
      <c r="G188">
        <v>9.6</v>
      </c>
      <c r="H188" t="str">
        <v>INSTALACION DE AGUA POTABLE</v>
      </c>
      <c r="I188" t="str">
        <v/>
      </c>
      <c r="J188" t="str">
        <v>MATERIALES</v>
      </c>
      <c r="K188" t="b">
        <v>0</v>
      </c>
      <c r="L188" t="str">
        <v>SI</v>
      </c>
      <c r="M188" t="str">
        <f>+_xlfn.XLOOKUP(H188,Presupuesto_General!B:B,Presupuesto_General!A:A)</f>
        <v>ITEM-028</v>
      </c>
      <c r="N188" t="str">
        <f>+_xlfn.XLOOKUP(C188,Catálogo_Materiales!B:B,Catálogo_Materiales!A:A)</f>
        <v>MAT-093</v>
      </c>
      <c r="O188" t="str">
        <f t="shared" si="4"/>
        <v>ITEM-028MAT-093</v>
      </c>
      <c r="Q188">
        <f>+_xlfn.XLOOKUP(H188,Presupuesto_General!B:B,Presupuesto_General!D:D)</f>
        <v>1</v>
      </c>
      <c r="R188">
        <f t="shared" si="5"/>
        <v>3</v>
      </c>
    </row>
    <row r="189" spans="1:18" x14ac:dyDescent="0.25">
      <c r="A189">
        <v>5</v>
      </c>
      <c r="B189" t="str">
        <v>-</v>
      </c>
      <c r="C189" t="str">
        <v>NIPLE PVC DE 1/2"</v>
      </c>
      <c r="D189" t="str">
        <v>PZA</v>
      </c>
      <c r="E189">
        <v>2</v>
      </c>
      <c r="F189">
        <v>3</v>
      </c>
      <c r="G189">
        <v>6</v>
      </c>
      <c r="H189" t="str">
        <v>INSTALACION DE AGUA POTABLE</v>
      </c>
      <c r="I189" t="str">
        <v/>
      </c>
      <c r="J189" t="str">
        <v>MATERIALES</v>
      </c>
      <c r="K189" t="b">
        <v>0</v>
      </c>
      <c r="L189" t="str">
        <v>SI</v>
      </c>
      <c r="M189" t="str">
        <f>+_xlfn.XLOOKUP(H189,Presupuesto_General!B:B,Presupuesto_General!A:A)</f>
        <v>ITEM-028</v>
      </c>
      <c r="N189" t="str">
        <f>+_xlfn.XLOOKUP(C189,Catálogo_Materiales!B:B,Catálogo_Materiales!A:A)</f>
        <v>MAT-072</v>
      </c>
      <c r="O189" t="str">
        <f t="shared" si="4"/>
        <v>ITEM-028MAT-072</v>
      </c>
      <c r="Q189">
        <f>+_xlfn.XLOOKUP(H189,Presupuesto_General!B:B,Presupuesto_General!D:D)</f>
        <v>1</v>
      </c>
      <c r="R189">
        <f t="shared" si="5"/>
        <v>2</v>
      </c>
    </row>
    <row r="190" spans="1:18" x14ac:dyDescent="0.25">
      <c r="A190">
        <v>6</v>
      </c>
      <c r="B190" t="str">
        <v>-</v>
      </c>
      <c r="C190" t="str">
        <v>LLAVE DE PASO 1/2" PARA DUCHA</v>
      </c>
      <c r="D190" t="str">
        <v>pza</v>
      </c>
      <c r="E190">
        <v>1</v>
      </c>
      <c r="F190">
        <v>40</v>
      </c>
      <c r="G190">
        <v>40</v>
      </c>
      <c r="H190" t="str">
        <v>INSTALACION DE AGUA POTABLE</v>
      </c>
      <c r="I190" t="str">
        <v/>
      </c>
      <c r="J190" t="str">
        <v>MATERIALES</v>
      </c>
      <c r="K190" t="b">
        <v>0</v>
      </c>
      <c r="L190" t="str">
        <v>SI</v>
      </c>
      <c r="M190" t="str">
        <f>+_xlfn.XLOOKUP(H190,Presupuesto_General!B:B,Presupuesto_General!A:A)</f>
        <v>ITEM-028</v>
      </c>
      <c r="N190" t="str">
        <f>+_xlfn.XLOOKUP(C190,Catálogo_Materiales!B:B,Catálogo_Materiales!A:A)</f>
        <v>MAT-067</v>
      </c>
      <c r="O190" t="str">
        <f t="shared" si="4"/>
        <v>ITEM-028MAT-067</v>
      </c>
      <c r="Q190">
        <f>+_xlfn.XLOOKUP(H190,Presupuesto_General!B:B,Presupuesto_General!D:D)</f>
        <v>1</v>
      </c>
      <c r="R190">
        <f t="shared" si="5"/>
        <v>1</v>
      </c>
    </row>
    <row r="191" spans="1:18" x14ac:dyDescent="0.25">
      <c r="A191">
        <v>7</v>
      </c>
      <c r="B191" t="str">
        <v>-</v>
      </c>
      <c r="C191" t="str">
        <v>LLAVE DE PASO 1/2"</v>
      </c>
      <c r="D191" t="str">
        <v>pza</v>
      </c>
      <c r="E191">
        <v>2</v>
      </c>
      <c r="F191">
        <v>35</v>
      </c>
      <c r="G191">
        <v>70</v>
      </c>
      <c r="H191" t="str">
        <v>INSTALACION DE AGUA POTABLE</v>
      </c>
      <c r="I191" t="str">
        <v/>
      </c>
      <c r="J191" t="str">
        <v>MATERIALES</v>
      </c>
      <c r="K191" t="b">
        <v>0</v>
      </c>
      <c r="L191" t="str">
        <v>SI</v>
      </c>
      <c r="M191" t="str">
        <f>+_xlfn.XLOOKUP(H191,Presupuesto_General!B:B,Presupuesto_General!A:A)</f>
        <v>ITEM-028</v>
      </c>
      <c r="N191" t="str">
        <f>+_xlfn.XLOOKUP(C191,Catálogo_Materiales!B:B,Catálogo_Materiales!A:A)</f>
        <v>MAT-066</v>
      </c>
      <c r="O191" t="str">
        <f t="shared" si="4"/>
        <v>ITEM-028MAT-066</v>
      </c>
      <c r="Q191">
        <f>+_xlfn.XLOOKUP(H191,Presupuesto_General!B:B,Presupuesto_General!D:D)</f>
        <v>1</v>
      </c>
      <c r="R191">
        <f t="shared" si="5"/>
        <v>2</v>
      </c>
    </row>
    <row r="192" spans="1:18" x14ac:dyDescent="0.25">
      <c r="A192">
        <v>8</v>
      </c>
      <c r="B192" t="str">
        <v>-</v>
      </c>
      <c r="C192" t="str">
        <v>COPLA PVC DE 1/2"</v>
      </c>
      <c r="D192" t="str">
        <v>pza</v>
      </c>
      <c r="E192">
        <v>2</v>
      </c>
      <c r="F192">
        <v>3</v>
      </c>
      <c r="G192">
        <v>6</v>
      </c>
      <c r="H192" t="str">
        <v>INSTALACION DE AGUA POTABLE</v>
      </c>
      <c r="I192" t="str">
        <v/>
      </c>
      <c r="J192" t="str">
        <v>MATERIALES</v>
      </c>
      <c r="K192" t="b">
        <v>0</v>
      </c>
      <c r="L192" t="str">
        <v>SI</v>
      </c>
      <c r="M192" t="str">
        <f>+_xlfn.XLOOKUP(H192,Presupuesto_General!B:B,Presupuesto_General!A:A)</f>
        <v>ITEM-028</v>
      </c>
      <c r="N192" t="str">
        <f>+_xlfn.XLOOKUP(C192,Catálogo_Materiales!B:B,Catálogo_Materiales!A:A)</f>
        <v>MAT-043</v>
      </c>
      <c r="O192" t="str">
        <f t="shared" si="4"/>
        <v>ITEM-028MAT-043</v>
      </c>
      <c r="Q192">
        <f>+_xlfn.XLOOKUP(H192,Presupuesto_General!B:B,Presupuesto_General!D:D)</f>
        <v>1</v>
      </c>
      <c r="R192">
        <f t="shared" si="5"/>
        <v>2</v>
      </c>
    </row>
    <row r="193" spans="1:18" x14ac:dyDescent="0.25">
      <c r="A193">
        <v>9</v>
      </c>
      <c r="B193" t="str">
        <v>-</v>
      </c>
      <c r="C193" t="str">
        <v>CODO PVC DE 1/2"</v>
      </c>
      <c r="D193" t="str">
        <v>pza</v>
      </c>
      <c r="E193">
        <v>8</v>
      </c>
      <c r="F193">
        <v>3.5</v>
      </c>
      <c r="G193">
        <v>28</v>
      </c>
      <c r="H193" t="str">
        <v>INSTALACION DE AGUA POTABLE</v>
      </c>
      <c r="I193" t="str">
        <v/>
      </c>
      <c r="J193" t="str">
        <v>MATERIALES</v>
      </c>
      <c r="K193" t="b">
        <v>0</v>
      </c>
      <c r="L193" t="str">
        <v>SI</v>
      </c>
      <c r="M193" t="str">
        <f>+_xlfn.XLOOKUP(H193,Presupuesto_General!B:B,Presupuesto_General!A:A)</f>
        <v>ITEM-028</v>
      </c>
      <c r="N193" t="str">
        <f>+_xlfn.XLOOKUP(C193,Catálogo_Materiales!B:B,Catálogo_Materiales!A:A)</f>
        <v>MAT-038</v>
      </c>
      <c r="O193" t="str">
        <f t="shared" si="4"/>
        <v>ITEM-028MAT-038</v>
      </c>
      <c r="Q193">
        <f>+_xlfn.XLOOKUP(H193,Presupuesto_General!B:B,Presupuesto_General!D:D)</f>
        <v>1</v>
      </c>
      <c r="R193">
        <f t="shared" si="5"/>
        <v>8</v>
      </c>
    </row>
    <row r="194" spans="1:18" x14ac:dyDescent="0.25">
      <c r="A194">
        <v>10</v>
      </c>
      <c r="B194" t="str">
        <v>-</v>
      </c>
      <c r="C194" t="str">
        <v>CODO FG GALV DE 1/2"</v>
      </c>
      <c r="D194" t="str">
        <v>PZA</v>
      </c>
      <c r="E194">
        <v>1</v>
      </c>
      <c r="F194">
        <v>4.5</v>
      </c>
      <c r="G194">
        <v>4.5</v>
      </c>
      <c r="H194" t="str">
        <v>INSTALACION DE AGUA POTABLE</v>
      </c>
      <c r="I194" t="str">
        <v/>
      </c>
      <c r="J194" t="str">
        <v>MATERIALES</v>
      </c>
      <c r="K194" t="b">
        <v>0</v>
      </c>
      <c r="L194" t="str">
        <v>SI</v>
      </c>
      <c r="M194" t="str">
        <f>+_xlfn.XLOOKUP(H194,Presupuesto_General!B:B,Presupuesto_General!A:A)</f>
        <v>ITEM-028</v>
      </c>
      <c r="N194" t="str">
        <f>+_xlfn.XLOOKUP(C194,Catálogo_Materiales!B:B,Catálogo_Materiales!A:A)</f>
        <v>MAT-037</v>
      </c>
      <c r="O194" t="str">
        <f t="shared" si="4"/>
        <v>ITEM-028MAT-037</v>
      </c>
      <c r="Q194">
        <f>+_xlfn.XLOOKUP(H194,Presupuesto_General!B:B,Presupuesto_General!D:D)</f>
        <v>1</v>
      </c>
      <c r="R194">
        <f t="shared" si="5"/>
        <v>1</v>
      </c>
    </row>
    <row r="195" spans="1:18" x14ac:dyDescent="0.25">
      <c r="A195">
        <v>11</v>
      </c>
      <c r="B195" t="str">
        <v>-</v>
      </c>
      <c r="C195" t="str">
        <v>CAÑERIA DE ALUMINIO 1/2" (BRAZO DE DUCHA)</v>
      </c>
      <c r="D195" t="str">
        <v>pza</v>
      </c>
      <c r="E195">
        <v>1</v>
      </c>
      <c r="F195">
        <v>28</v>
      </c>
      <c r="G195">
        <v>28</v>
      </c>
      <c r="H195" t="str">
        <v>INSTALACION DE AGUA POTABLE</v>
      </c>
      <c r="I195" t="str">
        <v/>
      </c>
      <c r="J195" t="str">
        <v>MATERIALES</v>
      </c>
      <c r="K195" t="b">
        <v>0</v>
      </c>
      <c r="L195" t="str">
        <v>SI</v>
      </c>
      <c r="M195" t="str">
        <f>+_xlfn.XLOOKUP(H195,Presupuesto_General!B:B,Presupuesto_General!A:A)</f>
        <v>ITEM-028</v>
      </c>
      <c r="N195" t="str">
        <f>+_xlfn.XLOOKUP(C195,Catálogo_Materiales!B:B,Catálogo_Materiales!A:A)</f>
        <v>MAT-023</v>
      </c>
      <c r="O195" t="str">
        <f t="shared" ref="O195:O258" si="6">+M195&amp;N195</f>
        <v>ITEM-028MAT-023</v>
      </c>
      <c r="Q195">
        <f>+_xlfn.XLOOKUP(H195,Presupuesto_General!B:B,Presupuesto_General!D:D)</f>
        <v>1</v>
      </c>
      <c r="R195">
        <f t="shared" ref="R195:R258" si="7">+Q195*E195</f>
        <v>1</v>
      </c>
    </row>
    <row r="196" spans="1:18" x14ac:dyDescent="0.25">
      <c r="A196">
        <v>1</v>
      </c>
      <c r="B196" t="str">
        <v>-</v>
      </c>
      <c r="C196" t="str">
        <v>PLOMERO</v>
      </c>
      <c r="D196" t="str">
        <v>hr</v>
      </c>
      <c r="E196">
        <v>15</v>
      </c>
      <c r="F196">
        <v>18</v>
      </c>
      <c r="G196">
        <v>270</v>
      </c>
      <c r="H196" t="str">
        <v>INSTALACION DE AGUA POTABLE</v>
      </c>
      <c r="I196" t="str">
        <v/>
      </c>
      <c r="J196" t="str">
        <v>MANO DE OBRA</v>
      </c>
      <c r="K196" t="b">
        <v>0</v>
      </c>
      <c r="L196" t="str">
        <v>SI</v>
      </c>
      <c r="M196" t="str">
        <f>+_xlfn.XLOOKUP(H196,Presupuesto_General!B:B,Presupuesto_General!A:A)</f>
        <v>ITEM-028</v>
      </c>
      <c r="N196" t="str">
        <f>+_xlfn.XLOOKUP(C196,Catálogo_ManoObra!B:B,Catálogo_ManoObra!A:A)</f>
        <v>MO-009</v>
      </c>
      <c r="O196" t="str">
        <f t="shared" si="6"/>
        <v>ITEM-028MO-009</v>
      </c>
      <c r="Q196">
        <f>+_xlfn.XLOOKUP(H196,Presupuesto_General!B:B,Presupuesto_General!D:D)</f>
        <v>1</v>
      </c>
      <c r="R196">
        <f t="shared" si="7"/>
        <v>15</v>
      </c>
    </row>
    <row r="197" spans="1:18" x14ac:dyDescent="0.25">
      <c r="A197">
        <v>2</v>
      </c>
      <c r="B197" t="str">
        <v>-</v>
      </c>
      <c r="C197" t="str">
        <v>AYUDANTE</v>
      </c>
      <c r="D197" t="str">
        <v>hr</v>
      </c>
      <c r="E197">
        <v>15</v>
      </c>
      <c r="F197">
        <v>0</v>
      </c>
      <c r="G197">
        <v>0</v>
      </c>
      <c r="H197" t="str">
        <v>INSTALACION DE AGUA POTABLE</v>
      </c>
      <c r="I197" t="str">
        <v/>
      </c>
      <c r="J197" t="str">
        <v>MANO DE OBRA</v>
      </c>
      <c r="K197" t="b">
        <v>0</v>
      </c>
      <c r="L197" t="str">
        <v>SI</v>
      </c>
      <c r="M197" t="str">
        <f>+_xlfn.XLOOKUP(H197,Presupuesto_General!B:B,Presupuesto_General!A:A)</f>
        <v>ITEM-028</v>
      </c>
      <c r="N197" t="str">
        <f>+_xlfn.XLOOKUP(C197,Catálogo_ManoObra!B:B,Catálogo_ManoObra!A:A)</f>
        <v>MO-003</v>
      </c>
      <c r="O197" t="str">
        <f t="shared" si="6"/>
        <v>ITEM-028MO-003</v>
      </c>
      <c r="Q197">
        <f>+_xlfn.XLOOKUP(H197,Presupuesto_General!B:B,Presupuesto_General!D:D)</f>
        <v>1</v>
      </c>
      <c r="R197">
        <f t="shared" si="7"/>
        <v>15</v>
      </c>
    </row>
    <row r="198" spans="1:18" x14ac:dyDescent="0.25">
      <c r="A198">
        <v>1</v>
      </c>
      <c r="B198" t="str">
        <v>-</v>
      </c>
      <c r="C198" t="str">
        <v>DUCHA PLASTICA ELECTRICA</v>
      </c>
      <c r="D198" t="str">
        <v>pza</v>
      </c>
      <c r="E198">
        <v>1</v>
      </c>
      <c r="F198">
        <v>90</v>
      </c>
      <c r="G198">
        <v>90</v>
      </c>
      <c r="H198" t="str">
        <v>PROVISION Y COLOCADO DE DUCHA ELECTRICA</v>
      </c>
      <c r="I198" t="str">
        <v/>
      </c>
      <c r="J198" t="str">
        <v>MATERIALES</v>
      </c>
      <c r="K198" t="b">
        <v>0</v>
      </c>
      <c r="L198" t="str">
        <v>SI</v>
      </c>
      <c r="M198" t="str">
        <f>+_xlfn.XLOOKUP(H198,Presupuesto_General!B:B,Presupuesto_General!A:A)</f>
        <v>ITEM-029</v>
      </c>
      <c r="N198" t="str">
        <f>+_xlfn.XLOOKUP(C198,Catálogo_Materiales!B:B,Catálogo_Materiales!A:A)</f>
        <v>MAT-045</v>
      </c>
      <c r="O198" t="str">
        <f t="shared" si="6"/>
        <v>ITEM-029MAT-045</v>
      </c>
      <c r="Q198">
        <f>+_xlfn.XLOOKUP(H198,Presupuesto_General!B:B,Presupuesto_General!D:D)</f>
        <v>1</v>
      </c>
      <c r="R198">
        <f t="shared" si="7"/>
        <v>1</v>
      </c>
    </row>
    <row r="199" spans="1:18" x14ac:dyDescent="0.25">
      <c r="A199">
        <v>1</v>
      </c>
      <c r="B199" t="str">
        <v>-</v>
      </c>
      <c r="C199" t="str">
        <v>ELECTRICISTA</v>
      </c>
      <c r="D199" t="str">
        <v>hr</v>
      </c>
      <c r="E199">
        <v>0.3</v>
      </c>
      <c r="F199">
        <v>18</v>
      </c>
      <c r="G199">
        <v>5.4</v>
      </c>
      <c r="H199" t="str">
        <v>PROVISION Y COLOCADO DE DUCHA ELECTRICA</v>
      </c>
      <c r="I199" t="str">
        <v/>
      </c>
      <c r="J199" t="str">
        <v>MANO DE OBRA</v>
      </c>
      <c r="K199" t="b">
        <v>0</v>
      </c>
      <c r="L199" t="str">
        <v>SI</v>
      </c>
      <c r="M199" t="str">
        <f>+_xlfn.XLOOKUP(H199,Presupuesto_General!B:B,Presupuesto_General!A:A)</f>
        <v>ITEM-029</v>
      </c>
      <c r="N199" t="str">
        <f>+_xlfn.XLOOKUP(C199,Catálogo_ManoObra!B:B,Catálogo_ManoObra!A:A)</f>
        <v>MO-005</v>
      </c>
      <c r="O199" t="str">
        <f t="shared" si="6"/>
        <v>ITEM-029MO-005</v>
      </c>
      <c r="Q199">
        <f>+_xlfn.XLOOKUP(H199,Presupuesto_General!B:B,Presupuesto_General!D:D)</f>
        <v>1</v>
      </c>
      <c r="R199">
        <f t="shared" si="7"/>
        <v>0.3</v>
      </c>
    </row>
    <row r="200" spans="1:18" x14ac:dyDescent="0.25">
      <c r="A200">
        <v>2</v>
      </c>
      <c r="B200" t="str">
        <v>-</v>
      </c>
      <c r="C200" t="str">
        <v>AYUDANTE</v>
      </c>
      <c r="D200" t="str">
        <v>hr</v>
      </c>
      <c r="E200">
        <v>0.2</v>
      </c>
      <c r="F200">
        <v>0</v>
      </c>
      <c r="G200">
        <v>0</v>
      </c>
      <c r="H200" t="str">
        <v>PROVISION Y COLOCADO DE DUCHA ELECTRICA</v>
      </c>
      <c r="I200" t="str">
        <v/>
      </c>
      <c r="J200" t="str">
        <v>MANO DE OBRA</v>
      </c>
      <c r="K200" t="b">
        <v>0</v>
      </c>
      <c r="L200" t="str">
        <v>SI</v>
      </c>
      <c r="M200" t="str">
        <f>+_xlfn.XLOOKUP(H200,Presupuesto_General!B:B,Presupuesto_General!A:A)</f>
        <v>ITEM-029</v>
      </c>
      <c r="N200" t="str">
        <f>+_xlfn.XLOOKUP(C200,Catálogo_ManoObra!B:B,Catálogo_ManoObra!A:A)</f>
        <v>MO-003</v>
      </c>
      <c r="O200" t="str">
        <f t="shared" si="6"/>
        <v>ITEM-029MO-003</v>
      </c>
      <c r="Q200">
        <f>+_xlfn.XLOOKUP(H200,Presupuesto_General!B:B,Presupuesto_General!D:D)</f>
        <v>1</v>
      </c>
      <c r="R200">
        <f t="shared" si="7"/>
        <v>0.2</v>
      </c>
    </row>
    <row r="201" spans="1:18" x14ac:dyDescent="0.25">
      <c r="A201">
        <v>1</v>
      </c>
      <c r="B201" t="str">
        <v>-</v>
      </c>
      <c r="C201" t="str">
        <v>TUBO PVC 5/8"</v>
      </c>
      <c r="D201" t="str">
        <v>M</v>
      </c>
      <c r="E201">
        <v>9</v>
      </c>
      <c r="F201">
        <v>2.5</v>
      </c>
      <c r="G201">
        <v>22.5</v>
      </c>
      <c r="H201" t="str">
        <v>INSTALACION ELECTRICA (TOMA DE FUERZA)</v>
      </c>
      <c r="I201" t="str">
        <v/>
      </c>
      <c r="J201" t="str">
        <v>MATERIALES</v>
      </c>
      <c r="K201" t="b">
        <v>0</v>
      </c>
      <c r="L201" t="str">
        <v>SI</v>
      </c>
      <c r="M201" t="str">
        <f>+_xlfn.XLOOKUP(H201,Presupuesto_General!B:B,Presupuesto_General!A:A)</f>
        <v>ITEM-030</v>
      </c>
      <c r="N201" t="str">
        <f>+_xlfn.XLOOKUP(C201,Catálogo_Materiales!B:B,Catálogo_Materiales!A:A)</f>
        <v>MAT-107</v>
      </c>
      <c r="O201" t="str">
        <f t="shared" si="6"/>
        <v>ITEM-030MAT-107</v>
      </c>
      <c r="Q201">
        <f>+_xlfn.XLOOKUP(H201,Presupuesto_General!B:B,Presupuesto_General!D:D)</f>
        <v>1</v>
      </c>
      <c r="R201">
        <f t="shared" si="7"/>
        <v>9</v>
      </c>
    </row>
    <row r="202" spans="1:18" x14ac:dyDescent="0.25">
      <c r="A202">
        <v>2</v>
      </c>
      <c r="B202" t="str">
        <v>-</v>
      </c>
      <c r="C202" t="str">
        <v>TERMICO DE 32 AMP</v>
      </c>
      <c r="D202" t="str">
        <v>pza</v>
      </c>
      <c r="E202">
        <v>1</v>
      </c>
      <c r="F202">
        <v>20</v>
      </c>
      <c r="G202">
        <v>20</v>
      </c>
      <c r="H202" t="str">
        <v>INSTALACION ELECTRICA (TOMA DE FUERZA)</v>
      </c>
      <c r="I202" t="str">
        <v/>
      </c>
      <c r="J202" t="str">
        <v>MATERIALES</v>
      </c>
      <c r="K202" t="b">
        <v>0</v>
      </c>
      <c r="L202" t="str">
        <v>SI</v>
      </c>
      <c r="M202" t="str">
        <f>+_xlfn.XLOOKUP(H202,Presupuesto_General!B:B,Presupuesto_General!A:A)</f>
        <v>ITEM-030</v>
      </c>
      <c r="N202" t="str">
        <f>+_xlfn.XLOOKUP(C202,Catálogo_Materiales!B:B,Catálogo_Materiales!A:A)</f>
        <v>MAT-101</v>
      </c>
      <c r="O202" t="str">
        <f t="shared" si="6"/>
        <v>ITEM-030MAT-101</v>
      </c>
      <c r="Q202">
        <f>+_xlfn.XLOOKUP(H202,Presupuesto_General!B:B,Presupuesto_General!D:D)</f>
        <v>1</v>
      </c>
      <c r="R202">
        <f t="shared" si="7"/>
        <v>1</v>
      </c>
    </row>
    <row r="203" spans="1:18" x14ac:dyDescent="0.25">
      <c r="A203">
        <v>3</v>
      </c>
      <c r="B203" t="str">
        <v>-</v>
      </c>
      <c r="C203" t="str">
        <v>CODO PVC DE 5/8"</v>
      </c>
      <c r="D203" t="str">
        <v>pza</v>
      </c>
      <c r="E203">
        <v>3</v>
      </c>
      <c r="F203">
        <v>1.7</v>
      </c>
      <c r="G203">
        <v>5.0999999999999996</v>
      </c>
      <c r="H203" t="str">
        <v>INSTALACION ELECTRICA (TOMA DE FUERZA)</v>
      </c>
      <c r="I203" t="str">
        <v/>
      </c>
      <c r="J203" t="str">
        <v>MATERIALES</v>
      </c>
      <c r="K203" t="b">
        <v>0</v>
      </c>
      <c r="L203" t="str">
        <v>SI</v>
      </c>
      <c r="M203" t="str">
        <f>+_xlfn.XLOOKUP(H203,Presupuesto_General!B:B,Presupuesto_General!A:A)</f>
        <v>ITEM-030</v>
      </c>
      <c r="N203" t="str">
        <f>+_xlfn.XLOOKUP(C203,Catálogo_Materiales!B:B,Catálogo_Materiales!A:A)</f>
        <v>MAT-039</v>
      </c>
      <c r="O203" t="str">
        <f t="shared" si="6"/>
        <v>ITEM-030MAT-039</v>
      </c>
      <c r="Q203">
        <f>+_xlfn.XLOOKUP(H203,Presupuesto_General!B:B,Presupuesto_General!D:D)</f>
        <v>1</v>
      </c>
      <c r="R203">
        <f t="shared" si="7"/>
        <v>3</v>
      </c>
    </row>
    <row r="204" spans="1:18" x14ac:dyDescent="0.25">
      <c r="A204">
        <v>4</v>
      </c>
      <c r="B204" t="str">
        <v>-</v>
      </c>
      <c r="C204" t="str">
        <v>CINTA AISLANTE</v>
      </c>
      <c r="D204" t="str">
        <v>pza</v>
      </c>
      <c r="E204">
        <v>0.25</v>
      </c>
      <c r="F204">
        <v>10</v>
      </c>
      <c r="G204">
        <v>2.5</v>
      </c>
      <c r="H204" t="str">
        <v>INSTALACION ELECTRICA (TOMA DE FUERZA)</v>
      </c>
      <c r="I204" t="str">
        <v/>
      </c>
      <c r="J204" t="str">
        <v>MATERIALES</v>
      </c>
      <c r="K204" t="b">
        <v>0</v>
      </c>
      <c r="L204" t="str">
        <v>SI</v>
      </c>
      <c r="M204" t="str">
        <f>+_xlfn.XLOOKUP(H204,Presupuesto_General!B:B,Presupuesto_General!A:A)</f>
        <v>ITEM-030</v>
      </c>
      <c r="N204" t="str">
        <f>+_xlfn.XLOOKUP(C204,Catálogo_Materiales!B:B,Catálogo_Materiales!A:A)</f>
        <v>MAT-034</v>
      </c>
      <c r="O204" t="str">
        <f t="shared" si="6"/>
        <v>ITEM-030MAT-034</v>
      </c>
      <c r="Q204">
        <f>+_xlfn.XLOOKUP(H204,Presupuesto_General!B:B,Presupuesto_General!D:D)</f>
        <v>1</v>
      </c>
      <c r="R204">
        <f t="shared" si="7"/>
        <v>0.25</v>
      </c>
    </row>
    <row r="205" spans="1:18" x14ac:dyDescent="0.25">
      <c r="A205">
        <v>5</v>
      </c>
      <c r="B205" t="str">
        <v>-</v>
      </c>
      <c r="C205" t="str">
        <v>CAJA PARA 1 TERMICO</v>
      </c>
      <c r="D205" t="str">
        <v>pza</v>
      </c>
      <c r="E205">
        <v>1</v>
      </c>
      <c r="F205">
        <v>15</v>
      </c>
      <c r="G205">
        <v>15</v>
      </c>
      <c r="H205" t="str">
        <v>INSTALACION ELECTRICA (TOMA DE FUERZA)</v>
      </c>
      <c r="I205" t="str">
        <v/>
      </c>
      <c r="J205" t="str">
        <v>MATERIALES</v>
      </c>
      <c r="K205" t="b">
        <v>0</v>
      </c>
      <c r="L205" t="str">
        <v>SI</v>
      </c>
      <c r="M205" t="str">
        <f>+_xlfn.XLOOKUP(H205,Presupuesto_General!B:B,Presupuesto_General!A:A)</f>
        <v>ITEM-030</v>
      </c>
      <c r="N205" t="str">
        <f>+_xlfn.XLOOKUP(C205,Catálogo_Materiales!B:B,Catálogo_Materiales!A:A)</f>
        <v>MAT-016</v>
      </c>
      <c r="O205" t="str">
        <f t="shared" si="6"/>
        <v>ITEM-030MAT-016</v>
      </c>
      <c r="Q205">
        <f>+_xlfn.XLOOKUP(H205,Presupuesto_General!B:B,Presupuesto_General!D:D)</f>
        <v>1</v>
      </c>
      <c r="R205">
        <f t="shared" si="7"/>
        <v>1</v>
      </c>
    </row>
    <row r="206" spans="1:18" x14ac:dyDescent="0.25">
      <c r="A206">
        <v>6</v>
      </c>
      <c r="B206" t="str">
        <v>-</v>
      </c>
      <c r="C206" t="str">
        <v>ALAMBRE DE COBRE Nº 10 AWG</v>
      </c>
      <c r="D206" t="str">
        <v>M</v>
      </c>
      <c r="E206">
        <v>18</v>
      </c>
      <c r="F206">
        <v>3.2</v>
      </c>
      <c r="G206">
        <v>57.6</v>
      </c>
      <c r="H206" t="str">
        <v>INSTALACION ELECTRICA (TOMA DE FUERZA)</v>
      </c>
      <c r="I206" t="str">
        <v/>
      </c>
      <c r="J206" t="str">
        <v>MATERIALES</v>
      </c>
      <c r="K206" t="b">
        <v>0</v>
      </c>
      <c r="L206" t="str">
        <v>SI</v>
      </c>
      <c r="M206" t="str">
        <f>+_xlfn.XLOOKUP(H206,Presupuesto_General!B:B,Presupuesto_General!A:A)</f>
        <v>ITEM-030</v>
      </c>
      <c r="N206" t="str">
        <f>+_xlfn.XLOOKUP(C206,Catálogo_Materiales!B:B,Catálogo_Materiales!A:A)</f>
        <v>MAT-003</v>
      </c>
      <c r="O206" t="str">
        <f t="shared" si="6"/>
        <v>ITEM-030MAT-003</v>
      </c>
      <c r="Q206">
        <f>+_xlfn.XLOOKUP(H206,Presupuesto_General!B:B,Presupuesto_General!D:D)</f>
        <v>1</v>
      </c>
      <c r="R206">
        <f t="shared" si="7"/>
        <v>18</v>
      </c>
    </row>
    <row r="207" spans="1:18" x14ac:dyDescent="0.25">
      <c r="A207">
        <v>1</v>
      </c>
      <c r="B207" t="str">
        <v>-</v>
      </c>
      <c r="C207" t="str">
        <v>ELECTRICISTA</v>
      </c>
      <c r="D207" t="str">
        <v>hr</v>
      </c>
      <c r="E207">
        <v>1.5</v>
      </c>
      <c r="F207">
        <v>18</v>
      </c>
      <c r="G207">
        <v>27</v>
      </c>
      <c r="H207" t="str">
        <v>INSTALACION ELECTRICA (TOMA DE FUERZA)</v>
      </c>
      <c r="I207" t="str">
        <v/>
      </c>
      <c r="J207" t="str">
        <v>MANO DE OBRA</v>
      </c>
      <c r="K207" t="b">
        <v>0</v>
      </c>
      <c r="L207" t="str">
        <v>SI</v>
      </c>
      <c r="M207" t="str">
        <f>+_xlfn.XLOOKUP(H207,Presupuesto_General!B:B,Presupuesto_General!A:A)</f>
        <v>ITEM-030</v>
      </c>
      <c r="N207" t="str">
        <f>+_xlfn.XLOOKUP(C207,Catálogo_ManoObra!B:B,Catálogo_ManoObra!A:A)</f>
        <v>MO-005</v>
      </c>
      <c r="O207" t="str">
        <f t="shared" si="6"/>
        <v>ITEM-030MO-005</v>
      </c>
      <c r="Q207">
        <f>+_xlfn.XLOOKUP(H207,Presupuesto_General!B:B,Presupuesto_General!D:D)</f>
        <v>1</v>
      </c>
      <c r="R207">
        <f t="shared" si="7"/>
        <v>1.5</v>
      </c>
    </row>
    <row r="208" spans="1:18" x14ac:dyDescent="0.25">
      <c r="A208">
        <v>2</v>
      </c>
      <c r="B208" t="str">
        <v>-</v>
      </c>
      <c r="C208" t="str">
        <v>AYUDANTE</v>
      </c>
      <c r="D208" t="str">
        <v>hr</v>
      </c>
      <c r="E208">
        <v>1.5</v>
      </c>
      <c r="F208">
        <v>0</v>
      </c>
      <c r="G208">
        <v>0</v>
      </c>
      <c r="H208" t="str">
        <v>INSTALACION ELECTRICA (TOMA DE FUERZA)</v>
      </c>
      <c r="I208" t="str">
        <v/>
      </c>
      <c r="J208" t="str">
        <v>MANO DE OBRA</v>
      </c>
      <c r="K208" t="b">
        <v>0</v>
      </c>
      <c r="L208" t="str">
        <v>SI</v>
      </c>
      <c r="M208" t="str">
        <f>+_xlfn.XLOOKUP(H208,Presupuesto_General!B:B,Presupuesto_General!A:A)</f>
        <v>ITEM-030</v>
      </c>
      <c r="N208" t="str">
        <f>+_xlfn.XLOOKUP(C208,Catálogo_ManoObra!B:B,Catálogo_ManoObra!A:A)</f>
        <v>MO-003</v>
      </c>
      <c r="O208" t="str">
        <f t="shared" si="6"/>
        <v>ITEM-030MO-003</v>
      </c>
      <c r="Q208">
        <f>+_xlfn.XLOOKUP(H208,Presupuesto_General!B:B,Presupuesto_General!D:D)</f>
        <v>1</v>
      </c>
      <c r="R208">
        <f t="shared" si="7"/>
        <v>1.5</v>
      </c>
    </row>
    <row r="209" spans="1:18" x14ac:dyDescent="0.25">
      <c r="A209">
        <v>1</v>
      </c>
      <c r="B209" t="str">
        <v>-</v>
      </c>
      <c r="C209" t="str">
        <v>TUBO PVC 5/8"</v>
      </c>
      <c r="D209" t="str">
        <v>M</v>
      </c>
      <c r="E209">
        <v>4</v>
      </c>
      <c r="F209">
        <v>2.5</v>
      </c>
      <c r="G209">
        <v>10</v>
      </c>
      <c r="H209" t="str">
        <v>TABLERO DE DISTRIBUCION (3 CIRCUITOS)</v>
      </c>
      <c r="I209" t="str">
        <v/>
      </c>
      <c r="J209" t="str">
        <v>MATERIALES</v>
      </c>
      <c r="K209" t="b">
        <v>0</v>
      </c>
      <c r="L209" t="str">
        <v>SI</v>
      </c>
      <c r="M209" t="str">
        <f>+_xlfn.XLOOKUP(H209,Presupuesto_General!B:B,Presupuesto_General!A:A)</f>
        <v>ITEM-031</v>
      </c>
      <c r="N209" t="str">
        <f>+_xlfn.XLOOKUP(C209,Catálogo_Materiales!B:B,Catálogo_Materiales!A:A)</f>
        <v>MAT-107</v>
      </c>
      <c r="O209" t="str">
        <f t="shared" si="6"/>
        <v>ITEM-031MAT-107</v>
      </c>
      <c r="Q209">
        <f>+_xlfn.XLOOKUP(H209,Presupuesto_General!B:B,Presupuesto_General!D:D)</f>
        <v>1</v>
      </c>
      <c r="R209">
        <f t="shared" si="7"/>
        <v>4</v>
      </c>
    </row>
    <row r="210" spans="1:18" x14ac:dyDescent="0.25">
      <c r="A210">
        <v>2</v>
      </c>
      <c r="B210" t="str">
        <v>-</v>
      </c>
      <c r="C210" t="str">
        <v>TERMICO DE 32 AMP</v>
      </c>
      <c r="D210" t="str">
        <v>pza</v>
      </c>
      <c r="E210">
        <v>1</v>
      </c>
      <c r="F210">
        <v>20</v>
      </c>
      <c r="G210">
        <v>20</v>
      </c>
      <c r="H210" t="str">
        <v>TABLERO DE DISTRIBUCION (3 CIRCUITOS)</v>
      </c>
      <c r="I210" t="str">
        <v/>
      </c>
      <c r="J210" t="str">
        <v>MATERIALES</v>
      </c>
      <c r="K210" t="b">
        <v>0</v>
      </c>
      <c r="L210" t="str">
        <v>SI</v>
      </c>
      <c r="M210" t="str">
        <f>+_xlfn.XLOOKUP(H210,Presupuesto_General!B:B,Presupuesto_General!A:A)</f>
        <v>ITEM-031</v>
      </c>
      <c r="N210" t="str">
        <f>+_xlfn.XLOOKUP(C210,Catálogo_Materiales!B:B,Catálogo_Materiales!A:A)</f>
        <v>MAT-101</v>
      </c>
      <c r="O210" t="str">
        <f t="shared" si="6"/>
        <v>ITEM-031MAT-101</v>
      </c>
      <c r="Q210">
        <f>+_xlfn.XLOOKUP(H210,Presupuesto_General!B:B,Presupuesto_General!D:D)</f>
        <v>1</v>
      </c>
      <c r="R210">
        <f t="shared" si="7"/>
        <v>1</v>
      </c>
    </row>
    <row r="211" spans="1:18" x14ac:dyDescent="0.25">
      <c r="A211">
        <v>3</v>
      </c>
      <c r="B211" t="str">
        <v>-</v>
      </c>
      <c r="C211" t="str">
        <v>TERMICO DE 25 AMP</v>
      </c>
      <c r="D211" t="str">
        <v>pza</v>
      </c>
      <c r="E211">
        <v>1</v>
      </c>
      <c r="F211">
        <v>20</v>
      </c>
      <c r="G211">
        <v>20</v>
      </c>
      <c r="H211" t="str">
        <v>TABLERO DE DISTRIBUCION (3 CIRCUITOS)</v>
      </c>
      <c r="I211" t="str">
        <v/>
      </c>
      <c r="J211" t="str">
        <v>MATERIALES</v>
      </c>
      <c r="K211" t="b">
        <v>0</v>
      </c>
      <c r="L211" t="str">
        <v>SI</v>
      </c>
      <c r="M211" t="str">
        <f>+_xlfn.XLOOKUP(H211,Presupuesto_General!B:B,Presupuesto_General!A:A)</f>
        <v>ITEM-031</v>
      </c>
      <c r="N211" t="str">
        <f>+_xlfn.XLOOKUP(C211,Catálogo_Materiales!B:B,Catálogo_Materiales!A:A)</f>
        <v>MAT-100</v>
      </c>
      <c r="O211" t="str">
        <f t="shared" si="6"/>
        <v>ITEM-031MAT-100</v>
      </c>
      <c r="Q211">
        <f>+_xlfn.XLOOKUP(H211,Presupuesto_General!B:B,Presupuesto_General!D:D)</f>
        <v>1</v>
      </c>
      <c r="R211">
        <f t="shared" si="7"/>
        <v>1</v>
      </c>
    </row>
    <row r="212" spans="1:18" x14ac:dyDescent="0.25">
      <c r="A212">
        <v>4</v>
      </c>
      <c r="B212" t="str">
        <v>-</v>
      </c>
      <c r="C212" t="str">
        <v>TERMICO DE 20 AMP</v>
      </c>
      <c r="D212" t="str">
        <v>pza</v>
      </c>
      <c r="E212">
        <v>1</v>
      </c>
      <c r="F212">
        <v>20</v>
      </c>
      <c r="G212">
        <v>20</v>
      </c>
      <c r="H212" t="str">
        <v>TABLERO DE DISTRIBUCION (3 CIRCUITOS)</v>
      </c>
      <c r="I212" t="str">
        <v/>
      </c>
      <c r="J212" t="str">
        <v>MATERIALES</v>
      </c>
      <c r="K212" t="b">
        <v>0</v>
      </c>
      <c r="L212" t="str">
        <v>SI</v>
      </c>
      <c r="M212" t="str">
        <f>+_xlfn.XLOOKUP(H212,Presupuesto_General!B:B,Presupuesto_General!A:A)</f>
        <v>ITEM-031</v>
      </c>
      <c r="N212" t="str">
        <f>+_xlfn.XLOOKUP(C212,Catálogo_Materiales!B:B,Catálogo_Materiales!A:A)</f>
        <v>MAT-099</v>
      </c>
      <c r="O212" t="str">
        <f t="shared" si="6"/>
        <v>ITEM-031MAT-099</v>
      </c>
      <c r="Q212">
        <f>+_xlfn.XLOOKUP(H212,Presupuesto_General!B:B,Presupuesto_General!D:D)</f>
        <v>1</v>
      </c>
      <c r="R212">
        <f t="shared" si="7"/>
        <v>1</v>
      </c>
    </row>
    <row r="213" spans="1:18" x14ac:dyDescent="0.25">
      <c r="A213">
        <v>5</v>
      </c>
      <c r="B213" t="str">
        <v>-</v>
      </c>
      <c r="C213" t="str">
        <v>CINTA AISLANTE</v>
      </c>
      <c r="D213" t="str">
        <v>pza</v>
      </c>
      <c r="E213">
        <v>0.25</v>
      </c>
      <c r="F213">
        <v>10</v>
      </c>
      <c r="G213">
        <v>2.5</v>
      </c>
      <c r="H213" t="str">
        <v>TABLERO DE DISTRIBUCION (3 CIRCUITOS)</v>
      </c>
      <c r="I213" t="str">
        <v/>
      </c>
      <c r="J213" t="str">
        <v>MATERIALES</v>
      </c>
      <c r="K213" t="b">
        <v>0</v>
      </c>
      <c r="L213" t="str">
        <v>SI</v>
      </c>
      <c r="M213" t="str">
        <f>+_xlfn.XLOOKUP(H213,Presupuesto_General!B:B,Presupuesto_General!A:A)</f>
        <v>ITEM-031</v>
      </c>
      <c r="N213" t="str">
        <f>+_xlfn.XLOOKUP(C213,Catálogo_Materiales!B:B,Catálogo_Materiales!A:A)</f>
        <v>MAT-034</v>
      </c>
      <c r="O213" t="str">
        <f t="shared" si="6"/>
        <v>ITEM-031MAT-034</v>
      </c>
      <c r="Q213">
        <f>+_xlfn.XLOOKUP(H213,Presupuesto_General!B:B,Presupuesto_General!D:D)</f>
        <v>1</v>
      </c>
      <c r="R213">
        <f t="shared" si="7"/>
        <v>0.25</v>
      </c>
    </row>
    <row r="214" spans="1:18" x14ac:dyDescent="0.25">
      <c r="A214">
        <v>6</v>
      </c>
      <c r="B214" t="str">
        <v>-</v>
      </c>
      <c r="C214" t="str">
        <v>CAJA PARA 3 TERMICOS</v>
      </c>
      <c r="D214" t="str">
        <v>pza</v>
      </c>
      <c r="E214">
        <v>1</v>
      </c>
      <c r="F214">
        <v>30</v>
      </c>
      <c r="G214">
        <v>30</v>
      </c>
      <c r="H214" t="str">
        <v>TABLERO DE DISTRIBUCION (3 CIRCUITOS)</v>
      </c>
      <c r="I214" t="str">
        <v/>
      </c>
      <c r="J214" t="str">
        <v>MATERIALES</v>
      </c>
      <c r="K214" t="b">
        <v>0</v>
      </c>
      <c r="L214" t="str">
        <v>SI</v>
      </c>
      <c r="M214" t="str">
        <f>+_xlfn.XLOOKUP(H214,Presupuesto_General!B:B,Presupuesto_General!A:A)</f>
        <v>ITEM-031</v>
      </c>
      <c r="N214" t="str">
        <f>+_xlfn.XLOOKUP(C214,Catálogo_Materiales!B:B,Catálogo_Materiales!A:A)</f>
        <v>MAT-017</v>
      </c>
      <c r="O214" t="str">
        <f t="shared" si="6"/>
        <v>ITEM-031MAT-017</v>
      </c>
      <c r="Q214">
        <f>+_xlfn.XLOOKUP(H214,Presupuesto_General!B:B,Presupuesto_General!D:D)</f>
        <v>1</v>
      </c>
      <c r="R214">
        <f t="shared" si="7"/>
        <v>1</v>
      </c>
    </row>
    <row r="215" spans="1:18" x14ac:dyDescent="0.25">
      <c r="A215">
        <v>7</v>
      </c>
      <c r="B215" t="str">
        <v>-</v>
      </c>
      <c r="C215" t="str">
        <v>ALAMBRE DE COBRE Nº 14 AWG</v>
      </c>
      <c r="D215" t="str">
        <v>M</v>
      </c>
      <c r="E215">
        <v>8</v>
      </c>
      <c r="F215">
        <v>1.7</v>
      </c>
      <c r="G215">
        <v>13.6</v>
      </c>
      <c r="H215" t="str">
        <v>TABLERO DE DISTRIBUCION (3 CIRCUITOS)</v>
      </c>
      <c r="I215" t="str">
        <v/>
      </c>
      <c r="J215" t="str">
        <v>MATERIALES</v>
      </c>
      <c r="K215" t="b">
        <v>0</v>
      </c>
      <c r="L215" t="str">
        <v>SI</v>
      </c>
      <c r="M215" t="str">
        <f>+_xlfn.XLOOKUP(H215,Presupuesto_General!B:B,Presupuesto_General!A:A)</f>
        <v>ITEM-031</v>
      </c>
      <c r="N215" t="str">
        <f>+_xlfn.XLOOKUP(C215,Catálogo_Materiales!B:B,Catálogo_Materiales!A:A)</f>
        <v>MAT-005</v>
      </c>
      <c r="O215" t="str">
        <f t="shared" si="6"/>
        <v>ITEM-031MAT-005</v>
      </c>
      <c r="Q215">
        <f>+_xlfn.XLOOKUP(H215,Presupuesto_General!B:B,Presupuesto_General!D:D)</f>
        <v>1</v>
      </c>
      <c r="R215">
        <f t="shared" si="7"/>
        <v>8</v>
      </c>
    </row>
    <row r="216" spans="1:18" x14ac:dyDescent="0.25">
      <c r="A216">
        <v>8</v>
      </c>
      <c r="B216" t="str">
        <v>-</v>
      </c>
      <c r="C216" t="str">
        <v>ALAMBRE DE COBRE Nº 12 AWG</v>
      </c>
      <c r="D216" t="str">
        <v>M</v>
      </c>
      <c r="E216">
        <v>8</v>
      </c>
      <c r="F216">
        <v>2.2000000000000002</v>
      </c>
      <c r="G216">
        <v>17.600000000000001</v>
      </c>
      <c r="H216" t="str">
        <v>TABLERO DE DISTRIBUCION (3 CIRCUITOS)</v>
      </c>
      <c r="I216" t="str">
        <v/>
      </c>
      <c r="J216" t="str">
        <v>MATERIALES</v>
      </c>
      <c r="K216" t="b">
        <v>0</v>
      </c>
      <c r="L216" t="str">
        <v>SI</v>
      </c>
      <c r="M216" t="str">
        <f>+_xlfn.XLOOKUP(H216,Presupuesto_General!B:B,Presupuesto_General!A:A)</f>
        <v>ITEM-031</v>
      </c>
      <c r="N216" t="str">
        <f>+_xlfn.XLOOKUP(C216,Catálogo_Materiales!B:B,Catálogo_Materiales!A:A)</f>
        <v>MAT-004</v>
      </c>
      <c r="O216" t="str">
        <f t="shared" si="6"/>
        <v>ITEM-031MAT-004</v>
      </c>
      <c r="Q216">
        <f>+_xlfn.XLOOKUP(H216,Presupuesto_General!B:B,Presupuesto_General!D:D)</f>
        <v>1</v>
      </c>
      <c r="R216">
        <f t="shared" si="7"/>
        <v>8</v>
      </c>
    </row>
    <row r="217" spans="1:18" x14ac:dyDescent="0.25">
      <c r="A217">
        <v>9</v>
      </c>
      <c r="B217" t="str">
        <v>-</v>
      </c>
      <c r="C217" t="str">
        <v>ALAMBRE DE COBRE Nº 10 AWG</v>
      </c>
      <c r="D217" t="str">
        <v>M</v>
      </c>
      <c r="E217">
        <v>8</v>
      </c>
      <c r="F217">
        <v>3.2</v>
      </c>
      <c r="G217">
        <v>25.6</v>
      </c>
      <c r="H217" t="str">
        <v>TABLERO DE DISTRIBUCION (3 CIRCUITOS)</v>
      </c>
      <c r="I217" t="str">
        <v/>
      </c>
      <c r="J217" t="str">
        <v>MATERIALES</v>
      </c>
      <c r="K217" t="b">
        <v>0</v>
      </c>
      <c r="L217" t="str">
        <v>SI</v>
      </c>
      <c r="M217" t="str">
        <f>+_xlfn.XLOOKUP(H217,Presupuesto_General!B:B,Presupuesto_General!A:A)</f>
        <v>ITEM-031</v>
      </c>
      <c r="N217" t="str">
        <f>+_xlfn.XLOOKUP(C217,Catálogo_Materiales!B:B,Catálogo_Materiales!A:A)</f>
        <v>MAT-003</v>
      </c>
      <c r="O217" t="str">
        <f t="shared" si="6"/>
        <v>ITEM-031MAT-003</v>
      </c>
      <c r="Q217">
        <f>+_xlfn.XLOOKUP(H217,Presupuesto_General!B:B,Presupuesto_General!D:D)</f>
        <v>1</v>
      </c>
      <c r="R217">
        <f t="shared" si="7"/>
        <v>8</v>
      </c>
    </row>
    <row r="218" spans="1:18" x14ac:dyDescent="0.25">
      <c r="A218">
        <v>1</v>
      </c>
      <c r="B218" t="str">
        <v>-</v>
      </c>
      <c r="C218" t="str">
        <v>ELECTRICISTA</v>
      </c>
      <c r="D218" t="str">
        <v>hr</v>
      </c>
      <c r="E218">
        <v>1.5</v>
      </c>
      <c r="F218">
        <v>18</v>
      </c>
      <c r="G218">
        <v>27</v>
      </c>
      <c r="H218" t="str">
        <v>TABLERO DE DISTRIBUCION (3 CIRCUITOS)</v>
      </c>
      <c r="I218" t="str">
        <v/>
      </c>
      <c r="J218" t="str">
        <v>MANO DE OBRA</v>
      </c>
      <c r="K218" t="b">
        <v>0</v>
      </c>
      <c r="L218" t="str">
        <v>SI</v>
      </c>
      <c r="M218" t="str">
        <f>+_xlfn.XLOOKUP(H218,Presupuesto_General!B:B,Presupuesto_General!A:A)</f>
        <v>ITEM-031</v>
      </c>
      <c r="N218" t="str">
        <f>+_xlfn.XLOOKUP(C218,Catálogo_ManoObra!B:B,Catálogo_ManoObra!A:A)</f>
        <v>MO-005</v>
      </c>
      <c r="O218" t="str">
        <f t="shared" si="6"/>
        <v>ITEM-031MO-005</v>
      </c>
      <c r="Q218">
        <f>+_xlfn.XLOOKUP(H218,Presupuesto_General!B:B,Presupuesto_General!D:D)</f>
        <v>1</v>
      </c>
      <c r="R218">
        <f t="shared" si="7"/>
        <v>1.5</v>
      </c>
    </row>
    <row r="219" spans="1:18" x14ac:dyDescent="0.25">
      <c r="A219">
        <v>2</v>
      </c>
      <c r="B219" t="str">
        <v>-</v>
      </c>
      <c r="C219" t="str">
        <v>AYUDANTE</v>
      </c>
      <c r="D219" t="str">
        <v>hr</v>
      </c>
      <c r="E219">
        <v>1</v>
      </c>
      <c r="F219">
        <v>0</v>
      </c>
      <c r="G219">
        <v>0</v>
      </c>
      <c r="H219" t="str">
        <v>TABLERO DE DISTRIBUCION (3 CIRCUITOS)</v>
      </c>
      <c r="I219" t="str">
        <v/>
      </c>
      <c r="J219" t="str">
        <v>MANO DE OBRA</v>
      </c>
      <c r="K219" t="b">
        <v>0</v>
      </c>
      <c r="L219" t="str">
        <v>SI</v>
      </c>
      <c r="M219" t="str">
        <f>+_xlfn.XLOOKUP(H219,Presupuesto_General!B:B,Presupuesto_General!A:A)</f>
        <v>ITEM-031</v>
      </c>
      <c r="N219" t="str">
        <f>+_xlfn.XLOOKUP(C219,Catálogo_ManoObra!B:B,Catálogo_ManoObra!A:A)</f>
        <v>MO-003</v>
      </c>
      <c r="O219" t="str">
        <f t="shared" si="6"/>
        <v>ITEM-031MO-003</v>
      </c>
      <c r="Q219">
        <f>+_xlfn.XLOOKUP(H219,Presupuesto_General!B:B,Presupuesto_General!D:D)</f>
        <v>1</v>
      </c>
      <c r="R219">
        <f t="shared" si="7"/>
        <v>1</v>
      </c>
    </row>
    <row r="220" spans="1:18" x14ac:dyDescent="0.25">
      <c r="A220">
        <v>1</v>
      </c>
      <c r="B220" t="str">
        <v>-</v>
      </c>
      <c r="C220" t="str">
        <v>TUBO PVC 5/8"</v>
      </c>
      <c r="D220" t="str">
        <v>M</v>
      </c>
      <c r="E220">
        <v>4.5</v>
      </c>
      <c r="F220">
        <v>2.5</v>
      </c>
      <c r="G220">
        <v>11.25</v>
      </c>
      <c r="H220" t="str">
        <v>INSTALACION ELECTRICA (PUNTO DE ILUMINACION PANEL LED 18W)</v>
      </c>
      <c r="I220" t="str">
        <v/>
      </c>
      <c r="J220" t="str">
        <v>MATERIALES</v>
      </c>
      <c r="K220" t="b">
        <v>0</v>
      </c>
      <c r="L220" t="str">
        <v>SI</v>
      </c>
      <c r="M220" t="str">
        <f>+_xlfn.XLOOKUP(H220,Presupuesto_General!B:B,Presupuesto_General!A:A)</f>
        <v>ITEM-032</v>
      </c>
      <c r="N220" t="str">
        <f>+_xlfn.XLOOKUP(C220,Catálogo_Materiales!B:B,Catálogo_Materiales!A:A)</f>
        <v>MAT-107</v>
      </c>
      <c r="O220" t="str">
        <f t="shared" si="6"/>
        <v>ITEM-032MAT-107</v>
      </c>
      <c r="Q220">
        <f>+_xlfn.XLOOKUP(H220,Presupuesto_General!B:B,Presupuesto_General!D:D)</f>
        <v>8</v>
      </c>
      <c r="R220">
        <f t="shared" si="7"/>
        <v>36</v>
      </c>
    </row>
    <row r="221" spans="1:18" x14ac:dyDescent="0.25">
      <c r="A221">
        <v>2</v>
      </c>
      <c r="B221" t="str">
        <v>-</v>
      </c>
      <c r="C221" t="str">
        <v>PANEL LED 18W EMPOTRABLE</v>
      </c>
      <c r="D221" t="str">
        <v>pza</v>
      </c>
      <c r="E221">
        <v>1</v>
      </c>
      <c r="F221">
        <v>30</v>
      </c>
      <c r="G221">
        <v>30</v>
      </c>
      <c r="H221" t="str">
        <v>INSTALACION ELECTRICA (PUNTO DE ILUMINACION PANEL LED 18W)</v>
      </c>
      <c r="I221" t="str">
        <v/>
      </c>
      <c r="J221" t="str">
        <v>MATERIALES</v>
      </c>
      <c r="K221" t="b">
        <v>0</v>
      </c>
      <c r="L221" t="str">
        <v>SI</v>
      </c>
      <c r="M221" t="str">
        <f>+_xlfn.XLOOKUP(H221,Presupuesto_General!B:B,Presupuesto_General!A:A)</f>
        <v>ITEM-032</v>
      </c>
      <c r="N221" t="str">
        <f>+_xlfn.XLOOKUP(C221,Catálogo_Materiales!B:B,Catálogo_Materiales!A:A)</f>
        <v>MAT-074</v>
      </c>
      <c r="O221" t="str">
        <f t="shared" si="6"/>
        <v>ITEM-032MAT-074</v>
      </c>
      <c r="Q221">
        <f>+_xlfn.XLOOKUP(H221,Presupuesto_General!B:B,Presupuesto_General!D:D)</f>
        <v>8</v>
      </c>
      <c r="R221">
        <f t="shared" si="7"/>
        <v>8</v>
      </c>
    </row>
    <row r="222" spans="1:18" x14ac:dyDescent="0.25">
      <c r="A222">
        <v>3</v>
      </c>
      <c r="B222" t="str">
        <v>-</v>
      </c>
      <c r="C222" t="str">
        <v>INTERRUPTOR</v>
      </c>
      <c r="D222" t="str">
        <v>pza</v>
      </c>
      <c r="E222">
        <v>1</v>
      </c>
      <c r="F222">
        <v>8</v>
      </c>
      <c r="G222">
        <v>8</v>
      </c>
      <c r="H222" t="str">
        <v>INSTALACION ELECTRICA (PUNTO DE ILUMINACION PANEL LED 18W)</v>
      </c>
      <c r="I222" t="str">
        <v/>
      </c>
      <c r="J222" t="str">
        <v>MATERIALES</v>
      </c>
      <c r="K222" t="b">
        <v>0</v>
      </c>
      <c r="L222" t="str">
        <v>SI</v>
      </c>
      <c r="M222" t="str">
        <f>+_xlfn.XLOOKUP(H222,Presupuesto_General!B:B,Presupuesto_General!A:A)</f>
        <v>ITEM-032</v>
      </c>
      <c r="N222" t="str">
        <f>+_xlfn.XLOOKUP(C222,Catálogo_Materiales!B:B,Catálogo_Materiales!A:A)</f>
        <v>MAT-058</v>
      </c>
      <c r="O222" t="str">
        <f t="shared" si="6"/>
        <v>ITEM-032MAT-058</v>
      </c>
      <c r="Q222">
        <f>+_xlfn.XLOOKUP(H222,Presupuesto_General!B:B,Presupuesto_General!D:D)</f>
        <v>8</v>
      </c>
      <c r="R222">
        <f t="shared" si="7"/>
        <v>8</v>
      </c>
    </row>
    <row r="223" spans="1:18" x14ac:dyDescent="0.25">
      <c r="A223">
        <v>4</v>
      </c>
      <c r="B223" t="str">
        <v>-</v>
      </c>
      <c r="C223" t="str">
        <v>CODO PVC DE 5/8"</v>
      </c>
      <c r="D223" t="str">
        <v>pza</v>
      </c>
      <c r="E223">
        <v>3</v>
      </c>
      <c r="F223">
        <v>1.7</v>
      </c>
      <c r="G223">
        <v>5.0999999999999996</v>
      </c>
      <c r="H223" t="str">
        <v>INSTALACION ELECTRICA (PUNTO DE ILUMINACION PANEL LED 18W)</v>
      </c>
      <c r="I223" t="str">
        <v/>
      </c>
      <c r="J223" t="str">
        <v>MATERIALES</v>
      </c>
      <c r="K223" t="b">
        <v>0</v>
      </c>
      <c r="L223" t="str">
        <v>SI</v>
      </c>
      <c r="M223" t="str">
        <f>+_xlfn.XLOOKUP(H223,Presupuesto_General!B:B,Presupuesto_General!A:A)</f>
        <v>ITEM-032</v>
      </c>
      <c r="N223" t="str">
        <f>+_xlfn.XLOOKUP(C223,Catálogo_Materiales!B:B,Catálogo_Materiales!A:A)</f>
        <v>MAT-039</v>
      </c>
      <c r="O223" t="str">
        <f t="shared" si="6"/>
        <v>ITEM-032MAT-039</v>
      </c>
      <c r="Q223">
        <f>+_xlfn.XLOOKUP(H223,Presupuesto_General!B:B,Presupuesto_General!D:D)</f>
        <v>8</v>
      </c>
      <c r="R223">
        <f t="shared" si="7"/>
        <v>24</v>
      </c>
    </row>
    <row r="224" spans="1:18" x14ac:dyDescent="0.25">
      <c r="A224">
        <v>5</v>
      </c>
      <c r="B224" t="str">
        <v>-</v>
      </c>
      <c r="C224" t="str">
        <v>CINTA AISLANTE</v>
      </c>
      <c r="D224" t="str">
        <v>pza</v>
      </c>
      <c r="E224">
        <v>0.2</v>
      </c>
      <c r="F224">
        <v>10</v>
      </c>
      <c r="G224">
        <v>2</v>
      </c>
      <c r="H224" t="str">
        <v>INSTALACION ELECTRICA (PUNTO DE ILUMINACION PANEL LED 18W)</v>
      </c>
      <c r="I224" t="str">
        <v/>
      </c>
      <c r="J224" t="str">
        <v>MATERIALES</v>
      </c>
      <c r="K224" t="b">
        <v>0</v>
      </c>
      <c r="L224" t="str">
        <v>SI</v>
      </c>
      <c r="M224" t="str">
        <f>+_xlfn.XLOOKUP(H224,Presupuesto_General!B:B,Presupuesto_General!A:A)</f>
        <v>ITEM-032</v>
      </c>
      <c r="N224" t="str">
        <f>+_xlfn.XLOOKUP(C224,Catálogo_Materiales!B:B,Catálogo_Materiales!A:A)</f>
        <v>MAT-034</v>
      </c>
      <c r="O224" t="str">
        <f t="shared" si="6"/>
        <v>ITEM-032MAT-034</v>
      </c>
      <c r="Q224">
        <f>+_xlfn.XLOOKUP(H224,Presupuesto_General!B:B,Presupuesto_General!D:D)</f>
        <v>8</v>
      </c>
      <c r="R224">
        <f t="shared" si="7"/>
        <v>1.6</v>
      </c>
    </row>
    <row r="225" spans="1:18" x14ac:dyDescent="0.25">
      <c r="A225">
        <v>6</v>
      </c>
      <c r="B225" t="str">
        <v>-</v>
      </c>
      <c r="C225" t="str">
        <v>CAJA PLASTICA RECTANGULAR</v>
      </c>
      <c r="D225" t="str">
        <v>pza</v>
      </c>
      <c r="E225">
        <v>1</v>
      </c>
      <c r="F225">
        <v>1.5</v>
      </c>
      <c r="G225">
        <v>1.5</v>
      </c>
      <c r="H225" t="str">
        <v>INSTALACION ELECTRICA (PUNTO DE ILUMINACION PANEL LED 18W)</v>
      </c>
      <c r="I225" t="str">
        <v/>
      </c>
      <c r="J225" t="str">
        <v>MATERIALES</v>
      </c>
      <c r="K225" t="b">
        <v>0</v>
      </c>
      <c r="L225" t="str">
        <v>SI</v>
      </c>
      <c r="M225" t="str">
        <f>+_xlfn.XLOOKUP(H225,Presupuesto_General!B:B,Presupuesto_General!A:A)</f>
        <v>ITEM-032</v>
      </c>
      <c r="N225" t="str">
        <f>+_xlfn.XLOOKUP(C225,Catálogo_Materiales!B:B,Catálogo_Materiales!A:A)</f>
        <v>MAT-019</v>
      </c>
      <c r="O225" t="str">
        <f t="shared" si="6"/>
        <v>ITEM-032MAT-019</v>
      </c>
      <c r="Q225">
        <f>+_xlfn.XLOOKUP(H225,Presupuesto_General!B:B,Presupuesto_General!D:D)</f>
        <v>8</v>
      </c>
      <c r="R225">
        <f t="shared" si="7"/>
        <v>8</v>
      </c>
    </row>
    <row r="226" spans="1:18" x14ac:dyDescent="0.25">
      <c r="A226">
        <v>7</v>
      </c>
      <c r="B226" t="str">
        <v>-</v>
      </c>
      <c r="C226" t="str">
        <v>CAJA PLASTICA CIRCULAR</v>
      </c>
      <c r="D226" t="str">
        <v>pza</v>
      </c>
      <c r="E226">
        <v>1</v>
      </c>
      <c r="F226">
        <v>2</v>
      </c>
      <c r="G226">
        <v>2</v>
      </c>
      <c r="H226" t="str">
        <v>INSTALACION ELECTRICA (PUNTO DE ILUMINACION PANEL LED 18W)</v>
      </c>
      <c r="I226" t="str">
        <v/>
      </c>
      <c r="J226" t="str">
        <v>MATERIALES</v>
      </c>
      <c r="K226" t="b">
        <v>0</v>
      </c>
      <c r="L226" t="str">
        <v>SI</v>
      </c>
      <c r="M226" t="str">
        <f>+_xlfn.XLOOKUP(H226,Presupuesto_General!B:B,Presupuesto_General!A:A)</f>
        <v>ITEM-032</v>
      </c>
      <c r="N226" t="str">
        <f>+_xlfn.XLOOKUP(C226,Catálogo_Materiales!B:B,Catálogo_Materiales!A:A)</f>
        <v>MAT-018</v>
      </c>
      <c r="O226" t="str">
        <f t="shared" si="6"/>
        <v>ITEM-032MAT-018</v>
      </c>
      <c r="Q226">
        <f>+_xlfn.XLOOKUP(H226,Presupuesto_General!B:B,Presupuesto_General!D:D)</f>
        <v>8</v>
      </c>
      <c r="R226">
        <f t="shared" si="7"/>
        <v>8</v>
      </c>
    </row>
    <row r="227" spans="1:18" x14ac:dyDescent="0.25">
      <c r="A227">
        <v>8</v>
      </c>
      <c r="B227" t="str">
        <v>-</v>
      </c>
      <c r="C227" t="str">
        <v>ALAMBRE DE COBRE Nº 14 AWG</v>
      </c>
      <c r="D227" t="str">
        <v>M</v>
      </c>
      <c r="E227">
        <v>11</v>
      </c>
      <c r="F227">
        <v>1.7</v>
      </c>
      <c r="G227">
        <v>18.7</v>
      </c>
      <c r="H227" t="str">
        <v>INSTALACION ELECTRICA (PUNTO DE ILUMINACION PANEL LED 18W)</v>
      </c>
      <c r="I227" t="str">
        <v/>
      </c>
      <c r="J227" t="str">
        <v>MATERIALES</v>
      </c>
      <c r="K227" t="b">
        <v>0</v>
      </c>
      <c r="L227" t="str">
        <v>SI</v>
      </c>
      <c r="M227" t="str">
        <f>+_xlfn.XLOOKUP(H227,Presupuesto_General!B:B,Presupuesto_General!A:A)</f>
        <v>ITEM-032</v>
      </c>
      <c r="N227" t="str">
        <f>+_xlfn.XLOOKUP(C227,Catálogo_Materiales!B:B,Catálogo_Materiales!A:A)</f>
        <v>MAT-005</v>
      </c>
      <c r="O227" t="str">
        <f t="shared" si="6"/>
        <v>ITEM-032MAT-005</v>
      </c>
      <c r="Q227">
        <f>+_xlfn.XLOOKUP(H227,Presupuesto_General!B:B,Presupuesto_General!D:D)</f>
        <v>8</v>
      </c>
      <c r="R227">
        <f t="shared" si="7"/>
        <v>88</v>
      </c>
    </row>
    <row r="228" spans="1:18" x14ac:dyDescent="0.25">
      <c r="A228">
        <v>1</v>
      </c>
      <c r="B228" t="str">
        <v>-</v>
      </c>
      <c r="C228" t="str">
        <v>ELECTRICISTA</v>
      </c>
      <c r="D228" t="str">
        <v>hr</v>
      </c>
      <c r="E228">
        <v>1</v>
      </c>
      <c r="F228">
        <v>18</v>
      </c>
      <c r="G228">
        <v>18</v>
      </c>
      <c r="H228" t="str">
        <v>INSTALACION ELECTRICA (PUNTO DE ILUMINACION PANEL LED 18W)</v>
      </c>
      <c r="I228" t="str">
        <v/>
      </c>
      <c r="J228" t="str">
        <v>MANO DE OBRA</v>
      </c>
      <c r="K228" t="b">
        <v>0</v>
      </c>
      <c r="L228" t="str">
        <v>SI</v>
      </c>
      <c r="M228" t="str">
        <f>+_xlfn.XLOOKUP(H228,Presupuesto_General!B:B,Presupuesto_General!A:A)</f>
        <v>ITEM-032</v>
      </c>
      <c r="N228" t="str">
        <f>+_xlfn.XLOOKUP(C228,Catálogo_ManoObra!B:B,Catálogo_ManoObra!A:A)</f>
        <v>MO-005</v>
      </c>
      <c r="O228" t="str">
        <f t="shared" si="6"/>
        <v>ITEM-032MO-005</v>
      </c>
      <c r="Q228">
        <f>+_xlfn.XLOOKUP(H228,Presupuesto_General!B:B,Presupuesto_General!D:D)</f>
        <v>8</v>
      </c>
      <c r="R228">
        <f t="shared" si="7"/>
        <v>8</v>
      </c>
    </row>
    <row r="229" spans="1:18" x14ac:dyDescent="0.25">
      <c r="A229">
        <v>2</v>
      </c>
      <c r="B229" t="str">
        <v>-</v>
      </c>
      <c r="C229" t="str">
        <v>AYUDANTE</v>
      </c>
      <c r="D229" t="str">
        <v>hr</v>
      </c>
      <c r="E229">
        <v>1</v>
      </c>
      <c r="F229">
        <v>0</v>
      </c>
      <c r="G229">
        <v>0</v>
      </c>
      <c r="H229" t="str">
        <v>INSTALACION ELECTRICA (PUNTO DE ILUMINACION PANEL LED 18W)</v>
      </c>
      <c r="I229" t="str">
        <v/>
      </c>
      <c r="J229" t="str">
        <v>MANO DE OBRA</v>
      </c>
      <c r="K229" t="b">
        <v>0</v>
      </c>
      <c r="L229" t="str">
        <v>SI</v>
      </c>
      <c r="M229" t="str">
        <f>+_xlfn.XLOOKUP(H229,Presupuesto_General!B:B,Presupuesto_General!A:A)</f>
        <v>ITEM-032</v>
      </c>
      <c r="N229" t="str">
        <f>+_xlfn.XLOOKUP(C229,Catálogo_ManoObra!B:B,Catálogo_ManoObra!A:A)</f>
        <v>MO-003</v>
      </c>
      <c r="O229" t="str">
        <f t="shared" si="6"/>
        <v>ITEM-032MO-003</v>
      </c>
      <c r="Q229">
        <f>+_xlfn.XLOOKUP(H229,Presupuesto_General!B:B,Presupuesto_General!D:D)</f>
        <v>8</v>
      </c>
      <c r="R229">
        <f t="shared" si="7"/>
        <v>8</v>
      </c>
    </row>
    <row r="230" spans="1:18" x14ac:dyDescent="0.25">
      <c r="A230">
        <v>1</v>
      </c>
      <c r="B230" t="str">
        <v>-</v>
      </c>
      <c r="C230" t="str">
        <v>TUBO PVC 5/8"</v>
      </c>
      <c r="D230" t="str">
        <v>M</v>
      </c>
      <c r="E230">
        <v>6</v>
      </c>
      <c r="F230">
        <v>2.5</v>
      </c>
      <c r="G230">
        <v>15</v>
      </c>
      <c r="H230" t="str">
        <v>INSTALACION ELECTRICA (PUNTO TOMACORRIENTE DOBLE)</v>
      </c>
      <c r="I230" t="str">
        <v/>
      </c>
      <c r="J230" t="str">
        <v>MATERIALES</v>
      </c>
      <c r="K230" t="b">
        <v>0</v>
      </c>
      <c r="L230" t="str">
        <v>SI</v>
      </c>
      <c r="M230" t="str">
        <f>+_xlfn.XLOOKUP(H230,Presupuesto_General!B:B,Presupuesto_General!A:A)</f>
        <v>ITEM-033</v>
      </c>
      <c r="N230" t="str">
        <f>+_xlfn.XLOOKUP(C230,Catálogo_Materiales!B:B,Catálogo_Materiales!A:A)</f>
        <v>MAT-107</v>
      </c>
      <c r="O230" t="str">
        <f t="shared" si="6"/>
        <v>ITEM-033MAT-107</v>
      </c>
      <c r="Q230">
        <f>+_xlfn.XLOOKUP(H230,Presupuesto_General!B:B,Presupuesto_General!D:D)</f>
        <v>9</v>
      </c>
      <c r="R230">
        <f t="shared" si="7"/>
        <v>54</v>
      </c>
    </row>
    <row r="231" spans="1:18" x14ac:dyDescent="0.25">
      <c r="A231">
        <v>2</v>
      </c>
      <c r="B231" t="str">
        <v>-</v>
      </c>
      <c r="C231" t="str">
        <v>TOMACORRIENTE DOBLE</v>
      </c>
      <c r="D231" t="str">
        <v>pza</v>
      </c>
      <c r="E231">
        <v>1</v>
      </c>
      <c r="F231">
        <v>11</v>
      </c>
      <c r="G231">
        <v>11</v>
      </c>
      <c r="H231" t="str">
        <v>INSTALACION ELECTRICA (PUNTO TOMACORRIENTE DOBLE)</v>
      </c>
      <c r="I231" t="str">
        <v/>
      </c>
      <c r="J231" t="str">
        <v>MATERIALES</v>
      </c>
      <c r="K231" t="b">
        <v>0</v>
      </c>
      <c r="L231" t="str">
        <v>SI</v>
      </c>
      <c r="M231" t="str">
        <f>+_xlfn.XLOOKUP(H231,Presupuesto_General!B:B,Presupuesto_General!A:A)</f>
        <v>ITEM-033</v>
      </c>
      <c r="N231" t="str">
        <f>+_xlfn.XLOOKUP(C231,Catálogo_Materiales!B:B,Catálogo_Materiales!A:A)</f>
        <v>MAT-103</v>
      </c>
      <c r="O231" t="str">
        <f t="shared" si="6"/>
        <v>ITEM-033MAT-103</v>
      </c>
      <c r="Q231">
        <f>+_xlfn.XLOOKUP(H231,Presupuesto_General!B:B,Presupuesto_General!D:D)</f>
        <v>9</v>
      </c>
      <c r="R231">
        <f t="shared" si="7"/>
        <v>9</v>
      </c>
    </row>
    <row r="232" spans="1:18" x14ac:dyDescent="0.25">
      <c r="A232">
        <v>3</v>
      </c>
      <c r="B232" t="str">
        <v>-</v>
      </c>
      <c r="C232" t="str">
        <v>CODO PVC DE 5/8"</v>
      </c>
      <c r="D232" t="str">
        <v>pza</v>
      </c>
      <c r="E232">
        <v>2</v>
      </c>
      <c r="F232">
        <v>1.7</v>
      </c>
      <c r="G232">
        <v>3.4</v>
      </c>
      <c r="H232" t="str">
        <v>INSTALACION ELECTRICA (PUNTO TOMACORRIENTE DOBLE)</v>
      </c>
      <c r="I232" t="str">
        <v/>
      </c>
      <c r="J232" t="str">
        <v>MATERIALES</v>
      </c>
      <c r="K232" t="b">
        <v>0</v>
      </c>
      <c r="L232" t="str">
        <v>SI</v>
      </c>
      <c r="M232" t="str">
        <f>+_xlfn.XLOOKUP(H232,Presupuesto_General!B:B,Presupuesto_General!A:A)</f>
        <v>ITEM-033</v>
      </c>
      <c r="N232" t="str">
        <f>+_xlfn.XLOOKUP(C232,Catálogo_Materiales!B:B,Catálogo_Materiales!A:A)</f>
        <v>MAT-039</v>
      </c>
      <c r="O232" t="str">
        <f t="shared" si="6"/>
        <v>ITEM-033MAT-039</v>
      </c>
      <c r="Q232">
        <f>+_xlfn.XLOOKUP(H232,Presupuesto_General!B:B,Presupuesto_General!D:D)</f>
        <v>9</v>
      </c>
      <c r="R232">
        <f t="shared" si="7"/>
        <v>18</v>
      </c>
    </row>
    <row r="233" spans="1:18" x14ac:dyDescent="0.25">
      <c r="A233">
        <v>4</v>
      </c>
      <c r="B233" t="str">
        <v>-</v>
      </c>
      <c r="C233" t="str">
        <v>CINTA AISLANTE</v>
      </c>
      <c r="D233" t="str">
        <v>pza</v>
      </c>
      <c r="E233">
        <v>0.15</v>
      </c>
      <c r="F233">
        <v>10</v>
      </c>
      <c r="G233">
        <v>1.5</v>
      </c>
      <c r="H233" t="str">
        <v>INSTALACION ELECTRICA (PUNTO TOMACORRIENTE DOBLE)</v>
      </c>
      <c r="I233" t="str">
        <v/>
      </c>
      <c r="J233" t="str">
        <v>MATERIALES</v>
      </c>
      <c r="K233" t="b">
        <v>0</v>
      </c>
      <c r="L233" t="str">
        <v>SI</v>
      </c>
      <c r="M233" t="str">
        <f>+_xlfn.XLOOKUP(H233,Presupuesto_General!B:B,Presupuesto_General!A:A)</f>
        <v>ITEM-033</v>
      </c>
      <c r="N233" t="str">
        <f>+_xlfn.XLOOKUP(C233,Catálogo_Materiales!B:B,Catálogo_Materiales!A:A)</f>
        <v>MAT-034</v>
      </c>
      <c r="O233" t="str">
        <f t="shared" si="6"/>
        <v>ITEM-033MAT-034</v>
      </c>
      <c r="Q233">
        <f>+_xlfn.XLOOKUP(H233,Presupuesto_General!B:B,Presupuesto_General!D:D)</f>
        <v>9</v>
      </c>
      <c r="R233">
        <f t="shared" si="7"/>
        <v>1.3499999999999999</v>
      </c>
    </row>
    <row r="234" spans="1:18" x14ac:dyDescent="0.25">
      <c r="A234">
        <v>5</v>
      </c>
      <c r="B234" t="str">
        <v>-</v>
      </c>
      <c r="C234" t="str">
        <v>CAJA PLASTICA RECTANGULAR</v>
      </c>
      <c r="D234" t="str">
        <v>pza</v>
      </c>
      <c r="E234">
        <v>1</v>
      </c>
      <c r="F234">
        <v>1.5</v>
      </c>
      <c r="G234">
        <v>1.5</v>
      </c>
      <c r="H234" t="str">
        <v>INSTALACION ELECTRICA (PUNTO TOMACORRIENTE DOBLE)</v>
      </c>
      <c r="I234" t="str">
        <v/>
      </c>
      <c r="J234" t="str">
        <v>MATERIALES</v>
      </c>
      <c r="K234" t="b">
        <v>0</v>
      </c>
      <c r="L234" t="str">
        <v>SI</v>
      </c>
      <c r="M234" t="str">
        <f>+_xlfn.XLOOKUP(H234,Presupuesto_General!B:B,Presupuesto_General!A:A)</f>
        <v>ITEM-033</v>
      </c>
      <c r="N234" t="str">
        <f>+_xlfn.XLOOKUP(C234,Catálogo_Materiales!B:B,Catálogo_Materiales!A:A)</f>
        <v>MAT-019</v>
      </c>
      <c r="O234" t="str">
        <f t="shared" si="6"/>
        <v>ITEM-033MAT-019</v>
      </c>
      <c r="Q234">
        <f>+_xlfn.XLOOKUP(H234,Presupuesto_General!B:B,Presupuesto_General!D:D)</f>
        <v>9</v>
      </c>
      <c r="R234">
        <f t="shared" si="7"/>
        <v>9</v>
      </c>
    </row>
    <row r="235" spans="1:18" x14ac:dyDescent="0.25">
      <c r="A235">
        <v>6</v>
      </c>
      <c r="B235" t="str">
        <v>-</v>
      </c>
      <c r="C235" t="str">
        <v>CAJA PLASTICA CIRCULAR</v>
      </c>
      <c r="D235" t="str">
        <v>pza</v>
      </c>
      <c r="E235">
        <v>1</v>
      </c>
      <c r="F235">
        <v>2</v>
      </c>
      <c r="G235">
        <v>2</v>
      </c>
      <c r="H235" t="str">
        <v>INSTALACION ELECTRICA (PUNTO TOMACORRIENTE DOBLE)</v>
      </c>
      <c r="I235" t="str">
        <v/>
      </c>
      <c r="J235" t="str">
        <v>MATERIALES</v>
      </c>
      <c r="K235" t="b">
        <v>0</v>
      </c>
      <c r="L235" t="str">
        <v>SI</v>
      </c>
      <c r="M235" t="str">
        <f>+_xlfn.XLOOKUP(H235,Presupuesto_General!B:B,Presupuesto_General!A:A)</f>
        <v>ITEM-033</v>
      </c>
      <c r="N235" t="str">
        <f>+_xlfn.XLOOKUP(C235,Catálogo_Materiales!B:B,Catálogo_Materiales!A:A)</f>
        <v>MAT-018</v>
      </c>
      <c r="O235" t="str">
        <f t="shared" si="6"/>
        <v>ITEM-033MAT-018</v>
      </c>
      <c r="Q235">
        <f>+_xlfn.XLOOKUP(H235,Presupuesto_General!B:B,Presupuesto_General!D:D)</f>
        <v>9</v>
      </c>
      <c r="R235">
        <f t="shared" si="7"/>
        <v>9</v>
      </c>
    </row>
    <row r="236" spans="1:18" x14ac:dyDescent="0.25">
      <c r="A236">
        <v>7</v>
      </c>
      <c r="B236" t="str">
        <v>-</v>
      </c>
      <c r="C236" t="str">
        <v>ALAMBRE DE COBRE Nº 12 AWG</v>
      </c>
      <c r="D236" t="str">
        <v>M</v>
      </c>
      <c r="E236">
        <v>12</v>
      </c>
      <c r="F236">
        <v>2.2000000000000002</v>
      </c>
      <c r="G236">
        <v>26.4</v>
      </c>
      <c r="H236" t="str">
        <v>INSTALACION ELECTRICA (PUNTO TOMACORRIENTE DOBLE)</v>
      </c>
      <c r="I236" t="str">
        <v/>
      </c>
      <c r="J236" t="str">
        <v>MATERIALES</v>
      </c>
      <c r="K236" t="b">
        <v>0</v>
      </c>
      <c r="L236" t="str">
        <v>SI</v>
      </c>
      <c r="M236" t="str">
        <f>+_xlfn.XLOOKUP(H236,Presupuesto_General!B:B,Presupuesto_General!A:A)</f>
        <v>ITEM-033</v>
      </c>
      <c r="N236" t="str">
        <f>+_xlfn.XLOOKUP(C236,Catálogo_Materiales!B:B,Catálogo_Materiales!A:A)</f>
        <v>MAT-004</v>
      </c>
      <c r="O236" t="str">
        <f t="shared" si="6"/>
        <v>ITEM-033MAT-004</v>
      </c>
      <c r="Q236">
        <f>+_xlfn.XLOOKUP(H236,Presupuesto_General!B:B,Presupuesto_General!D:D)</f>
        <v>9</v>
      </c>
      <c r="R236">
        <f t="shared" si="7"/>
        <v>108</v>
      </c>
    </row>
    <row r="237" spans="1:18" x14ac:dyDescent="0.25">
      <c r="A237">
        <v>1</v>
      </c>
      <c r="B237" t="str">
        <v>-</v>
      </c>
      <c r="C237" t="str">
        <v>ELECTRICISTA</v>
      </c>
      <c r="D237" t="str">
        <v>hr</v>
      </c>
      <c r="E237">
        <v>1.5</v>
      </c>
      <c r="F237">
        <v>18</v>
      </c>
      <c r="G237">
        <v>27</v>
      </c>
      <c r="H237" t="str">
        <v>INSTALACION ELECTRICA (PUNTO TOMACORRIENTE DOBLE)</v>
      </c>
      <c r="I237" t="str">
        <v/>
      </c>
      <c r="J237" t="str">
        <v>MANO DE OBRA</v>
      </c>
      <c r="K237" t="b">
        <v>0</v>
      </c>
      <c r="L237" t="str">
        <v>SI</v>
      </c>
      <c r="M237" t="str">
        <f>+_xlfn.XLOOKUP(H237,Presupuesto_General!B:B,Presupuesto_General!A:A)</f>
        <v>ITEM-033</v>
      </c>
      <c r="N237" t="str">
        <f>+_xlfn.XLOOKUP(C237,Catálogo_ManoObra!B:B,Catálogo_ManoObra!A:A)</f>
        <v>MO-005</v>
      </c>
      <c r="O237" t="str">
        <f t="shared" si="6"/>
        <v>ITEM-033MO-005</v>
      </c>
      <c r="Q237">
        <f>+_xlfn.XLOOKUP(H237,Presupuesto_General!B:B,Presupuesto_General!D:D)</f>
        <v>9</v>
      </c>
      <c r="R237">
        <f t="shared" si="7"/>
        <v>13.5</v>
      </c>
    </row>
    <row r="238" spans="1:18" x14ac:dyDescent="0.25">
      <c r="A238">
        <v>2</v>
      </c>
      <c r="B238" t="str">
        <v>-</v>
      </c>
      <c r="C238" t="str">
        <v>AYUDANTE</v>
      </c>
      <c r="D238" t="str">
        <v>hr</v>
      </c>
      <c r="E238">
        <v>1.5</v>
      </c>
      <c r="F238">
        <v>0</v>
      </c>
      <c r="G238">
        <v>0</v>
      </c>
      <c r="H238" t="str">
        <v>INSTALACION ELECTRICA (PUNTO TOMACORRIENTE DOBLE)</v>
      </c>
      <c r="I238" t="str">
        <v/>
      </c>
      <c r="J238" t="str">
        <v>MANO DE OBRA</v>
      </c>
      <c r="K238" t="b">
        <v>0</v>
      </c>
      <c r="L238" t="str">
        <v>SI</v>
      </c>
      <c r="M238" t="str">
        <f>+_xlfn.XLOOKUP(H238,Presupuesto_General!B:B,Presupuesto_General!A:A)</f>
        <v>ITEM-033</v>
      </c>
      <c r="N238" t="str">
        <f>+_xlfn.XLOOKUP(C238,Catálogo_ManoObra!B:B,Catálogo_ManoObra!A:A)</f>
        <v>MO-003</v>
      </c>
      <c r="O238" t="str">
        <f t="shared" si="6"/>
        <v>ITEM-033MO-003</v>
      </c>
      <c r="Q238">
        <f>+_xlfn.XLOOKUP(H238,Presupuesto_General!B:B,Presupuesto_General!D:D)</f>
        <v>9</v>
      </c>
      <c r="R238">
        <f t="shared" si="7"/>
        <v>13.5</v>
      </c>
    </row>
    <row r="239" spans="1:18" x14ac:dyDescent="0.25">
      <c r="A239">
        <v>1</v>
      </c>
      <c r="B239" t="str">
        <v>-</v>
      </c>
      <c r="C239" t="str">
        <v>TEE PVC DESAGUE 4" A 2"</v>
      </c>
      <c r="D239" t="str">
        <v>pza</v>
      </c>
      <c r="E239">
        <v>1</v>
      </c>
      <c r="F239">
        <v>12</v>
      </c>
      <c r="G239">
        <v>12</v>
      </c>
      <c r="H239" t="str">
        <v>INSTALACION SANITARIA</v>
      </c>
      <c r="I239" t="str">
        <v/>
      </c>
      <c r="J239" t="str">
        <v>MATERIALES</v>
      </c>
      <c r="K239" t="b">
        <v>0</v>
      </c>
      <c r="L239" t="str">
        <v>SI</v>
      </c>
      <c r="M239" t="str">
        <f>+_xlfn.XLOOKUP(H239,Presupuesto_General!B:B,Presupuesto_General!A:A)</f>
        <v>ITEM-034</v>
      </c>
      <c r="N239" t="str">
        <f>+_xlfn.XLOOKUP(C239,Catálogo_Materiales!B:B,Catálogo_Materiales!A:A)</f>
        <v>MAT-097</v>
      </c>
      <c r="O239" t="str">
        <f t="shared" si="6"/>
        <v>ITEM-034MAT-097</v>
      </c>
      <c r="Q239">
        <f>+_xlfn.XLOOKUP(H239,Presupuesto_General!B:B,Presupuesto_General!D:D)</f>
        <v>1</v>
      </c>
      <c r="R239">
        <f t="shared" si="7"/>
        <v>1</v>
      </c>
    </row>
    <row r="240" spans="1:18" x14ac:dyDescent="0.25">
      <c r="A240">
        <v>2</v>
      </c>
      <c r="B240" t="str">
        <v>-</v>
      </c>
      <c r="C240" t="str">
        <v>TEE PVC DESAGUE 2"</v>
      </c>
      <c r="D240" t="str">
        <v>pza</v>
      </c>
      <c r="E240">
        <v>1</v>
      </c>
      <c r="F240">
        <v>7.5</v>
      </c>
      <c r="G240">
        <v>7.5</v>
      </c>
      <c r="H240" t="str">
        <v>INSTALACION SANITARIA</v>
      </c>
      <c r="I240" t="str">
        <v/>
      </c>
      <c r="J240" t="str">
        <v>MATERIALES</v>
      </c>
      <c r="K240" t="b">
        <v>0</v>
      </c>
      <c r="L240" t="str">
        <v>SI</v>
      </c>
      <c r="M240" t="str">
        <f>+_xlfn.XLOOKUP(H240,Presupuesto_General!B:B,Presupuesto_General!A:A)</f>
        <v>ITEM-034</v>
      </c>
      <c r="N240" t="str">
        <f>+_xlfn.XLOOKUP(C240,Catálogo_Materiales!B:B,Catálogo_Materiales!A:A)</f>
        <v>MAT-095</v>
      </c>
      <c r="O240" t="str">
        <f t="shared" si="6"/>
        <v>ITEM-034MAT-095</v>
      </c>
      <c r="Q240">
        <f>+_xlfn.XLOOKUP(H240,Presupuesto_General!B:B,Presupuesto_General!D:D)</f>
        <v>1</v>
      </c>
      <c r="R240">
        <f t="shared" si="7"/>
        <v>1</v>
      </c>
    </row>
    <row r="241" spans="1:18" x14ac:dyDescent="0.25">
      <c r="A241">
        <v>3</v>
      </c>
      <c r="B241" t="str">
        <v>-</v>
      </c>
      <c r="C241" t="str">
        <v>REJILLA DE PISO METALICA</v>
      </c>
      <c r="D241" t="str">
        <v>pza</v>
      </c>
      <c r="E241">
        <v>1</v>
      </c>
      <c r="F241">
        <v>20</v>
      </c>
      <c r="G241">
        <v>20</v>
      </c>
      <c r="H241" t="str">
        <v>INSTALACION SANITARIA</v>
      </c>
      <c r="I241" t="str">
        <v/>
      </c>
      <c r="J241" t="str">
        <v>MATERIALES</v>
      </c>
      <c r="K241" t="b">
        <v>0</v>
      </c>
      <c r="L241" t="str">
        <v>SI</v>
      </c>
      <c r="M241" t="str">
        <f>+_xlfn.XLOOKUP(H241,Presupuesto_General!B:B,Presupuesto_General!A:A)</f>
        <v>ITEM-034</v>
      </c>
      <c r="N241" t="str">
        <f>+_xlfn.XLOOKUP(C241,Catálogo_Materiales!B:B,Catálogo_Materiales!A:A)</f>
        <v>MAT-088</v>
      </c>
      <c r="O241" t="str">
        <f t="shared" si="6"/>
        <v>ITEM-034MAT-088</v>
      </c>
      <c r="Q241">
        <f>+_xlfn.XLOOKUP(H241,Presupuesto_General!B:B,Presupuesto_General!D:D)</f>
        <v>1</v>
      </c>
      <c r="R241">
        <f t="shared" si="7"/>
        <v>1</v>
      </c>
    </row>
    <row r="242" spans="1:18" x14ac:dyDescent="0.25">
      <c r="A242">
        <v>4</v>
      </c>
      <c r="B242" t="str">
        <v>-</v>
      </c>
      <c r="C242" t="str">
        <v>PEGAMENTO PARA PVC</v>
      </c>
      <c r="D242" t="str">
        <v>LT</v>
      </c>
      <c r="E242">
        <v>0.35</v>
      </c>
      <c r="F242">
        <v>35</v>
      </c>
      <c r="G242">
        <v>12.25</v>
      </c>
      <c r="H242" t="str">
        <v>INSTALACION SANITARIA</v>
      </c>
      <c r="I242" t="str">
        <v/>
      </c>
      <c r="J242" t="str">
        <v>MATERIALES</v>
      </c>
      <c r="K242" t="b">
        <v>0</v>
      </c>
      <c r="L242" t="str">
        <v>SI</v>
      </c>
      <c r="M242" t="str">
        <f>+_xlfn.XLOOKUP(H242,Presupuesto_General!B:B,Presupuesto_General!A:A)</f>
        <v>ITEM-034</v>
      </c>
      <c r="N242" t="str">
        <f>+_xlfn.XLOOKUP(C242,Catálogo_Materiales!B:B,Catálogo_Materiales!A:A)</f>
        <v>MAT-075</v>
      </c>
      <c r="O242" t="str">
        <f t="shared" si="6"/>
        <v>ITEM-034MAT-075</v>
      </c>
      <c r="Q242">
        <f>+_xlfn.XLOOKUP(H242,Presupuesto_General!B:B,Presupuesto_General!D:D)</f>
        <v>1</v>
      </c>
      <c r="R242">
        <f t="shared" si="7"/>
        <v>0.35</v>
      </c>
    </row>
    <row r="243" spans="1:18" x14ac:dyDescent="0.25">
      <c r="A243">
        <v>5</v>
      </c>
      <c r="B243" t="str">
        <v>-</v>
      </c>
      <c r="C243" t="str">
        <v>CODO PVC DESAGUE 4"</v>
      </c>
      <c r="D243" t="str">
        <v>pza</v>
      </c>
      <c r="E243">
        <v>1</v>
      </c>
      <c r="F243">
        <v>13</v>
      </c>
      <c r="G243">
        <v>13</v>
      </c>
      <c r="H243" t="str">
        <v>INSTALACION SANITARIA</v>
      </c>
      <c r="I243" t="str">
        <v/>
      </c>
      <c r="J243" t="str">
        <v>MATERIALES</v>
      </c>
      <c r="K243" t="b">
        <v>0</v>
      </c>
      <c r="L243" t="str">
        <v>SI</v>
      </c>
      <c r="M243" t="str">
        <f>+_xlfn.XLOOKUP(H243,Presupuesto_General!B:B,Presupuesto_General!A:A)</f>
        <v>ITEM-034</v>
      </c>
      <c r="N243" t="str">
        <f>+_xlfn.XLOOKUP(C243,Catálogo_Materiales!B:B,Catálogo_Materiales!A:A)</f>
        <v>MAT-042</v>
      </c>
      <c r="O243" t="str">
        <f t="shared" si="6"/>
        <v>ITEM-034MAT-042</v>
      </c>
      <c r="Q243">
        <f>+_xlfn.XLOOKUP(H243,Presupuesto_General!B:B,Presupuesto_General!D:D)</f>
        <v>1</v>
      </c>
      <c r="R243">
        <f t="shared" si="7"/>
        <v>1</v>
      </c>
    </row>
    <row r="244" spans="1:18" x14ac:dyDescent="0.25">
      <c r="A244">
        <v>6</v>
      </c>
      <c r="B244" t="str">
        <v>-</v>
      </c>
      <c r="C244" t="str">
        <v>CODO PVC DESAGUE 2"</v>
      </c>
      <c r="D244" t="str">
        <v>pza</v>
      </c>
      <c r="E244">
        <v>3</v>
      </c>
      <c r="F244">
        <v>4</v>
      </c>
      <c r="G244">
        <v>12</v>
      </c>
      <c r="H244" t="str">
        <v>INSTALACION SANITARIA</v>
      </c>
      <c r="I244" t="str">
        <v/>
      </c>
      <c r="J244" t="str">
        <v>MATERIALES</v>
      </c>
      <c r="K244" t="b">
        <v>0</v>
      </c>
      <c r="L244" t="str">
        <v>SI</v>
      </c>
      <c r="M244" t="str">
        <f>+_xlfn.XLOOKUP(H244,Presupuesto_General!B:B,Presupuesto_General!A:A)</f>
        <v>ITEM-034</v>
      </c>
      <c r="N244" t="str">
        <f>+_xlfn.XLOOKUP(C244,Catálogo_Materiales!B:B,Catálogo_Materiales!A:A)</f>
        <v>MAT-040</v>
      </c>
      <c r="O244" t="str">
        <f t="shared" si="6"/>
        <v>ITEM-034MAT-040</v>
      </c>
      <c r="Q244">
        <f>+_xlfn.XLOOKUP(H244,Presupuesto_General!B:B,Presupuesto_General!D:D)</f>
        <v>1</v>
      </c>
      <c r="R244">
        <f t="shared" si="7"/>
        <v>3</v>
      </c>
    </row>
    <row r="245" spans="1:18" x14ac:dyDescent="0.25">
      <c r="A245">
        <v>7</v>
      </c>
      <c r="B245" t="str">
        <v>-</v>
      </c>
      <c r="C245" t="str">
        <v>CAJA SIFONADA PVC C/REJILLA DE PISO</v>
      </c>
      <c r="D245" t="str">
        <v>pza</v>
      </c>
      <c r="E245">
        <v>1</v>
      </c>
      <c r="F245">
        <v>35</v>
      </c>
      <c r="G245">
        <v>35</v>
      </c>
      <c r="H245" t="str">
        <v>INSTALACION SANITARIA</v>
      </c>
      <c r="I245" t="str">
        <v/>
      </c>
      <c r="J245" t="str">
        <v>MATERIALES</v>
      </c>
      <c r="K245" t="b">
        <v>0</v>
      </c>
      <c r="L245" t="str">
        <v>SI</v>
      </c>
      <c r="M245" t="str">
        <f>+_xlfn.XLOOKUP(H245,Presupuesto_General!B:B,Presupuesto_General!A:A)</f>
        <v>ITEM-034</v>
      </c>
      <c r="N245" t="str">
        <f>+_xlfn.XLOOKUP(C245,Catálogo_Materiales!B:B,Catálogo_Materiales!A:A)</f>
        <v>MAT-020</v>
      </c>
      <c r="O245" t="str">
        <f t="shared" si="6"/>
        <v>ITEM-034MAT-020</v>
      </c>
      <c r="Q245">
        <f>+_xlfn.XLOOKUP(H245,Presupuesto_General!B:B,Presupuesto_General!D:D)</f>
        <v>1</v>
      </c>
      <c r="R245">
        <f t="shared" si="7"/>
        <v>1</v>
      </c>
    </row>
    <row r="246" spans="1:18" x14ac:dyDescent="0.25">
      <c r="A246">
        <v>8</v>
      </c>
      <c r="B246" t="str">
        <v>-</v>
      </c>
      <c r="C246" t="str">
        <v>CAJA DE REGISTRO DE PVC</v>
      </c>
      <c r="D246" t="str">
        <v>pza</v>
      </c>
      <c r="E246">
        <v>1</v>
      </c>
      <c r="F246">
        <v>40</v>
      </c>
      <c r="G246">
        <v>40</v>
      </c>
      <c r="H246" t="str">
        <v>INSTALACION SANITARIA</v>
      </c>
      <c r="I246" t="str">
        <v/>
      </c>
      <c r="J246" t="str">
        <v>MATERIALES</v>
      </c>
      <c r="K246" t="b">
        <v>0</v>
      </c>
      <c r="L246" t="str">
        <v>SI</v>
      </c>
      <c r="M246" t="str">
        <f>+_xlfn.XLOOKUP(H246,Presupuesto_General!B:B,Presupuesto_General!A:A)</f>
        <v>ITEM-034</v>
      </c>
      <c r="N246" t="str">
        <f>+_xlfn.XLOOKUP(C246,Catálogo_Materiales!B:B,Catálogo_Materiales!A:A)</f>
        <v>MAT-015</v>
      </c>
      <c r="O246" t="str">
        <f t="shared" si="6"/>
        <v>ITEM-034MAT-015</v>
      </c>
      <c r="Q246">
        <f>+_xlfn.XLOOKUP(H246,Presupuesto_General!B:B,Presupuesto_General!D:D)</f>
        <v>1</v>
      </c>
      <c r="R246">
        <f t="shared" si="7"/>
        <v>1</v>
      </c>
    </row>
    <row r="247" spans="1:18" x14ac:dyDescent="0.25">
      <c r="A247">
        <v>9</v>
      </c>
      <c r="B247" t="str">
        <v>-</v>
      </c>
      <c r="C247" t="str">
        <v>YEE PVC DESAGUE 4" A 2"</v>
      </c>
      <c r="D247" t="str">
        <v>PZA</v>
      </c>
      <c r="E247">
        <v>2</v>
      </c>
      <c r="F247">
        <v>11</v>
      </c>
      <c r="G247">
        <v>22</v>
      </c>
      <c r="H247" t="str">
        <v>INSTALACION SANITARIA</v>
      </c>
      <c r="I247" t="str">
        <v/>
      </c>
      <c r="J247" t="str">
        <v>MATERIALES</v>
      </c>
      <c r="K247" t="b">
        <v>0</v>
      </c>
      <c r="L247" t="str">
        <v>SI</v>
      </c>
      <c r="M247" t="str">
        <f>+_xlfn.XLOOKUP(H247,Presupuesto_General!B:B,Presupuesto_General!A:A)</f>
        <v>ITEM-034</v>
      </c>
      <c r="N247" t="str">
        <f>+_xlfn.XLOOKUP(C247,Catálogo_Materiales!B:B,Catálogo_Materiales!A:A)</f>
        <v>MAT-113</v>
      </c>
      <c r="O247" t="str">
        <f t="shared" si="6"/>
        <v>ITEM-034MAT-113</v>
      </c>
      <c r="Q247">
        <f>+_xlfn.XLOOKUP(H247,Presupuesto_General!B:B,Presupuesto_General!D:D)</f>
        <v>1</v>
      </c>
      <c r="R247">
        <f t="shared" si="7"/>
        <v>2</v>
      </c>
    </row>
    <row r="248" spans="1:18" x14ac:dyDescent="0.25">
      <c r="A248">
        <v>10</v>
      </c>
      <c r="B248" t="str">
        <v>-</v>
      </c>
      <c r="C248" t="str">
        <v>TUBO PVC DESAGUE 4"</v>
      </c>
      <c r="D248" t="str">
        <v>M</v>
      </c>
      <c r="E248">
        <v>8</v>
      </c>
      <c r="F248">
        <v>19</v>
      </c>
      <c r="G248">
        <v>152</v>
      </c>
      <c r="H248" t="str">
        <v>INSTALACION SANITARIA</v>
      </c>
      <c r="I248" t="str">
        <v/>
      </c>
      <c r="J248" t="str">
        <v>MATERIALES</v>
      </c>
      <c r="K248" t="b">
        <v>0</v>
      </c>
      <c r="L248" t="str">
        <v>SI</v>
      </c>
      <c r="M248" t="str">
        <f>+_xlfn.XLOOKUP(H248,Presupuesto_General!B:B,Presupuesto_General!A:A)</f>
        <v>ITEM-034</v>
      </c>
      <c r="N248" t="str">
        <f>+_xlfn.XLOOKUP(C248,Catálogo_Materiales!B:B,Catálogo_Materiales!A:A)</f>
        <v>MAT-110</v>
      </c>
      <c r="O248" t="str">
        <f t="shared" si="6"/>
        <v>ITEM-034MAT-110</v>
      </c>
      <c r="Q248">
        <f>+_xlfn.XLOOKUP(H248,Presupuesto_General!B:B,Presupuesto_General!D:D)</f>
        <v>1</v>
      </c>
      <c r="R248">
        <f t="shared" si="7"/>
        <v>8</v>
      </c>
    </row>
    <row r="249" spans="1:18" x14ac:dyDescent="0.25">
      <c r="A249">
        <v>11</v>
      </c>
      <c r="B249" t="str">
        <v>-</v>
      </c>
      <c r="C249" t="str">
        <v>TUBO PVC DESAGUE 2"</v>
      </c>
      <c r="D249" t="str">
        <v>M</v>
      </c>
      <c r="E249">
        <v>8</v>
      </c>
      <c r="F249">
        <v>10.5</v>
      </c>
      <c r="G249">
        <v>84</v>
      </c>
      <c r="H249" t="str">
        <v>INSTALACION SANITARIA</v>
      </c>
      <c r="I249" t="str">
        <v/>
      </c>
      <c r="J249" t="str">
        <v>MATERIALES</v>
      </c>
      <c r="K249" t="b">
        <v>0</v>
      </c>
      <c r="L249" t="str">
        <v>SI</v>
      </c>
      <c r="M249" t="str">
        <f>+_xlfn.XLOOKUP(H249,Presupuesto_General!B:B,Presupuesto_General!A:A)</f>
        <v>ITEM-034</v>
      </c>
      <c r="N249" t="str">
        <f>+_xlfn.XLOOKUP(C249,Catálogo_Materiales!B:B,Catálogo_Materiales!A:A)</f>
        <v>MAT-108</v>
      </c>
      <c r="O249" t="str">
        <f t="shared" si="6"/>
        <v>ITEM-034MAT-108</v>
      </c>
      <c r="Q249">
        <f>+_xlfn.XLOOKUP(H249,Presupuesto_General!B:B,Presupuesto_General!D:D)</f>
        <v>1</v>
      </c>
      <c r="R249">
        <f t="shared" si="7"/>
        <v>8</v>
      </c>
    </row>
    <row r="250" spans="1:18" x14ac:dyDescent="0.25">
      <c r="A250">
        <v>1</v>
      </c>
      <c r="B250" t="str">
        <v>-</v>
      </c>
      <c r="C250" t="str">
        <v>PLOMERO</v>
      </c>
      <c r="D250" t="str">
        <v>hr</v>
      </c>
      <c r="E250">
        <v>9</v>
      </c>
      <c r="F250">
        <v>18</v>
      </c>
      <c r="G250">
        <v>162</v>
      </c>
      <c r="H250" t="str">
        <v>INSTALACION SANITARIA</v>
      </c>
      <c r="I250" t="str">
        <v/>
      </c>
      <c r="J250" t="str">
        <v>MANO DE OBRA</v>
      </c>
      <c r="K250" t="b">
        <v>0</v>
      </c>
      <c r="L250" t="str">
        <v>SI</v>
      </c>
      <c r="M250" t="str">
        <f>+_xlfn.XLOOKUP(H250,Presupuesto_General!B:B,Presupuesto_General!A:A)</f>
        <v>ITEM-034</v>
      </c>
      <c r="N250" t="str">
        <f>+_xlfn.XLOOKUP(C250,Catálogo_ManoObra!B:B,Catálogo_ManoObra!A:A)</f>
        <v>MO-009</v>
      </c>
      <c r="O250" t="str">
        <f t="shared" si="6"/>
        <v>ITEM-034MO-009</v>
      </c>
      <c r="Q250">
        <f>+_xlfn.XLOOKUP(H250,Presupuesto_General!B:B,Presupuesto_General!D:D)</f>
        <v>1</v>
      </c>
      <c r="R250">
        <f t="shared" si="7"/>
        <v>9</v>
      </c>
    </row>
    <row r="251" spans="1:18" x14ac:dyDescent="0.25">
      <c r="A251">
        <v>2</v>
      </c>
      <c r="B251" t="str">
        <v>-</v>
      </c>
      <c r="C251" t="str">
        <v>AYUDANTE</v>
      </c>
      <c r="D251" t="str">
        <v>hr</v>
      </c>
      <c r="E251">
        <v>9</v>
      </c>
      <c r="F251">
        <v>0</v>
      </c>
      <c r="G251">
        <v>0</v>
      </c>
      <c r="H251" t="str">
        <v>INSTALACION SANITARIA</v>
      </c>
      <c r="I251" t="str">
        <v/>
      </c>
      <c r="J251" t="str">
        <v>MANO DE OBRA</v>
      </c>
      <c r="K251" t="b">
        <v>0</v>
      </c>
      <c r="L251" t="str">
        <v>SI</v>
      </c>
      <c r="M251" t="str">
        <f>+_xlfn.XLOOKUP(H251,Presupuesto_General!B:B,Presupuesto_General!A:A)</f>
        <v>ITEM-034</v>
      </c>
      <c r="N251" t="str">
        <f>+_xlfn.XLOOKUP(C251,Catálogo_ManoObra!B:B,Catálogo_ManoObra!A:A)</f>
        <v>MO-003</v>
      </c>
      <c r="O251" t="str">
        <f t="shared" si="6"/>
        <v>ITEM-034MO-003</v>
      </c>
      <c r="Q251">
        <f>+_xlfn.XLOOKUP(H251,Presupuesto_General!B:B,Presupuesto_General!D:D)</f>
        <v>1</v>
      </c>
      <c r="R251">
        <f t="shared" si="7"/>
        <v>9</v>
      </c>
    </row>
    <row r="252" spans="1:18" x14ac:dyDescent="0.25">
      <c r="A252">
        <v>1</v>
      </c>
      <c r="B252" t="str">
        <v>-</v>
      </c>
      <c r="C252" t="str">
        <v>LADRILLO GAMBOTE (23x10x5)</v>
      </c>
      <c r="D252" t="str">
        <v>pza</v>
      </c>
      <c r="E252">
        <v>95</v>
      </c>
      <c r="F252">
        <v>0.8</v>
      </c>
      <c r="G252">
        <v>76</v>
      </c>
      <c r="H252" t="str">
        <v>CAMARA DE INSPECCION DE LADRILLO GAMBOTE (23X10X5) (0,60X0,60)</v>
      </c>
      <c r="I252" t="str">
        <v/>
      </c>
      <c r="J252" t="str">
        <v>MATERIALES</v>
      </c>
      <c r="K252" t="b">
        <v>0</v>
      </c>
      <c r="L252" t="str">
        <v>SI</v>
      </c>
      <c r="M252" t="str">
        <f>+_xlfn.XLOOKUP(H252,Presupuesto_General!B:B,Presupuesto_General!A:A)</f>
        <v>ITEM-035</v>
      </c>
      <c r="N252" t="str">
        <f>+_xlfn.XLOOKUP(C252,Catálogo_Materiales!B:B,Catálogo_Materiales!A:A)</f>
        <v>MAT-060</v>
      </c>
      <c r="O252" t="str">
        <f t="shared" si="6"/>
        <v>ITEM-035MAT-060</v>
      </c>
      <c r="Q252">
        <f>+_xlfn.XLOOKUP(H252,Presupuesto_General!B:B,Presupuesto_General!D:D)</f>
        <v>2</v>
      </c>
      <c r="R252">
        <f t="shared" si="7"/>
        <v>190</v>
      </c>
    </row>
    <row r="253" spans="1:18" x14ac:dyDescent="0.25">
      <c r="A253">
        <v>2</v>
      </c>
      <c r="B253" t="str">
        <v>-</v>
      </c>
      <c r="C253" t="str">
        <v>ALAMBRE DE AMARRE</v>
      </c>
      <c r="D253" t="str">
        <v>kg</v>
      </c>
      <c r="E253">
        <v>0.1</v>
      </c>
      <c r="F253">
        <v>11</v>
      </c>
      <c r="G253">
        <v>1.1000000000000001</v>
      </c>
      <c r="H253" t="str">
        <v>CAMARA DE INSPECCION DE LADRILLO GAMBOTE (23X10X5) (0,60X0,60)</v>
      </c>
      <c r="I253" t="str">
        <v/>
      </c>
      <c r="J253" t="str">
        <v>MATERIALES</v>
      </c>
      <c r="K253" t="b">
        <v>0</v>
      </c>
      <c r="L253" t="str">
        <v>SI</v>
      </c>
      <c r="M253" t="str">
        <f>+_xlfn.XLOOKUP(H253,Presupuesto_General!B:B,Presupuesto_General!A:A)</f>
        <v>ITEM-035</v>
      </c>
      <c r="N253" t="str">
        <f>+_xlfn.XLOOKUP(C253,Catálogo_Materiales!B:B,Catálogo_Materiales!A:A)</f>
        <v>MAT-002</v>
      </c>
      <c r="O253" t="str">
        <f t="shared" si="6"/>
        <v>ITEM-035MAT-002</v>
      </c>
      <c r="Q253">
        <f>+_xlfn.XLOOKUP(H253,Presupuesto_General!B:B,Presupuesto_General!D:D)</f>
        <v>2</v>
      </c>
      <c r="R253">
        <f t="shared" si="7"/>
        <v>0.2</v>
      </c>
    </row>
    <row r="254" spans="1:18" x14ac:dyDescent="0.25">
      <c r="A254">
        <v>3</v>
      </c>
      <c r="B254" t="str">
        <v>-</v>
      </c>
      <c r="C254" t="str">
        <v>FIERRO CORRUGADO 5/16"</v>
      </c>
      <c r="D254" t="str">
        <v>kg</v>
      </c>
      <c r="E254">
        <v>1.83</v>
      </c>
      <c r="F254">
        <v>8</v>
      </c>
      <c r="G254">
        <v>14.64</v>
      </c>
      <c r="H254" t="str">
        <v>CAMARA DE INSPECCION DE LADRILLO GAMBOTE (23X10X5) (0,60X0,60)</v>
      </c>
      <c r="I254" t="str">
        <v/>
      </c>
      <c r="J254" t="str">
        <v>MATERIALES</v>
      </c>
      <c r="K254" t="b">
        <v>0</v>
      </c>
      <c r="L254" t="str">
        <v>SI</v>
      </c>
      <c r="M254" t="str">
        <f>+_xlfn.XLOOKUP(H254,Presupuesto_General!B:B,Presupuesto_General!A:A)</f>
        <v>ITEM-035</v>
      </c>
      <c r="N254" t="str">
        <f>+_xlfn.XLOOKUP(C254,Catálogo_Materiales!B:B,Catálogo_Materiales!A:A)</f>
        <v>MAT-050</v>
      </c>
      <c r="O254" t="str">
        <f t="shared" si="6"/>
        <v>ITEM-035MAT-050</v>
      </c>
      <c r="Q254">
        <f>+_xlfn.XLOOKUP(H254,Presupuesto_General!B:B,Presupuesto_General!D:D)</f>
        <v>2</v>
      </c>
      <c r="R254">
        <f t="shared" si="7"/>
        <v>3.66</v>
      </c>
    </row>
    <row r="255" spans="1:18" x14ac:dyDescent="0.25">
      <c r="A255">
        <v>4</v>
      </c>
      <c r="B255" t="str">
        <v>-</v>
      </c>
      <c r="C255" t="str">
        <v>CEMENTO PORTLAND</v>
      </c>
      <c r="D255" t="str">
        <v>kg</v>
      </c>
      <c r="E255">
        <v>70.84</v>
      </c>
      <c r="F255">
        <v>1.1000000000000001</v>
      </c>
      <c r="G255">
        <v>77.92</v>
      </c>
      <c r="H255" t="str">
        <v>CAMARA DE INSPECCION DE LADRILLO GAMBOTE (23X10X5) (0,60X0,60)</v>
      </c>
      <c r="I255" t="str">
        <v/>
      </c>
      <c r="J255" t="str">
        <v>MATERIALES</v>
      </c>
      <c r="K255" t="b">
        <v>0</v>
      </c>
      <c r="L255" t="str">
        <v>SI</v>
      </c>
      <c r="M255" t="str">
        <f>+_xlfn.XLOOKUP(H255,Presupuesto_General!B:B,Presupuesto_General!A:A)</f>
        <v>ITEM-035</v>
      </c>
      <c r="N255" t="str">
        <f>+_xlfn.XLOOKUP(C255,Catálogo_Materiales!B:B,Catálogo_Materiales!A:A)</f>
        <v>MAT-027</v>
      </c>
      <c r="O255" t="str">
        <f t="shared" si="6"/>
        <v>ITEM-035MAT-027</v>
      </c>
      <c r="Q255">
        <f>+_xlfn.XLOOKUP(H255,Presupuesto_General!B:B,Presupuesto_General!D:D)</f>
        <v>2</v>
      </c>
      <c r="R255">
        <f t="shared" si="7"/>
        <v>141.68</v>
      </c>
    </row>
    <row r="256" spans="1:18" x14ac:dyDescent="0.25">
      <c r="A256">
        <v>5</v>
      </c>
      <c r="B256" t="str">
        <v>-</v>
      </c>
      <c r="C256" t="str">
        <v>PIEDRA MANZANA</v>
      </c>
      <c r="D256" t="str">
        <v>m³</v>
      </c>
      <c r="E256">
        <v>0.15</v>
      </c>
      <c r="F256">
        <v>0</v>
      </c>
      <c r="G256">
        <v>0</v>
      </c>
      <c r="H256" t="str">
        <v>CAMARA DE INSPECCION DE LADRILLO GAMBOTE (23X10X5) (0,60X0,60)</v>
      </c>
      <c r="I256" t="str">
        <v/>
      </c>
      <c r="J256" t="str">
        <v>MATERIALES</v>
      </c>
      <c r="K256" t="b">
        <v>0</v>
      </c>
      <c r="L256" t="str">
        <v>SI</v>
      </c>
      <c r="M256" t="str">
        <f>+_xlfn.XLOOKUP(H256,Presupuesto_General!B:B,Presupuesto_General!A:A)</f>
        <v>ITEM-035</v>
      </c>
      <c r="N256" t="str">
        <f>+_xlfn.XLOOKUP(C256,Catálogo_Materiales!B:B,Catálogo_Materiales!A:A)</f>
        <v>MAT-077</v>
      </c>
      <c r="O256" t="str">
        <f t="shared" si="6"/>
        <v>ITEM-035MAT-077</v>
      </c>
      <c r="Q256">
        <f>+_xlfn.XLOOKUP(H256,Presupuesto_General!B:B,Presupuesto_General!D:D)</f>
        <v>2</v>
      </c>
      <c r="R256">
        <f t="shared" si="7"/>
        <v>0.3</v>
      </c>
    </row>
    <row r="257" spans="1:18" x14ac:dyDescent="0.25">
      <c r="A257">
        <v>6</v>
      </c>
      <c r="B257" t="str">
        <v>-</v>
      </c>
      <c r="C257" t="str">
        <v>GRAVA</v>
      </c>
      <c r="D257" t="str">
        <v>m³</v>
      </c>
      <c r="E257">
        <v>0.13</v>
      </c>
      <c r="F257">
        <v>0</v>
      </c>
      <c r="G257">
        <v>0</v>
      </c>
      <c r="H257" t="str">
        <v>CAMARA DE INSPECCION DE LADRILLO GAMBOTE (23X10X5) (0,60X0,60)</v>
      </c>
      <c r="I257" t="str">
        <v/>
      </c>
      <c r="J257" t="str">
        <v>MATERIALES</v>
      </c>
      <c r="K257" t="b">
        <v>0</v>
      </c>
      <c r="L257" t="str">
        <v>SI</v>
      </c>
      <c r="M257" t="str">
        <f>+_xlfn.XLOOKUP(H257,Presupuesto_General!B:B,Presupuesto_General!A:A)</f>
        <v>ITEM-035</v>
      </c>
      <c r="N257" t="str">
        <f>+_xlfn.XLOOKUP(C257,Catálogo_Materiales!B:B,Catálogo_Materiales!A:A)</f>
        <v>MAT-051</v>
      </c>
      <c r="O257" t="str">
        <f t="shared" si="6"/>
        <v>ITEM-035MAT-051</v>
      </c>
      <c r="Q257">
        <f>+_xlfn.XLOOKUP(H257,Presupuesto_General!B:B,Presupuesto_General!D:D)</f>
        <v>2</v>
      </c>
      <c r="R257">
        <f t="shared" si="7"/>
        <v>0.26</v>
      </c>
    </row>
    <row r="258" spans="1:18" x14ac:dyDescent="0.25">
      <c r="A258">
        <v>7</v>
      </c>
      <c r="B258" t="str">
        <v>-</v>
      </c>
      <c r="C258" t="str">
        <v>ARENA FINA</v>
      </c>
      <c r="D258" t="str">
        <v>m³</v>
      </c>
      <c r="E258">
        <v>0.15</v>
      </c>
      <c r="F258">
        <v>0</v>
      </c>
      <c r="G258">
        <v>0</v>
      </c>
      <c r="H258" t="str">
        <v>CAMARA DE INSPECCION DE LADRILLO GAMBOTE (23X10X5) (0,60X0,60)</v>
      </c>
      <c r="I258" t="str">
        <v/>
      </c>
      <c r="J258" t="str">
        <v>MATERIALES</v>
      </c>
      <c r="K258" t="b">
        <v>0</v>
      </c>
      <c r="L258" t="str">
        <v>SI</v>
      </c>
      <c r="M258" t="str">
        <f>+_xlfn.XLOOKUP(H258,Presupuesto_General!B:B,Presupuesto_General!A:A)</f>
        <v>ITEM-035</v>
      </c>
      <c r="N258" t="str">
        <f>+_xlfn.XLOOKUP(C258,Catálogo_Materiales!B:B,Catálogo_Materiales!A:A)</f>
        <v>MAT-010</v>
      </c>
      <c r="O258" t="str">
        <f t="shared" si="6"/>
        <v>ITEM-035MAT-010</v>
      </c>
      <c r="Q258">
        <f>+_xlfn.XLOOKUP(H258,Presupuesto_General!B:B,Presupuesto_General!D:D)</f>
        <v>2</v>
      </c>
      <c r="R258">
        <f t="shared" si="7"/>
        <v>0.3</v>
      </c>
    </row>
    <row r="259" spans="1:18" x14ac:dyDescent="0.25">
      <c r="A259">
        <v>1</v>
      </c>
      <c r="B259" t="str">
        <v>-</v>
      </c>
      <c r="C259" t="str">
        <v>ALBAÑIL</v>
      </c>
      <c r="D259" t="str">
        <v>hr</v>
      </c>
      <c r="E259">
        <v>7.5</v>
      </c>
      <c r="F259">
        <v>18</v>
      </c>
      <c r="G259">
        <v>135</v>
      </c>
      <c r="H259" t="str">
        <v>CAMARA DE INSPECCION DE LADRILLO GAMBOTE (23X10X5) (0,60X0,60)</v>
      </c>
      <c r="I259" t="str">
        <v/>
      </c>
      <c r="J259" t="str">
        <v>MANO DE OBRA</v>
      </c>
      <c r="K259" t="b">
        <v>0</v>
      </c>
      <c r="L259" t="str">
        <v>SI</v>
      </c>
      <c r="M259" t="str">
        <f>+_xlfn.XLOOKUP(H259,Presupuesto_General!B:B,Presupuesto_General!A:A)</f>
        <v>ITEM-035</v>
      </c>
      <c r="N259" t="str">
        <f>+_xlfn.XLOOKUP(C259,Catálogo_ManoObra!B:B,Catálogo_ManoObra!A:A)</f>
        <v>MO-001</v>
      </c>
      <c r="O259" t="str">
        <f t="shared" ref="O259:O322" si="8">+M259&amp;N259</f>
        <v>ITEM-035MO-001</v>
      </c>
      <c r="Q259">
        <f>+_xlfn.XLOOKUP(H259,Presupuesto_General!B:B,Presupuesto_General!D:D)</f>
        <v>2</v>
      </c>
      <c r="R259">
        <f t="shared" ref="R259:R322" si="9">+Q259*E259</f>
        <v>15</v>
      </c>
    </row>
    <row r="260" spans="1:18" x14ac:dyDescent="0.25">
      <c r="A260">
        <v>2</v>
      </c>
      <c r="B260" t="str">
        <v>-</v>
      </c>
      <c r="C260" t="str">
        <v>AYUDANTE</v>
      </c>
      <c r="D260" t="str">
        <v>hr</v>
      </c>
      <c r="E260">
        <v>8</v>
      </c>
      <c r="F260">
        <v>0</v>
      </c>
      <c r="G260">
        <v>0</v>
      </c>
      <c r="H260" t="str">
        <v>CAMARA DE INSPECCION DE LADRILLO GAMBOTE (23X10X5) (0,60X0,60)</v>
      </c>
      <c r="I260" t="str">
        <v/>
      </c>
      <c r="J260" t="str">
        <v>MANO DE OBRA</v>
      </c>
      <c r="K260" t="b">
        <v>0</v>
      </c>
      <c r="L260" t="str">
        <v>SI</v>
      </c>
      <c r="M260" t="str">
        <f>+_xlfn.XLOOKUP(H260,Presupuesto_General!B:B,Presupuesto_General!A:A)</f>
        <v>ITEM-035</v>
      </c>
      <c r="N260" t="str">
        <f>+_xlfn.XLOOKUP(C260,Catálogo_ManoObra!B:B,Catálogo_ManoObra!A:A)</f>
        <v>MO-003</v>
      </c>
      <c r="O260" t="str">
        <f t="shared" si="8"/>
        <v>ITEM-035MO-003</v>
      </c>
      <c r="Q260">
        <f>+_xlfn.XLOOKUP(H260,Presupuesto_General!B:B,Presupuesto_General!D:D)</f>
        <v>2</v>
      </c>
      <c r="R260">
        <f t="shared" si="9"/>
        <v>16</v>
      </c>
    </row>
    <row r="261" spans="1:18" x14ac:dyDescent="0.25">
      <c r="A261">
        <v>1</v>
      </c>
      <c r="B261" t="str">
        <v>-</v>
      </c>
      <c r="C261" t="str">
        <v>TUBO PVC DESAGUE 4"</v>
      </c>
      <c r="D261" t="str">
        <v>M</v>
      </c>
      <c r="E261">
        <v>4</v>
      </c>
      <c r="F261">
        <v>19</v>
      </c>
      <c r="G261">
        <v>76</v>
      </c>
      <c r="H261" t="str">
        <v>CÁMARA SÉPTICA DE LADRILLO GAMBOTE (23X10X5) (1.50X1.50)</v>
      </c>
      <c r="I261" t="str">
        <v/>
      </c>
      <c r="J261" t="str">
        <v>MATERIALES</v>
      </c>
      <c r="K261" t="b">
        <v>0</v>
      </c>
      <c r="L261" t="str">
        <v>SI</v>
      </c>
      <c r="M261" t="str">
        <f>+_xlfn.XLOOKUP(H261,Presupuesto_General!B:B,Presupuesto_General!A:A)</f>
        <v>ITEM-036</v>
      </c>
      <c r="N261" t="str">
        <f>+_xlfn.XLOOKUP(C261,Catálogo_Materiales!B:B,Catálogo_Materiales!A:A)</f>
        <v>MAT-110</v>
      </c>
      <c r="O261" t="str">
        <f t="shared" si="8"/>
        <v>ITEM-036MAT-110</v>
      </c>
      <c r="Q261">
        <f>+_xlfn.XLOOKUP(H261,Presupuesto_General!B:B,Presupuesto_General!D:D)</f>
        <v>1</v>
      </c>
      <c r="R261">
        <f t="shared" si="9"/>
        <v>4</v>
      </c>
    </row>
    <row r="262" spans="1:18" x14ac:dyDescent="0.25">
      <c r="A262">
        <v>2</v>
      </c>
      <c r="B262" t="str">
        <v>-</v>
      </c>
      <c r="C262" t="str">
        <v>TUBO PVC DESAGUE 2"</v>
      </c>
      <c r="D262" t="str">
        <v>M</v>
      </c>
      <c r="E262">
        <v>2</v>
      </c>
      <c r="F262">
        <v>10.5</v>
      </c>
      <c r="G262">
        <v>21</v>
      </c>
      <c r="H262" t="str">
        <v>CÁMARA SÉPTICA DE LADRILLO GAMBOTE (23X10X5) (1.50X1.50)</v>
      </c>
      <c r="I262" t="str">
        <v/>
      </c>
      <c r="J262" t="str">
        <v>MATERIALES</v>
      </c>
      <c r="K262" t="b">
        <v>0</v>
      </c>
      <c r="L262" t="str">
        <v>SI</v>
      </c>
      <c r="M262" t="str">
        <f>+_xlfn.XLOOKUP(H262,Presupuesto_General!B:B,Presupuesto_General!A:A)</f>
        <v>ITEM-036</v>
      </c>
      <c r="N262" t="str">
        <f>+_xlfn.XLOOKUP(C262,Catálogo_Materiales!B:B,Catálogo_Materiales!A:A)</f>
        <v>MAT-108</v>
      </c>
      <c r="O262" t="str">
        <f t="shared" si="8"/>
        <v>ITEM-036MAT-108</v>
      </c>
      <c r="Q262">
        <f>+_xlfn.XLOOKUP(H262,Presupuesto_General!B:B,Presupuesto_General!D:D)</f>
        <v>1</v>
      </c>
      <c r="R262">
        <f t="shared" si="9"/>
        <v>2</v>
      </c>
    </row>
    <row r="263" spans="1:18" x14ac:dyDescent="0.25">
      <c r="A263">
        <v>3</v>
      </c>
      <c r="B263" t="str">
        <v>-</v>
      </c>
      <c r="C263" t="str">
        <v>TEE PVC DESAGUE 4"</v>
      </c>
      <c r="D263" t="str">
        <v>pza</v>
      </c>
      <c r="E263">
        <v>1</v>
      </c>
      <c r="F263">
        <v>14</v>
      </c>
      <c r="G263">
        <v>14</v>
      </c>
      <c r="H263" t="str">
        <v>CÁMARA SÉPTICA DE LADRILLO GAMBOTE (23X10X5) (1.50X1.50)</v>
      </c>
      <c r="I263" t="str">
        <v/>
      </c>
      <c r="J263" t="str">
        <v>MATERIALES</v>
      </c>
      <c r="K263" t="b">
        <v>0</v>
      </c>
      <c r="L263" t="str">
        <v>SI</v>
      </c>
      <c r="M263" t="str">
        <f>+_xlfn.XLOOKUP(H263,Presupuesto_General!B:B,Presupuesto_General!A:A)</f>
        <v>ITEM-036</v>
      </c>
      <c r="N263" t="str">
        <f>+_xlfn.XLOOKUP(C263,Catálogo_Materiales!B:B,Catálogo_Materiales!A:A)</f>
        <v>MAT-096</v>
      </c>
      <c r="O263" t="str">
        <f t="shared" si="8"/>
        <v>ITEM-036MAT-096</v>
      </c>
      <c r="Q263">
        <f>+_xlfn.XLOOKUP(H263,Presupuesto_General!B:B,Presupuesto_General!D:D)</f>
        <v>1</v>
      </c>
      <c r="R263">
        <f t="shared" si="9"/>
        <v>1</v>
      </c>
    </row>
    <row r="264" spans="1:18" x14ac:dyDescent="0.25">
      <c r="A264">
        <v>4</v>
      </c>
      <c r="B264" t="str">
        <v>-</v>
      </c>
      <c r="C264" t="str">
        <v>TEE PVC DESAGÜE 2</v>
      </c>
      <c r="D264" t="str">
        <v>pza</v>
      </c>
      <c r="E264">
        <v>1</v>
      </c>
      <c r="F264">
        <v>7</v>
      </c>
      <c r="G264">
        <v>7</v>
      </c>
      <c r="H264" t="str">
        <v>CÁMARA SÉPTICA DE LADRILLO GAMBOTE (23X10X5) (1.50X1.50)</v>
      </c>
      <c r="I264" t="str">
        <v/>
      </c>
      <c r="J264" t="str">
        <v>MATERIALES</v>
      </c>
      <c r="K264" t="b">
        <v>0</v>
      </c>
      <c r="L264" t="str">
        <v>SI</v>
      </c>
      <c r="M264" t="str">
        <f>+_xlfn.XLOOKUP(H264,Presupuesto_General!B:B,Presupuesto_General!A:A)</f>
        <v>ITEM-036</v>
      </c>
      <c r="N264" t="str">
        <f>+_xlfn.XLOOKUP(C264,Catálogo_Materiales!B:B,Catálogo_Materiales!A:A)</f>
        <v>MAT-094</v>
      </c>
      <c r="O264" t="str">
        <f t="shared" si="8"/>
        <v>ITEM-036MAT-094</v>
      </c>
      <c r="Q264">
        <f>+_xlfn.XLOOKUP(H264,Presupuesto_General!B:B,Presupuesto_General!D:D)</f>
        <v>1</v>
      </c>
      <c r="R264">
        <f t="shared" si="9"/>
        <v>1</v>
      </c>
    </row>
    <row r="265" spans="1:18" x14ac:dyDescent="0.25">
      <c r="A265">
        <v>5</v>
      </c>
      <c r="B265" t="str">
        <v>-</v>
      </c>
      <c r="C265" t="str">
        <v>PEGAMENTO PARA PVC</v>
      </c>
      <c r="D265" t="str">
        <v>LT</v>
      </c>
      <c r="E265">
        <v>0.03</v>
      </c>
      <c r="F265">
        <v>35</v>
      </c>
      <c r="G265">
        <v>1.05</v>
      </c>
      <c r="H265" t="str">
        <v>CÁMARA SÉPTICA DE LADRILLO GAMBOTE (23X10X5) (1.50X1.50)</v>
      </c>
      <c r="I265" t="str">
        <v/>
      </c>
      <c r="J265" t="str">
        <v>MATERIALES</v>
      </c>
      <c r="K265" t="b">
        <v>0</v>
      </c>
      <c r="L265" t="str">
        <v>SI</v>
      </c>
      <c r="M265" t="str">
        <f>+_xlfn.XLOOKUP(H265,Presupuesto_General!B:B,Presupuesto_General!A:A)</f>
        <v>ITEM-036</v>
      </c>
      <c r="N265" t="str">
        <f>+_xlfn.XLOOKUP(C265,Catálogo_Materiales!B:B,Catálogo_Materiales!A:A)</f>
        <v>MAT-075</v>
      </c>
      <c r="O265" t="str">
        <f t="shared" si="8"/>
        <v>ITEM-036MAT-075</v>
      </c>
      <c r="Q265">
        <f>+_xlfn.XLOOKUP(H265,Presupuesto_General!B:B,Presupuesto_General!D:D)</f>
        <v>1</v>
      </c>
      <c r="R265">
        <f t="shared" si="9"/>
        <v>0.03</v>
      </c>
    </row>
    <row r="266" spans="1:18" x14ac:dyDescent="0.25">
      <c r="A266">
        <v>6</v>
      </c>
      <c r="B266" t="str">
        <v>-</v>
      </c>
      <c r="C266" t="str">
        <v>MADERA DE CONSTRUCCION (3 USOS)</v>
      </c>
      <c r="D266" t="str">
        <v>pie²</v>
      </c>
      <c r="E266">
        <v>2.5</v>
      </c>
      <c r="F266">
        <v>6</v>
      </c>
      <c r="G266">
        <v>15</v>
      </c>
      <c r="H266" t="str">
        <v>CÁMARA SÉPTICA DE LADRILLO GAMBOTE (23X10X5) (1.50X1.50)</v>
      </c>
      <c r="I266" t="str">
        <v/>
      </c>
      <c r="J266" t="str">
        <v>MATERIALES</v>
      </c>
      <c r="K266" t="b">
        <v>0</v>
      </c>
      <c r="L266" t="str">
        <v>SI</v>
      </c>
      <c r="M266" t="str">
        <f>+_xlfn.XLOOKUP(H266,Presupuesto_General!B:B,Presupuesto_General!A:A)</f>
        <v>ITEM-036</v>
      </c>
      <c r="N266" t="str">
        <f>+_xlfn.XLOOKUP(C266,Catálogo_Materiales!B:B,Catálogo_Materiales!A:A)</f>
        <v>MAT-068</v>
      </c>
      <c r="O266" t="str">
        <f t="shared" si="8"/>
        <v>ITEM-036MAT-068</v>
      </c>
      <c r="Q266">
        <f>+_xlfn.XLOOKUP(H266,Presupuesto_General!B:B,Presupuesto_General!D:D)</f>
        <v>1</v>
      </c>
      <c r="R266">
        <f t="shared" si="9"/>
        <v>2.5</v>
      </c>
    </row>
    <row r="267" spans="1:18" x14ac:dyDescent="0.25">
      <c r="A267">
        <v>7</v>
      </c>
      <c r="B267" t="str">
        <v>-</v>
      </c>
      <c r="C267" t="str">
        <v>LADRILLO GAMBOTE (23x10x5)</v>
      </c>
      <c r="D267" t="str">
        <v>pza</v>
      </c>
      <c r="E267">
        <v>580</v>
      </c>
      <c r="F267">
        <v>0.8</v>
      </c>
      <c r="G267">
        <v>464</v>
      </c>
      <c r="H267" t="str">
        <v>CÁMARA SÉPTICA DE LADRILLO GAMBOTE (23X10X5) (1.50X1.50)</v>
      </c>
      <c r="I267" t="str">
        <v/>
      </c>
      <c r="J267" t="str">
        <v>MATERIALES</v>
      </c>
      <c r="K267" t="b">
        <v>0</v>
      </c>
      <c r="L267" t="str">
        <v>SI</v>
      </c>
      <c r="M267" t="str">
        <f>+_xlfn.XLOOKUP(H267,Presupuesto_General!B:B,Presupuesto_General!A:A)</f>
        <v>ITEM-036</v>
      </c>
      <c r="N267" t="str">
        <f>+_xlfn.XLOOKUP(C267,Catálogo_Materiales!B:B,Catálogo_Materiales!A:A)</f>
        <v>MAT-060</v>
      </c>
      <c r="O267" t="str">
        <f t="shared" si="8"/>
        <v>ITEM-036MAT-060</v>
      </c>
      <c r="Q267">
        <f>+_xlfn.XLOOKUP(H267,Presupuesto_General!B:B,Presupuesto_General!D:D)</f>
        <v>1</v>
      </c>
      <c r="R267">
        <f t="shared" si="9"/>
        <v>580</v>
      </c>
    </row>
    <row r="268" spans="1:18" x14ac:dyDescent="0.25">
      <c r="A268">
        <v>8</v>
      </c>
      <c r="B268" t="str">
        <v>-</v>
      </c>
      <c r="C268" t="str">
        <v>IMPERMEABILIZANTE</v>
      </c>
      <c r="D268" t="str">
        <v>LT</v>
      </c>
      <c r="E268">
        <v>5</v>
      </c>
      <c r="F268">
        <v>12</v>
      </c>
      <c r="G268">
        <v>60</v>
      </c>
      <c r="H268" t="str">
        <v>CÁMARA SÉPTICA DE LADRILLO GAMBOTE (23X10X5) (1.50X1.50)</v>
      </c>
      <c r="I268" t="str">
        <v/>
      </c>
      <c r="J268" t="str">
        <v>MATERIALES</v>
      </c>
      <c r="K268" t="b">
        <v>0</v>
      </c>
      <c r="L268" t="str">
        <v>SI</v>
      </c>
      <c r="M268" t="str">
        <f>+_xlfn.XLOOKUP(H268,Presupuesto_General!B:B,Presupuesto_General!A:A)</f>
        <v>ITEM-036</v>
      </c>
      <c r="N268" t="str">
        <f>+_xlfn.XLOOKUP(C268,Catálogo_Materiales!B:B,Catálogo_Materiales!A:A)</f>
        <v>MAT-055</v>
      </c>
      <c r="O268" t="str">
        <f t="shared" si="8"/>
        <v>ITEM-036MAT-055</v>
      </c>
      <c r="Q268">
        <f>+_xlfn.XLOOKUP(H268,Presupuesto_General!B:B,Presupuesto_General!D:D)</f>
        <v>1</v>
      </c>
      <c r="R268">
        <f t="shared" si="9"/>
        <v>5</v>
      </c>
    </row>
    <row r="269" spans="1:18" x14ac:dyDescent="0.25">
      <c r="A269">
        <v>9</v>
      </c>
      <c r="B269" t="str">
        <v>-</v>
      </c>
      <c r="C269" t="str">
        <v>FIERRO CORRUGADO 3/8"</v>
      </c>
      <c r="D269" t="str">
        <v>kg</v>
      </c>
      <c r="E269">
        <v>13.44</v>
      </c>
      <c r="F269">
        <v>8.5</v>
      </c>
      <c r="G269">
        <v>114.24</v>
      </c>
      <c r="H269" t="str">
        <v>CÁMARA SÉPTICA DE LADRILLO GAMBOTE (23X10X5) (1.50X1.50)</v>
      </c>
      <c r="I269" t="str">
        <v/>
      </c>
      <c r="J269" t="str">
        <v>MATERIALES</v>
      </c>
      <c r="K269" t="b">
        <v>0</v>
      </c>
      <c r="L269" t="str">
        <v>SI</v>
      </c>
      <c r="M269" t="str">
        <f>+_xlfn.XLOOKUP(H269,Presupuesto_General!B:B,Presupuesto_General!A:A)</f>
        <v>ITEM-036</v>
      </c>
      <c r="N269" t="str">
        <f>+_xlfn.XLOOKUP(C269,Catálogo_Materiales!B:B,Catálogo_Materiales!A:A)</f>
        <v>MAT-049</v>
      </c>
      <c r="O269" t="str">
        <f t="shared" si="8"/>
        <v>ITEM-036MAT-049</v>
      </c>
      <c r="Q269">
        <f>+_xlfn.XLOOKUP(H269,Presupuesto_General!B:B,Presupuesto_General!D:D)</f>
        <v>1</v>
      </c>
      <c r="R269">
        <f t="shared" si="9"/>
        <v>13.44</v>
      </c>
    </row>
    <row r="270" spans="1:18" x14ac:dyDescent="0.25">
      <c r="A270">
        <v>10</v>
      </c>
      <c r="B270" t="str">
        <v>-</v>
      </c>
      <c r="C270" t="str">
        <v>FIERRO CORRUGADO 1/4"</v>
      </c>
      <c r="D270" t="str">
        <v>kg</v>
      </c>
      <c r="E270">
        <v>5.33</v>
      </c>
      <c r="F270">
        <v>9</v>
      </c>
      <c r="G270">
        <v>47.97</v>
      </c>
      <c r="H270" t="str">
        <v>CÁMARA SÉPTICA DE LADRILLO GAMBOTE (23X10X5) (1.50X1.50)</v>
      </c>
      <c r="I270" t="str">
        <v/>
      </c>
      <c r="J270" t="str">
        <v>MATERIALES</v>
      </c>
      <c r="K270" t="b">
        <v>0</v>
      </c>
      <c r="L270" t="str">
        <v>SI</v>
      </c>
      <c r="M270" t="str">
        <f>+_xlfn.XLOOKUP(H270,Presupuesto_General!B:B,Presupuesto_General!A:A)</f>
        <v>ITEM-036</v>
      </c>
      <c r="N270" t="str">
        <f>+_xlfn.XLOOKUP(C270,Catálogo_Materiales!B:B,Catálogo_Materiales!A:A)</f>
        <v>MAT-048</v>
      </c>
      <c r="O270" t="str">
        <f t="shared" si="8"/>
        <v>ITEM-036MAT-048</v>
      </c>
      <c r="Q270">
        <f>+_xlfn.XLOOKUP(H270,Presupuesto_General!B:B,Presupuesto_General!D:D)</f>
        <v>1</v>
      </c>
      <c r="R270">
        <f t="shared" si="9"/>
        <v>5.33</v>
      </c>
    </row>
    <row r="271" spans="1:18" x14ac:dyDescent="0.25">
      <c r="A271">
        <v>11</v>
      </c>
      <c r="B271" t="str">
        <v>-</v>
      </c>
      <c r="C271" t="str">
        <v>CODO PVC DESAGUE 4"</v>
      </c>
      <c r="D271" t="str">
        <v>pza</v>
      </c>
      <c r="E271">
        <v>1</v>
      </c>
      <c r="F271">
        <v>13</v>
      </c>
      <c r="G271">
        <v>13</v>
      </c>
      <c r="H271" t="str">
        <v>CÁMARA SÉPTICA DE LADRILLO GAMBOTE (23X10X5) (1.50X1.50)</v>
      </c>
      <c r="I271" t="str">
        <v/>
      </c>
      <c r="J271" t="str">
        <v>MATERIALES</v>
      </c>
      <c r="K271" t="b">
        <v>0</v>
      </c>
      <c r="L271" t="str">
        <v>SI</v>
      </c>
      <c r="M271" t="str">
        <f>+_xlfn.XLOOKUP(H271,Presupuesto_General!B:B,Presupuesto_General!A:A)</f>
        <v>ITEM-036</v>
      </c>
      <c r="N271" t="str">
        <f>+_xlfn.XLOOKUP(C271,Catálogo_Materiales!B:B,Catálogo_Materiales!A:A)</f>
        <v>MAT-042</v>
      </c>
      <c r="O271" t="str">
        <f t="shared" si="8"/>
        <v>ITEM-036MAT-042</v>
      </c>
      <c r="Q271">
        <f>+_xlfn.XLOOKUP(H271,Presupuesto_General!B:B,Presupuesto_General!D:D)</f>
        <v>1</v>
      </c>
      <c r="R271">
        <f t="shared" si="9"/>
        <v>1</v>
      </c>
    </row>
    <row r="272" spans="1:18" x14ac:dyDescent="0.25">
      <c r="A272">
        <v>12</v>
      </c>
      <c r="B272" t="str">
        <v>-</v>
      </c>
      <c r="C272" t="str">
        <v>CODO PVC DESAGUE 2"</v>
      </c>
      <c r="D272" t="str">
        <v>pza</v>
      </c>
      <c r="E272">
        <v>1</v>
      </c>
      <c r="F272">
        <v>4</v>
      </c>
      <c r="G272">
        <v>4</v>
      </c>
      <c r="H272" t="str">
        <v>CÁMARA SÉPTICA DE LADRILLO GAMBOTE (23X10X5) (1.50X1.50)</v>
      </c>
      <c r="I272" t="str">
        <v/>
      </c>
      <c r="J272" t="str">
        <v>MATERIALES</v>
      </c>
      <c r="K272" t="b">
        <v>0</v>
      </c>
      <c r="L272" t="str">
        <v>SI</v>
      </c>
      <c r="M272" t="str">
        <f>+_xlfn.XLOOKUP(H272,Presupuesto_General!B:B,Presupuesto_General!A:A)</f>
        <v>ITEM-036</v>
      </c>
      <c r="N272" t="str">
        <f>+_xlfn.XLOOKUP(C272,Catálogo_Materiales!B:B,Catálogo_Materiales!A:A)</f>
        <v>MAT-040</v>
      </c>
      <c r="O272" t="str">
        <f t="shared" si="8"/>
        <v>ITEM-036MAT-040</v>
      </c>
      <c r="Q272">
        <f>+_xlfn.XLOOKUP(H272,Presupuesto_General!B:B,Presupuesto_General!D:D)</f>
        <v>1</v>
      </c>
      <c r="R272">
        <f t="shared" si="9"/>
        <v>1</v>
      </c>
    </row>
    <row r="273" spans="1:18" x14ac:dyDescent="0.25">
      <c r="A273">
        <v>13</v>
      </c>
      <c r="B273" t="str">
        <v>-</v>
      </c>
      <c r="C273" t="str">
        <v>CEMENTO PORTLAND</v>
      </c>
      <c r="D273" t="str">
        <v>kg</v>
      </c>
      <c r="E273">
        <v>380</v>
      </c>
      <c r="F273">
        <v>1.1000000000000001</v>
      </c>
      <c r="G273">
        <v>418</v>
      </c>
      <c r="H273" t="str">
        <v>CÁMARA SÉPTICA DE LADRILLO GAMBOTE (23X10X5) (1.50X1.50)</v>
      </c>
      <c r="I273" t="str">
        <v/>
      </c>
      <c r="J273" t="str">
        <v>MATERIALES</v>
      </c>
      <c r="K273" t="b">
        <v>0</v>
      </c>
      <c r="L273" t="str">
        <v>SI</v>
      </c>
      <c r="M273" t="str">
        <f>+_xlfn.XLOOKUP(H273,Presupuesto_General!B:B,Presupuesto_General!A:A)</f>
        <v>ITEM-036</v>
      </c>
      <c r="N273" t="str">
        <f>+_xlfn.XLOOKUP(C273,Catálogo_Materiales!B:B,Catálogo_Materiales!A:A)</f>
        <v>MAT-027</v>
      </c>
      <c r="O273" t="str">
        <f t="shared" si="8"/>
        <v>ITEM-036MAT-027</v>
      </c>
      <c r="Q273">
        <f>+_xlfn.XLOOKUP(H273,Presupuesto_General!B:B,Presupuesto_General!D:D)</f>
        <v>1</v>
      </c>
      <c r="R273">
        <f t="shared" si="9"/>
        <v>380</v>
      </c>
    </row>
    <row r="274" spans="1:18" x14ac:dyDescent="0.25">
      <c r="A274">
        <v>14</v>
      </c>
      <c r="B274" t="str">
        <v>-</v>
      </c>
      <c r="C274" t="str">
        <v>ALAMBRE DE AMARRE</v>
      </c>
      <c r="D274" t="str">
        <v>kg</v>
      </c>
      <c r="E274">
        <v>1</v>
      </c>
      <c r="F274">
        <v>11</v>
      </c>
      <c r="G274">
        <v>11</v>
      </c>
      <c r="H274" t="str">
        <v>CÁMARA SÉPTICA DE LADRILLO GAMBOTE (23X10X5) (1.50X1.50)</v>
      </c>
      <c r="I274" t="str">
        <v/>
      </c>
      <c r="J274" t="str">
        <v>MATERIALES</v>
      </c>
      <c r="K274" t="b">
        <v>0</v>
      </c>
      <c r="L274" t="str">
        <v>SI</v>
      </c>
      <c r="M274" t="str">
        <f>+_xlfn.XLOOKUP(H274,Presupuesto_General!B:B,Presupuesto_General!A:A)</f>
        <v>ITEM-036</v>
      </c>
      <c r="N274" t="str">
        <f>+_xlfn.XLOOKUP(C274,Catálogo_Materiales!B:B,Catálogo_Materiales!A:A)</f>
        <v>MAT-002</v>
      </c>
      <c r="O274" t="str">
        <f t="shared" si="8"/>
        <v>ITEM-036MAT-002</v>
      </c>
      <c r="Q274">
        <f>+_xlfn.XLOOKUP(H274,Presupuesto_General!B:B,Presupuesto_General!D:D)</f>
        <v>1</v>
      </c>
      <c r="R274">
        <f t="shared" si="9"/>
        <v>1</v>
      </c>
    </row>
    <row r="275" spans="1:18" x14ac:dyDescent="0.25">
      <c r="A275">
        <v>15</v>
      </c>
      <c r="B275" t="str">
        <v>-</v>
      </c>
      <c r="C275" t="str">
        <v>PIEDRA</v>
      </c>
      <c r="D275" t="str">
        <v>m³</v>
      </c>
      <c r="E275">
        <v>0.25</v>
      </c>
      <c r="F275">
        <v>0</v>
      </c>
      <c r="G275">
        <v>0</v>
      </c>
      <c r="H275" t="str">
        <v>CÁMARA SÉPTICA DE LADRILLO GAMBOTE (23X10X5) (1.50X1.50)</v>
      </c>
      <c r="I275" t="str">
        <v/>
      </c>
      <c r="J275" t="str">
        <v>MATERIALES</v>
      </c>
      <c r="K275" t="b">
        <v>0</v>
      </c>
      <c r="L275" t="str">
        <v>SI</v>
      </c>
      <c r="M275" t="str">
        <f>+_xlfn.XLOOKUP(H275,Presupuesto_General!B:B,Presupuesto_General!A:A)</f>
        <v>ITEM-036</v>
      </c>
      <c r="N275" t="str">
        <f>+_xlfn.XLOOKUP(C275,Catálogo_Materiales!B:B,Catálogo_Materiales!A:A)</f>
        <v>MAT-076</v>
      </c>
      <c r="O275" t="str">
        <f t="shared" si="8"/>
        <v>ITEM-036MAT-076</v>
      </c>
      <c r="Q275">
        <f>+_xlfn.XLOOKUP(H275,Presupuesto_General!B:B,Presupuesto_General!D:D)</f>
        <v>1</v>
      </c>
      <c r="R275">
        <f t="shared" si="9"/>
        <v>0.25</v>
      </c>
    </row>
    <row r="276" spans="1:18" x14ac:dyDescent="0.25">
      <c r="A276">
        <v>1</v>
      </c>
      <c r="B276" t="str">
        <v>-</v>
      </c>
      <c r="C276" t="str">
        <v>ALBAÑIL</v>
      </c>
      <c r="D276" t="str">
        <v>hr</v>
      </c>
      <c r="E276">
        <v>24</v>
      </c>
      <c r="F276">
        <v>18</v>
      </c>
      <c r="G276">
        <v>432</v>
      </c>
      <c r="H276" t="str">
        <v>CÁMARA SÉPTICA DE LADRILLO GAMBOTE (23X10X5) (1.50X1.50)</v>
      </c>
      <c r="I276" t="str">
        <v/>
      </c>
      <c r="J276" t="str">
        <v>MANO DE OBRA</v>
      </c>
      <c r="K276" t="b">
        <v>0</v>
      </c>
      <c r="L276" t="str">
        <v>SI</v>
      </c>
      <c r="M276" t="str">
        <f>+_xlfn.XLOOKUP(H276,Presupuesto_General!B:B,Presupuesto_General!A:A)</f>
        <v>ITEM-036</v>
      </c>
      <c r="N276" t="str">
        <f>+_xlfn.XLOOKUP(C276,Catálogo_ManoObra!B:B,Catálogo_ManoObra!A:A)</f>
        <v>MO-001</v>
      </c>
      <c r="O276" t="str">
        <f t="shared" si="8"/>
        <v>ITEM-036MO-001</v>
      </c>
      <c r="Q276">
        <f>+_xlfn.XLOOKUP(H276,Presupuesto_General!B:B,Presupuesto_General!D:D)</f>
        <v>1</v>
      </c>
      <c r="R276">
        <f t="shared" si="9"/>
        <v>24</v>
      </c>
    </row>
    <row r="277" spans="1:18" x14ac:dyDescent="0.25">
      <c r="A277">
        <v>2</v>
      </c>
      <c r="B277" t="str">
        <v>-</v>
      </c>
      <c r="C277" t="str">
        <v>AYUDANTE</v>
      </c>
      <c r="D277" t="str">
        <v>hr</v>
      </c>
      <c r="E277">
        <v>24</v>
      </c>
      <c r="F277">
        <v>0</v>
      </c>
      <c r="G277">
        <v>0</v>
      </c>
      <c r="H277" t="str">
        <v>CÁMARA SÉPTICA DE LADRILLO GAMBOTE (23X10X5) (1.50X1.50)</v>
      </c>
      <c r="I277" t="str">
        <v/>
      </c>
      <c r="J277" t="str">
        <v>MANO DE OBRA</v>
      </c>
      <c r="K277" t="b">
        <v>0</v>
      </c>
      <c r="L277" t="str">
        <v>SI</v>
      </c>
      <c r="M277" t="str">
        <f>+_xlfn.XLOOKUP(H277,Presupuesto_General!B:B,Presupuesto_General!A:A)</f>
        <v>ITEM-036</v>
      </c>
      <c r="N277" t="str">
        <f>+_xlfn.XLOOKUP(C277,Catálogo_ManoObra!B:B,Catálogo_ManoObra!A:A)</f>
        <v>MO-003</v>
      </c>
      <c r="O277" t="str">
        <f t="shared" si="8"/>
        <v>ITEM-036MO-003</v>
      </c>
      <c r="Q277">
        <f>+_xlfn.XLOOKUP(H277,Presupuesto_General!B:B,Presupuesto_General!D:D)</f>
        <v>1</v>
      </c>
      <c r="R277">
        <f t="shared" si="9"/>
        <v>24</v>
      </c>
    </row>
    <row r="278" spans="1:18" x14ac:dyDescent="0.25">
      <c r="A278">
        <v>1</v>
      </c>
      <c r="B278" t="str">
        <v>-</v>
      </c>
      <c r="C278" t="str">
        <v>TUBO PVC DESAGUE 4"</v>
      </c>
      <c r="D278" t="str">
        <v>M</v>
      </c>
      <c r="E278">
        <v>4</v>
      </c>
      <c r="F278">
        <v>19</v>
      </c>
      <c r="G278">
        <v>76</v>
      </c>
      <c r="H278" t="str">
        <v>POZO ABSORBENTE DE MAMPOSTERIA DE PIEDRA H=2,50</v>
      </c>
      <c r="I278" t="str">
        <v/>
      </c>
      <c r="J278" t="str">
        <v>MATERIALES</v>
      </c>
      <c r="K278" t="b">
        <v>0</v>
      </c>
      <c r="L278" t="str">
        <v>SI</v>
      </c>
      <c r="M278" t="str">
        <f>+_xlfn.XLOOKUP(H278,Presupuesto_General!B:B,Presupuesto_General!A:A)</f>
        <v>ITEM-037</v>
      </c>
      <c r="N278" t="str">
        <f>+_xlfn.XLOOKUP(C278,Catálogo_Materiales!B:B,Catálogo_Materiales!A:A)</f>
        <v>MAT-110</v>
      </c>
      <c r="O278" t="str">
        <f t="shared" si="8"/>
        <v>ITEM-037MAT-110</v>
      </c>
      <c r="Q278">
        <f>+_xlfn.XLOOKUP(H278,Presupuesto_General!B:B,Presupuesto_General!D:D)</f>
        <v>1</v>
      </c>
      <c r="R278">
        <f t="shared" si="9"/>
        <v>4</v>
      </c>
    </row>
    <row r="279" spans="1:18" x14ac:dyDescent="0.25">
      <c r="A279">
        <v>2</v>
      </c>
      <c r="B279" t="str">
        <v>-</v>
      </c>
      <c r="C279" t="str">
        <v>TEE PVC DESAGUE 4"</v>
      </c>
      <c r="D279" t="str">
        <v>pza</v>
      </c>
      <c r="E279">
        <v>1</v>
      </c>
      <c r="F279">
        <v>14</v>
      </c>
      <c r="G279">
        <v>14</v>
      </c>
      <c r="H279" t="str">
        <v>POZO ABSORBENTE DE MAMPOSTERIA DE PIEDRA H=2,50</v>
      </c>
      <c r="I279" t="str">
        <v/>
      </c>
      <c r="J279" t="str">
        <v>MATERIALES</v>
      </c>
      <c r="K279" t="b">
        <v>0</v>
      </c>
      <c r="L279" t="str">
        <v>SI</v>
      </c>
      <c r="M279" t="str">
        <f>+_xlfn.XLOOKUP(H279,Presupuesto_General!B:B,Presupuesto_General!A:A)</f>
        <v>ITEM-037</v>
      </c>
      <c r="N279" t="str">
        <f>+_xlfn.XLOOKUP(C279,Catálogo_Materiales!B:B,Catálogo_Materiales!A:A)</f>
        <v>MAT-096</v>
      </c>
      <c r="O279" t="str">
        <f t="shared" si="8"/>
        <v>ITEM-037MAT-096</v>
      </c>
      <c r="Q279">
        <f>+_xlfn.XLOOKUP(H279,Presupuesto_General!B:B,Presupuesto_General!D:D)</f>
        <v>1</v>
      </c>
      <c r="R279">
        <f t="shared" si="9"/>
        <v>1</v>
      </c>
    </row>
    <row r="280" spans="1:18" x14ac:dyDescent="0.25">
      <c r="A280">
        <v>3</v>
      </c>
      <c r="B280" t="str">
        <v>-</v>
      </c>
      <c r="C280" t="str">
        <v>PEGAMENTO PARA PVC</v>
      </c>
      <c r="D280" t="str">
        <v>LT</v>
      </c>
      <c r="E280">
        <v>0.03</v>
      </c>
      <c r="F280">
        <v>35</v>
      </c>
      <c r="G280">
        <v>1.05</v>
      </c>
      <c r="H280" t="str">
        <v>POZO ABSORBENTE DE MAMPOSTERIA DE PIEDRA H=2,50</v>
      </c>
      <c r="I280" t="str">
        <v/>
      </c>
      <c r="J280" t="str">
        <v>MATERIALES</v>
      </c>
      <c r="K280" t="b">
        <v>0</v>
      </c>
      <c r="L280" t="str">
        <v>SI</v>
      </c>
      <c r="M280" t="str">
        <f>+_xlfn.XLOOKUP(H280,Presupuesto_General!B:B,Presupuesto_General!A:A)</f>
        <v>ITEM-037</v>
      </c>
      <c r="N280" t="str">
        <f>+_xlfn.XLOOKUP(C280,Catálogo_Materiales!B:B,Catálogo_Materiales!A:A)</f>
        <v>MAT-075</v>
      </c>
      <c r="O280" t="str">
        <f t="shared" si="8"/>
        <v>ITEM-037MAT-075</v>
      </c>
      <c r="Q280">
        <f>+_xlfn.XLOOKUP(H280,Presupuesto_General!B:B,Presupuesto_General!D:D)</f>
        <v>1</v>
      </c>
      <c r="R280">
        <f t="shared" si="9"/>
        <v>0.03</v>
      </c>
    </row>
    <row r="281" spans="1:18" x14ac:dyDescent="0.25">
      <c r="A281">
        <v>4</v>
      </c>
      <c r="B281" t="str">
        <v>-</v>
      </c>
      <c r="C281" t="str">
        <v>FIERRO CORRUGADO 3/8"</v>
      </c>
      <c r="D281" t="str">
        <v>kg</v>
      </c>
      <c r="E281">
        <v>8.1199999999999992</v>
      </c>
      <c r="F281">
        <v>8.5</v>
      </c>
      <c r="G281">
        <v>69.02</v>
      </c>
      <c r="H281" t="str">
        <v>POZO ABSORBENTE DE MAMPOSTERIA DE PIEDRA H=2,50</v>
      </c>
      <c r="I281" t="str">
        <v/>
      </c>
      <c r="J281" t="str">
        <v>MATERIALES</v>
      </c>
      <c r="K281" t="b">
        <v>0</v>
      </c>
      <c r="L281" t="str">
        <v>SI</v>
      </c>
      <c r="M281" t="str">
        <f>+_xlfn.XLOOKUP(H281,Presupuesto_General!B:B,Presupuesto_General!A:A)</f>
        <v>ITEM-037</v>
      </c>
      <c r="N281" t="str">
        <f>+_xlfn.XLOOKUP(C281,Catálogo_Materiales!B:B,Catálogo_Materiales!A:A)</f>
        <v>MAT-049</v>
      </c>
      <c r="O281" t="str">
        <f t="shared" si="8"/>
        <v>ITEM-037MAT-049</v>
      </c>
      <c r="Q281">
        <f>+_xlfn.XLOOKUP(H281,Presupuesto_General!B:B,Presupuesto_General!D:D)</f>
        <v>1</v>
      </c>
      <c r="R281">
        <f t="shared" si="9"/>
        <v>8.1199999999999992</v>
      </c>
    </row>
    <row r="282" spans="1:18" x14ac:dyDescent="0.25">
      <c r="A282">
        <v>5</v>
      </c>
      <c r="B282" t="str">
        <v>-</v>
      </c>
      <c r="C282" t="str">
        <v>CEMENTO PORTLAND</v>
      </c>
      <c r="D282" t="str">
        <v>kg</v>
      </c>
      <c r="E282">
        <v>180</v>
      </c>
      <c r="F282">
        <v>1.1000000000000001</v>
      </c>
      <c r="G282">
        <v>198</v>
      </c>
      <c r="H282" t="str">
        <v>POZO ABSORBENTE DE MAMPOSTERIA DE PIEDRA H=2,50</v>
      </c>
      <c r="I282" t="str">
        <v/>
      </c>
      <c r="J282" t="str">
        <v>MATERIALES</v>
      </c>
      <c r="K282" t="b">
        <v>0</v>
      </c>
      <c r="L282" t="str">
        <v>SI</v>
      </c>
      <c r="M282" t="str">
        <f>+_xlfn.XLOOKUP(H282,Presupuesto_General!B:B,Presupuesto_General!A:A)</f>
        <v>ITEM-037</v>
      </c>
      <c r="N282" t="str">
        <f>+_xlfn.XLOOKUP(C282,Catálogo_Materiales!B:B,Catálogo_Materiales!A:A)</f>
        <v>MAT-027</v>
      </c>
      <c r="O282" t="str">
        <f t="shared" si="8"/>
        <v>ITEM-037MAT-027</v>
      </c>
      <c r="Q282">
        <f>+_xlfn.XLOOKUP(H282,Presupuesto_General!B:B,Presupuesto_General!D:D)</f>
        <v>1</v>
      </c>
      <c r="R282">
        <f t="shared" si="9"/>
        <v>180</v>
      </c>
    </row>
    <row r="283" spans="1:18" x14ac:dyDescent="0.25">
      <c r="A283">
        <v>6</v>
      </c>
      <c r="B283" t="str">
        <v>-</v>
      </c>
      <c r="C283" t="str">
        <v>ALAMBRE DE AMARRE</v>
      </c>
      <c r="D283" t="str">
        <v>kg</v>
      </c>
      <c r="E283">
        <v>1</v>
      </c>
      <c r="F283">
        <v>11</v>
      </c>
      <c r="G283">
        <v>11</v>
      </c>
      <c r="H283" t="str">
        <v>POZO ABSORBENTE DE MAMPOSTERIA DE PIEDRA H=2,50</v>
      </c>
      <c r="I283" t="str">
        <v/>
      </c>
      <c r="J283" t="str">
        <v>MATERIALES</v>
      </c>
      <c r="K283" t="b">
        <v>0</v>
      </c>
      <c r="L283" t="str">
        <v>SI</v>
      </c>
      <c r="M283" t="str">
        <f>+_xlfn.XLOOKUP(H283,Presupuesto_General!B:B,Presupuesto_General!A:A)</f>
        <v>ITEM-037</v>
      </c>
      <c r="N283" t="str">
        <f>+_xlfn.XLOOKUP(C283,Catálogo_Materiales!B:B,Catálogo_Materiales!A:A)</f>
        <v>MAT-002</v>
      </c>
      <c r="O283" t="str">
        <f t="shared" si="8"/>
        <v>ITEM-037MAT-002</v>
      </c>
      <c r="Q283">
        <f>+_xlfn.XLOOKUP(H283,Presupuesto_General!B:B,Presupuesto_General!D:D)</f>
        <v>1</v>
      </c>
      <c r="R283">
        <f t="shared" si="9"/>
        <v>1</v>
      </c>
    </row>
    <row r="284" spans="1:18" x14ac:dyDescent="0.25">
      <c r="A284">
        <v>7</v>
      </c>
      <c r="B284" t="str">
        <v>-</v>
      </c>
      <c r="C284" t="str">
        <v>PIEDRA</v>
      </c>
      <c r="D284" t="str">
        <v>m³</v>
      </c>
      <c r="E284">
        <v>1.4</v>
      </c>
      <c r="F284">
        <v>0</v>
      </c>
      <c r="G284">
        <v>0</v>
      </c>
      <c r="H284" t="str">
        <v>POZO ABSORBENTE DE MAMPOSTERIA DE PIEDRA H=2,50</v>
      </c>
      <c r="I284" t="str">
        <v/>
      </c>
      <c r="J284" t="str">
        <v>MATERIALES</v>
      </c>
      <c r="K284" t="b">
        <v>0</v>
      </c>
      <c r="L284" t="str">
        <v>SI</v>
      </c>
      <c r="M284" t="str">
        <f>+_xlfn.XLOOKUP(H284,Presupuesto_General!B:B,Presupuesto_General!A:A)</f>
        <v>ITEM-037</v>
      </c>
      <c r="N284" t="str">
        <f>+_xlfn.XLOOKUP(C284,Catálogo_Materiales!B:B,Catálogo_Materiales!A:A)</f>
        <v>MAT-076</v>
      </c>
      <c r="O284" t="str">
        <f t="shared" si="8"/>
        <v>ITEM-037MAT-076</v>
      </c>
      <c r="Q284">
        <f>+_xlfn.XLOOKUP(H284,Presupuesto_General!B:B,Presupuesto_General!D:D)</f>
        <v>1</v>
      </c>
      <c r="R284">
        <f t="shared" si="9"/>
        <v>1.4</v>
      </c>
    </row>
    <row r="285" spans="1:18" x14ac:dyDescent="0.25">
      <c r="A285">
        <v>8</v>
      </c>
      <c r="B285" t="str">
        <v>-</v>
      </c>
      <c r="C285" t="str">
        <v>GRAVA</v>
      </c>
      <c r="D285" t="str">
        <v>m³</v>
      </c>
      <c r="E285">
        <v>0.3</v>
      </c>
      <c r="F285">
        <v>0</v>
      </c>
      <c r="G285">
        <v>0</v>
      </c>
      <c r="H285" t="str">
        <v>POZO ABSORBENTE DE MAMPOSTERIA DE PIEDRA H=2,50</v>
      </c>
      <c r="I285" t="str">
        <v/>
      </c>
      <c r="J285" t="str">
        <v>MATERIALES</v>
      </c>
      <c r="K285" t="b">
        <v>0</v>
      </c>
      <c r="L285" t="str">
        <v>SI</v>
      </c>
      <c r="M285" t="str">
        <f>+_xlfn.XLOOKUP(H285,Presupuesto_General!B:B,Presupuesto_General!A:A)</f>
        <v>ITEM-037</v>
      </c>
      <c r="N285" t="str">
        <f>+_xlfn.XLOOKUP(C285,Catálogo_Materiales!B:B,Catálogo_Materiales!A:A)</f>
        <v>MAT-051</v>
      </c>
      <c r="O285" t="str">
        <f t="shared" si="8"/>
        <v>ITEM-037MAT-051</v>
      </c>
      <c r="Q285">
        <f>+_xlfn.XLOOKUP(H285,Presupuesto_General!B:B,Presupuesto_General!D:D)</f>
        <v>1</v>
      </c>
      <c r="R285">
        <f t="shared" si="9"/>
        <v>0.3</v>
      </c>
    </row>
    <row r="286" spans="1:18" x14ac:dyDescent="0.25">
      <c r="A286">
        <v>9</v>
      </c>
      <c r="B286" t="str">
        <v>-</v>
      </c>
      <c r="C286" t="str">
        <v>ARENA</v>
      </c>
      <c r="D286" t="str">
        <v>m³</v>
      </c>
      <c r="E286">
        <v>1.2</v>
      </c>
      <c r="F286">
        <v>0</v>
      </c>
      <c r="G286">
        <v>0</v>
      </c>
      <c r="H286" t="str">
        <v>POZO ABSORBENTE DE MAMPOSTERIA DE PIEDRA H=2,50</v>
      </c>
      <c r="I286" t="str">
        <v/>
      </c>
      <c r="J286" t="str">
        <v>MATERIALES</v>
      </c>
      <c r="K286" t="b">
        <v>0</v>
      </c>
      <c r="L286" t="str">
        <v>SI</v>
      </c>
      <c r="M286" t="str">
        <f>+_xlfn.XLOOKUP(H286,Presupuesto_General!B:B,Presupuesto_General!A:A)</f>
        <v>ITEM-037</v>
      </c>
      <c r="N286" t="str">
        <f>+_xlfn.XLOOKUP(C286,Catálogo_Materiales!B:B,Catálogo_Materiales!A:A)</f>
        <v>MAT-009</v>
      </c>
      <c r="O286" t="str">
        <f t="shared" si="8"/>
        <v>ITEM-037MAT-009</v>
      </c>
      <c r="Q286">
        <f>+_xlfn.XLOOKUP(H286,Presupuesto_General!B:B,Presupuesto_General!D:D)</f>
        <v>1</v>
      </c>
      <c r="R286">
        <f t="shared" si="9"/>
        <v>1.2</v>
      </c>
    </row>
    <row r="287" spans="1:18" x14ac:dyDescent="0.25">
      <c r="A287">
        <v>1</v>
      </c>
      <c r="B287" t="str">
        <v>-</v>
      </c>
      <c r="C287" t="str">
        <v>ALBAÑIL</v>
      </c>
      <c r="D287" t="str">
        <v>hr</v>
      </c>
      <c r="E287">
        <v>12</v>
      </c>
      <c r="F287">
        <v>18</v>
      </c>
      <c r="G287">
        <v>216</v>
      </c>
      <c r="H287" t="str">
        <v>POZO ABSORBENTE DE MAMPOSTERIA DE PIEDRA H=2,50</v>
      </c>
      <c r="I287" t="str">
        <v/>
      </c>
      <c r="J287" t="str">
        <v>MANO DE OBRA</v>
      </c>
      <c r="K287" t="b">
        <v>0</v>
      </c>
      <c r="L287" t="str">
        <v>SI</v>
      </c>
      <c r="M287" t="str">
        <f>+_xlfn.XLOOKUP(H287,Presupuesto_General!B:B,Presupuesto_General!A:A)</f>
        <v>ITEM-037</v>
      </c>
      <c r="N287" t="str">
        <f>+_xlfn.XLOOKUP(C287,Catálogo_ManoObra!B:B,Catálogo_ManoObra!A:A)</f>
        <v>MO-001</v>
      </c>
      <c r="O287" t="str">
        <f t="shared" si="8"/>
        <v>ITEM-037MO-001</v>
      </c>
      <c r="Q287">
        <f>+_xlfn.XLOOKUP(H287,Presupuesto_General!B:B,Presupuesto_General!D:D)</f>
        <v>1</v>
      </c>
      <c r="R287">
        <f t="shared" si="9"/>
        <v>12</v>
      </c>
    </row>
    <row r="288" spans="1:18" x14ac:dyDescent="0.25">
      <c r="A288">
        <v>2</v>
      </c>
      <c r="B288" t="str">
        <v>-</v>
      </c>
      <c r="C288" t="str">
        <v>AYUDANTE</v>
      </c>
      <c r="D288" t="str">
        <v>hr</v>
      </c>
      <c r="E288">
        <v>22</v>
      </c>
      <c r="F288">
        <v>0</v>
      </c>
      <c r="G288">
        <v>0</v>
      </c>
      <c r="H288" t="str">
        <v>POZO ABSORBENTE DE MAMPOSTERIA DE PIEDRA H=2,50</v>
      </c>
      <c r="I288" t="str">
        <v/>
      </c>
      <c r="J288" t="str">
        <v>MANO DE OBRA</v>
      </c>
      <c r="K288" t="b">
        <v>0</v>
      </c>
      <c r="L288" t="str">
        <v>SI</v>
      </c>
      <c r="M288" t="str">
        <f>+_xlfn.XLOOKUP(H288,Presupuesto_General!B:B,Presupuesto_General!A:A)</f>
        <v>ITEM-037</v>
      </c>
      <c r="N288" t="str">
        <f>+_xlfn.XLOOKUP(C288,Catálogo_ManoObra!B:B,Catálogo_ManoObra!A:A)</f>
        <v>MO-003</v>
      </c>
      <c r="O288" t="str">
        <f t="shared" si="8"/>
        <v>ITEM-037MO-003</v>
      </c>
      <c r="Q288">
        <f>+_xlfn.XLOOKUP(H288,Presupuesto_General!B:B,Presupuesto_General!D:D)</f>
        <v>1</v>
      </c>
      <c r="R288">
        <f t="shared" si="9"/>
        <v>22</v>
      </c>
    </row>
    <row r="289" spans="1:18" x14ac:dyDescent="0.25">
      <c r="A289">
        <v>1</v>
      </c>
      <c r="B289" t="str">
        <v>-</v>
      </c>
      <c r="C289" t="str">
        <v>CERAMICA NACIONAL</v>
      </c>
      <c r="D289" t="str">
        <v>M2</v>
      </c>
      <c r="E289">
        <v>1.05</v>
      </c>
      <c r="F289">
        <v>31</v>
      </c>
      <c r="G289">
        <v>32.549999999999997</v>
      </c>
      <c r="H289" t="str">
        <v>PISO DE CERAMICA C/CEMENTO COLA</v>
      </c>
      <c r="I289" t="str">
        <v/>
      </c>
      <c r="J289" t="str">
        <v>MATERIALES</v>
      </c>
      <c r="K289" t="b">
        <v>0</v>
      </c>
      <c r="L289" t="str">
        <v>SI</v>
      </c>
      <c r="M289" t="str">
        <f>+_xlfn.XLOOKUP(H289,Presupuesto_General!B:B,Presupuesto_General!A:A)</f>
        <v>ITEM-038</v>
      </c>
      <c r="N289" t="str">
        <f>+_xlfn.XLOOKUP(C289,Catálogo_Materiales!B:B,Catálogo_Materiales!A:A)</f>
        <v>MAT-028</v>
      </c>
      <c r="O289" t="str">
        <f t="shared" si="8"/>
        <v>ITEM-038MAT-028</v>
      </c>
      <c r="Q289">
        <f>+_xlfn.XLOOKUP(H289,Presupuesto_General!B:B,Presupuesto_General!D:D)</f>
        <v>53.510000000000005</v>
      </c>
      <c r="R289">
        <f t="shared" si="9"/>
        <v>56.185500000000005</v>
      </c>
    </row>
    <row r="290" spans="1:18" x14ac:dyDescent="0.25">
      <c r="A290">
        <v>2</v>
      </c>
      <c r="B290" t="str">
        <v>-</v>
      </c>
      <c r="C290" t="str">
        <v>CEMENTO COLA</v>
      </c>
      <c r="D290" t="str">
        <v>kg</v>
      </c>
      <c r="E290">
        <v>5.5</v>
      </c>
      <c r="F290">
        <v>1.1000000000000001</v>
      </c>
      <c r="G290">
        <v>6.05</v>
      </c>
      <c r="H290" t="str">
        <v>PISO DE CERAMICA C/CEMENTO COLA</v>
      </c>
      <c r="I290" t="str">
        <v/>
      </c>
      <c r="J290" t="str">
        <v>MATERIALES</v>
      </c>
      <c r="K290" t="b">
        <v>0</v>
      </c>
      <c r="L290" t="str">
        <v>SI</v>
      </c>
      <c r="M290" t="str">
        <f>+_xlfn.XLOOKUP(H290,Presupuesto_General!B:B,Presupuesto_General!A:A)</f>
        <v>ITEM-038</v>
      </c>
      <c r="N290" t="str">
        <f>+_xlfn.XLOOKUP(C290,Catálogo_Materiales!B:B,Catálogo_Materiales!A:A)</f>
        <v>MAT-026</v>
      </c>
      <c r="O290" t="str">
        <f t="shared" si="8"/>
        <v>ITEM-038MAT-026</v>
      </c>
      <c r="Q290">
        <f>+_xlfn.XLOOKUP(H290,Presupuesto_General!B:B,Presupuesto_General!D:D)</f>
        <v>53.510000000000005</v>
      </c>
      <c r="R290">
        <f t="shared" si="9"/>
        <v>294.30500000000001</v>
      </c>
    </row>
    <row r="291" spans="1:18" x14ac:dyDescent="0.25">
      <c r="A291">
        <v>3</v>
      </c>
      <c r="B291" t="str">
        <v>-</v>
      </c>
      <c r="C291" t="str">
        <v>CEMENTO BLANCO</v>
      </c>
      <c r="D291" t="str">
        <v>kg</v>
      </c>
      <c r="E291">
        <v>0.3</v>
      </c>
      <c r="F291">
        <v>8</v>
      </c>
      <c r="G291">
        <v>2.4</v>
      </c>
      <c r="H291" t="str">
        <v>PISO DE CERAMICA C/CEMENTO COLA</v>
      </c>
      <c r="I291" t="str">
        <v/>
      </c>
      <c r="J291" t="str">
        <v>MATERIALES</v>
      </c>
      <c r="K291" t="b">
        <v>0</v>
      </c>
      <c r="L291" t="str">
        <v>SI</v>
      </c>
      <c r="M291" t="str">
        <f>+_xlfn.XLOOKUP(H291,Presupuesto_General!B:B,Presupuesto_General!A:A)</f>
        <v>ITEM-038</v>
      </c>
      <c r="N291" t="str">
        <f>+_xlfn.XLOOKUP(C291,Catálogo_Materiales!B:B,Catálogo_Materiales!A:A)</f>
        <v>MAT-025</v>
      </c>
      <c r="O291" t="str">
        <f t="shared" si="8"/>
        <v>ITEM-038MAT-025</v>
      </c>
      <c r="Q291">
        <f>+_xlfn.XLOOKUP(H291,Presupuesto_General!B:B,Presupuesto_General!D:D)</f>
        <v>53.510000000000005</v>
      </c>
      <c r="R291">
        <f t="shared" si="9"/>
        <v>16.053000000000001</v>
      </c>
    </row>
    <row r="292" spans="1:18" x14ac:dyDescent="0.25">
      <c r="A292">
        <v>1</v>
      </c>
      <c r="B292" t="str">
        <v>-</v>
      </c>
      <c r="C292" t="str">
        <v>ALBAÑIL</v>
      </c>
      <c r="D292" t="str">
        <v>hr</v>
      </c>
      <c r="E292">
        <v>1.3</v>
      </c>
      <c r="F292">
        <v>18</v>
      </c>
      <c r="G292">
        <v>23.4</v>
      </c>
      <c r="H292" t="str">
        <v>PISO DE CERAMICA C/CEMENTO COLA</v>
      </c>
      <c r="I292" t="str">
        <v/>
      </c>
      <c r="J292" t="str">
        <v>MANO DE OBRA</v>
      </c>
      <c r="K292" t="b">
        <v>0</v>
      </c>
      <c r="L292" t="str">
        <v>SI</v>
      </c>
      <c r="M292" t="str">
        <f>+_xlfn.XLOOKUP(H292,Presupuesto_General!B:B,Presupuesto_General!A:A)</f>
        <v>ITEM-038</v>
      </c>
      <c r="N292" t="str">
        <f>+_xlfn.XLOOKUP(C292,Catálogo_ManoObra!B:B,Catálogo_ManoObra!A:A)</f>
        <v>MO-001</v>
      </c>
      <c r="O292" t="str">
        <f t="shared" si="8"/>
        <v>ITEM-038MO-001</v>
      </c>
      <c r="Q292">
        <f>+_xlfn.XLOOKUP(H292,Presupuesto_General!B:B,Presupuesto_General!D:D)</f>
        <v>53.510000000000005</v>
      </c>
      <c r="R292">
        <f t="shared" si="9"/>
        <v>69.563000000000002</v>
      </c>
    </row>
    <row r="293" spans="1:18" x14ac:dyDescent="0.25">
      <c r="A293">
        <v>2</v>
      </c>
      <c r="B293" t="str">
        <v>-</v>
      </c>
      <c r="C293" t="str">
        <v>AYUDANTE</v>
      </c>
      <c r="D293" t="str">
        <v>hr</v>
      </c>
      <c r="E293">
        <v>1.1000000000000001</v>
      </c>
      <c r="F293">
        <v>0</v>
      </c>
      <c r="G293">
        <v>0</v>
      </c>
      <c r="H293" t="str">
        <v>PISO DE CERAMICA C/CEMENTO COLA</v>
      </c>
      <c r="I293" t="str">
        <v/>
      </c>
      <c r="J293" t="str">
        <v>MANO DE OBRA</v>
      </c>
      <c r="K293" t="b">
        <v>0</v>
      </c>
      <c r="L293" t="str">
        <v>SI</v>
      </c>
      <c r="M293" t="str">
        <f>+_xlfn.XLOOKUP(H293,Presupuesto_General!B:B,Presupuesto_General!A:A)</f>
        <v>ITEM-038</v>
      </c>
      <c r="N293" t="str">
        <f>+_xlfn.XLOOKUP(C293,Catálogo_ManoObra!B:B,Catálogo_ManoObra!A:A)</f>
        <v>MO-003</v>
      </c>
      <c r="O293" t="str">
        <f t="shared" si="8"/>
        <v>ITEM-038MO-003</v>
      </c>
      <c r="Q293">
        <f>+_xlfn.XLOOKUP(H293,Presupuesto_General!B:B,Presupuesto_General!D:D)</f>
        <v>53.510000000000005</v>
      </c>
      <c r="R293">
        <f t="shared" si="9"/>
        <v>58.861000000000011</v>
      </c>
    </row>
    <row r="294" spans="1:18" x14ac:dyDescent="0.25">
      <c r="A294">
        <v>1</v>
      </c>
      <c r="B294" t="str">
        <v>-</v>
      </c>
      <c r="C294" t="str">
        <v>CERAMICA NACIONAL</v>
      </c>
      <c r="D294" t="str">
        <v>M2</v>
      </c>
      <c r="E294">
        <v>1.05</v>
      </c>
      <c r="F294">
        <v>31</v>
      </c>
      <c r="G294">
        <v>32.549999999999997</v>
      </c>
      <c r="H294" t="str">
        <v>REVESTIMIENTO DE CERAMICA C/CEMENTO COLA</v>
      </c>
      <c r="I294" t="str">
        <v/>
      </c>
      <c r="J294" t="str">
        <v>MATERIALES</v>
      </c>
      <c r="K294" t="b">
        <v>0</v>
      </c>
      <c r="L294" t="str">
        <v>SI</v>
      </c>
      <c r="M294" t="str">
        <f>+_xlfn.XLOOKUP(H294,Presupuesto_General!B:B,Presupuesto_General!A:A)</f>
        <v>ITEM-039</v>
      </c>
      <c r="N294" t="str">
        <f>+_xlfn.XLOOKUP(C294,Catálogo_Materiales!B:B,Catálogo_Materiales!A:A)</f>
        <v>MAT-028</v>
      </c>
      <c r="O294" t="str">
        <f t="shared" si="8"/>
        <v>ITEM-039MAT-028</v>
      </c>
      <c r="Q294">
        <f>+_xlfn.XLOOKUP(H294,Presupuesto_General!B:B,Presupuesto_General!D:D)</f>
        <v>11.859999999999998</v>
      </c>
      <c r="R294">
        <f t="shared" si="9"/>
        <v>12.452999999999998</v>
      </c>
    </row>
    <row r="295" spans="1:18" x14ac:dyDescent="0.25">
      <c r="A295">
        <v>2</v>
      </c>
      <c r="B295" t="str">
        <v>-</v>
      </c>
      <c r="C295" t="str">
        <v>CEMENTO COLA</v>
      </c>
      <c r="D295" t="str">
        <v>kg</v>
      </c>
      <c r="E295">
        <v>5.5</v>
      </c>
      <c r="F295">
        <v>1.1000000000000001</v>
      </c>
      <c r="G295">
        <v>6.05</v>
      </c>
      <c r="H295" t="str">
        <v>REVESTIMIENTO DE CERAMICA C/CEMENTO COLA</v>
      </c>
      <c r="I295" t="str">
        <v/>
      </c>
      <c r="J295" t="str">
        <v>MATERIALES</v>
      </c>
      <c r="K295" t="b">
        <v>0</v>
      </c>
      <c r="L295" t="str">
        <v>SI</v>
      </c>
      <c r="M295" t="str">
        <f>+_xlfn.XLOOKUP(H295,Presupuesto_General!B:B,Presupuesto_General!A:A)</f>
        <v>ITEM-039</v>
      </c>
      <c r="N295" t="str">
        <f>+_xlfn.XLOOKUP(C295,Catálogo_Materiales!B:B,Catálogo_Materiales!A:A)</f>
        <v>MAT-026</v>
      </c>
      <c r="O295" t="str">
        <f t="shared" si="8"/>
        <v>ITEM-039MAT-026</v>
      </c>
      <c r="Q295">
        <f>+_xlfn.XLOOKUP(H295,Presupuesto_General!B:B,Presupuesto_General!D:D)</f>
        <v>11.859999999999998</v>
      </c>
      <c r="R295">
        <f t="shared" si="9"/>
        <v>65.22999999999999</v>
      </c>
    </row>
    <row r="296" spans="1:18" x14ac:dyDescent="0.25">
      <c r="A296">
        <v>3</v>
      </c>
      <c r="B296" t="str">
        <v>-</v>
      </c>
      <c r="C296" t="str">
        <v>CEMENTO BLANCO</v>
      </c>
      <c r="D296" t="str">
        <v>kg</v>
      </c>
      <c r="E296">
        <v>0.28999999999999998</v>
      </c>
      <c r="F296">
        <v>8</v>
      </c>
      <c r="G296">
        <v>2.3199999999999998</v>
      </c>
      <c r="H296" t="str">
        <v>REVESTIMIENTO DE CERAMICA C/CEMENTO COLA</v>
      </c>
      <c r="I296" t="str">
        <v/>
      </c>
      <c r="J296" t="str">
        <v>MATERIALES</v>
      </c>
      <c r="K296" t="b">
        <v>0</v>
      </c>
      <c r="L296" t="str">
        <v>SI</v>
      </c>
      <c r="M296" t="str">
        <f>+_xlfn.XLOOKUP(H296,Presupuesto_General!B:B,Presupuesto_General!A:A)</f>
        <v>ITEM-039</v>
      </c>
      <c r="N296" t="str">
        <f>+_xlfn.XLOOKUP(C296,Catálogo_Materiales!B:B,Catálogo_Materiales!A:A)</f>
        <v>MAT-025</v>
      </c>
      <c r="O296" t="str">
        <f t="shared" si="8"/>
        <v>ITEM-039MAT-025</v>
      </c>
      <c r="Q296">
        <f>+_xlfn.XLOOKUP(H296,Presupuesto_General!B:B,Presupuesto_General!D:D)</f>
        <v>11.859999999999998</v>
      </c>
      <c r="R296">
        <f t="shared" si="9"/>
        <v>3.4393999999999991</v>
      </c>
    </row>
    <row r="297" spans="1:18" x14ac:dyDescent="0.25">
      <c r="A297">
        <v>1</v>
      </c>
      <c r="B297" t="str">
        <v>-</v>
      </c>
      <c r="C297" t="str">
        <v>ALBAÑIL</v>
      </c>
      <c r="D297" t="str">
        <v>hr</v>
      </c>
      <c r="E297">
        <v>1.6</v>
      </c>
      <c r="F297">
        <v>18</v>
      </c>
      <c r="G297">
        <v>28.8</v>
      </c>
      <c r="H297" t="str">
        <v>REVESTIMIENTO DE CERAMICA C/CEMENTO COLA</v>
      </c>
      <c r="I297" t="str">
        <v/>
      </c>
      <c r="J297" t="str">
        <v>MANO DE OBRA</v>
      </c>
      <c r="K297" t="b">
        <v>0</v>
      </c>
      <c r="L297" t="str">
        <v>SI</v>
      </c>
      <c r="M297" t="str">
        <f>+_xlfn.XLOOKUP(H297,Presupuesto_General!B:B,Presupuesto_General!A:A)</f>
        <v>ITEM-039</v>
      </c>
      <c r="N297" t="str">
        <f>+_xlfn.XLOOKUP(C297,Catálogo_ManoObra!B:B,Catálogo_ManoObra!A:A)</f>
        <v>MO-001</v>
      </c>
      <c r="O297" t="str">
        <f t="shared" si="8"/>
        <v>ITEM-039MO-001</v>
      </c>
      <c r="Q297">
        <f>+_xlfn.XLOOKUP(H297,Presupuesto_General!B:B,Presupuesto_General!D:D)</f>
        <v>11.859999999999998</v>
      </c>
      <c r="R297">
        <f t="shared" si="9"/>
        <v>18.975999999999996</v>
      </c>
    </row>
    <row r="298" spans="1:18" x14ac:dyDescent="0.25">
      <c r="A298">
        <v>2</v>
      </c>
      <c r="B298" t="str">
        <v>-</v>
      </c>
      <c r="C298" t="str">
        <v>AYUDANTE</v>
      </c>
      <c r="D298" t="str">
        <v>hr</v>
      </c>
      <c r="E298">
        <v>1.1000000000000001</v>
      </c>
      <c r="F298">
        <v>0</v>
      </c>
      <c r="G298">
        <v>0</v>
      </c>
      <c r="H298" t="str">
        <v>REVESTIMIENTO DE CERAMICA C/CEMENTO COLA</v>
      </c>
      <c r="I298" t="str">
        <v/>
      </c>
      <c r="J298" t="str">
        <v>MANO DE OBRA</v>
      </c>
      <c r="K298" t="b">
        <v>0</v>
      </c>
      <c r="L298" t="str">
        <v>SI</v>
      </c>
      <c r="M298" t="str">
        <f>+_xlfn.XLOOKUP(H298,Presupuesto_General!B:B,Presupuesto_General!A:A)</f>
        <v>ITEM-039</v>
      </c>
      <c r="N298" t="str">
        <f>+_xlfn.XLOOKUP(C298,Catálogo_ManoObra!B:B,Catálogo_ManoObra!A:A)</f>
        <v>MO-003</v>
      </c>
      <c r="O298" t="str">
        <f t="shared" si="8"/>
        <v>ITEM-039MO-003</v>
      </c>
      <c r="Q298">
        <f>+_xlfn.XLOOKUP(H298,Presupuesto_General!B:B,Presupuesto_General!D:D)</f>
        <v>11.859999999999998</v>
      </c>
      <c r="R298">
        <f t="shared" si="9"/>
        <v>13.045999999999998</v>
      </c>
    </row>
    <row r="299" spans="1:18" x14ac:dyDescent="0.25">
      <c r="A299">
        <v>1</v>
      </c>
      <c r="B299" t="str">
        <v>-</v>
      </c>
      <c r="C299" t="str">
        <v>CERAMICA NACIONAL TIPO PORCELANATO (60X60)</v>
      </c>
      <c r="D299" t="str">
        <v>m²</v>
      </c>
      <c r="E299">
        <v>1.1000000000000001</v>
      </c>
      <c r="F299">
        <v>47</v>
      </c>
      <c r="G299">
        <v>51.7</v>
      </c>
      <c r="H299" t="str">
        <v>REVESTIMIENTO CERAMICO PARA MESON</v>
      </c>
      <c r="I299" t="str">
        <v/>
      </c>
      <c r="J299" t="str">
        <v>MATERIALES</v>
      </c>
      <c r="K299" t="b">
        <v>0</v>
      </c>
      <c r="L299" t="str">
        <v>SI</v>
      </c>
      <c r="M299" t="str">
        <f>+_xlfn.XLOOKUP(H299,Presupuesto_General!B:B,Presupuesto_General!A:A)</f>
        <v>ITEM-040</v>
      </c>
      <c r="N299" t="str">
        <f>+_xlfn.XLOOKUP(C299,Catálogo_Materiales!B:B,Catálogo_Materiales!A:A)</f>
        <v>MAT-029</v>
      </c>
      <c r="O299" t="str">
        <f t="shared" si="8"/>
        <v>ITEM-040MAT-029</v>
      </c>
      <c r="Q299">
        <f>+_xlfn.XLOOKUP(H299,Presupuesto_General!B:B,Presupuesto_General!D:D)</f>
        <v>2.46</v>
      </c>
      <c r="R299">
        <f t="shared" si="9"/>
        <v>2.706</v>
      </c>
    </row>
    <row r="300" spans="1:18" x14ac:dyDescent="0.25">
      <c r="A300">
        <v>2</v>
      </c>
      <c r="B300" t="str">
        <v>-</v>
      </c>
      <c r="C300" t="str">
        <v>ESQUINERO DE ALUMINIO</v>
      </c>
      <c r="D300" t="str">
        <v>M</v>
      </c>
      <c r="E300">
        <v>1.6</v>
      </c>
      <c r="F300">
        <v>7</v>
      </c>
      <c r="G300">
        <v>11.2</v>
      </c>
      <c r="H300" t="str">
        <v>REVESTIMIENTO CERAMICO PARA MESON</v>
      </c>
      <c r="I300" t="str">
        <v/>
      </c>
      <c r="J300" t="str">
        <v>MATERIALES</v>
      </c>
      <c r="K300" t="b">
        <v>0</v>
      </c>
      <c r="L300" t="str">
        <v>SI</v>
      </c>
      <c r="M300" t="str">
        <f>+_xlfn.XLOOKUP(H300,Presupuesto_General!B:B,Presupuesto_General!A:A)</f>
        <v>ITEM-040</v>
      </c>
      <c r="N300" t="str">
        <f>+_xlfn.XLOOKUP(C300,Catálogo_Materiales!B:B,Catálogo_Materiales!A:A)</f>
        <v>MAT-046</v>
      </c>
      <c r="O300" t="str">
        <f t="shared" si="8"/>
        <v>ITEM-040MAT-046</v>
      </c>
      <c r="Q300">
        <f>+_xlfn.XLOOKUP(H300,Presupuesto_General!B:B,Presupuesto_General!D:D)</f>
        <v>2.46</v>
      </c>
      <c r="R300">
        <f t="shared" si="9"/>
        <v>3.9359999999999999</v>
      </c>
    </row>
    <row r="301" spans="1:18" x14ac:dyDescent="0.25">
      <c r="A301">
        <v>3</v>
      </c>
      <c r="B301" t="str">
        <v>-</v>
      </c>
      <c r="C301" t="str">
        <v>CEMENTO COLA</v>
      </c>
      <c r="D301" t="str">
        <v>kg</v>
      </c>
      <c r="E301">
        <v>6.54</v>
      </c>
      <c r="F301">
        <v>1.1000000000000001</v>
      </c>
      <c r="G301">
        <v>7.19</v>
      </c>
      <c r="H301" t="str">
        <v>REVESTIMIENTO CERAMICO PARA MESON</v>
      </c>
      <c r="I301" t="str">
        <v/>
      </c>
      <c r="J301" t="str">
        <v>MATERIALES</v>
      </c>
      <c r="K301" t="b">
        <v>0</v>
      </c>
      <c r="L301" t="str">
        <v>SI</v>
      </c>
      <c r="M301" t="str">
        <f>+_xlfn.XLOOKUP(H301,Presupuesto_General!B:B,Presupuesto_General!A:A)</f>
        <v>ITEM-040</v>
      </c>
      <c r="N301" t="str">
        <f>+_xlfn.XLOOKUP(C301,Catálogo_Materiales!B:B,Catálogo_Materiales!A:A)</f>
        <v>MAT-026</v>
      </c>
      <c r="O301" t="str">
        <f t="shared" si="8"/>
        <v>ITEM-040MAT-026</v>
      </c>
      <c r="Q301">
        <f>+_xlfn.XLOOKUP(H301,Presupuesto_General!B:B,Presupuesto_General!D:D)</f>
        <v>2.46</v>
      </c>
      <c r="R301">
        <f t="shared" si="9"/>
        <v>16.0884</v>
      </c>
    </row>
    <row r="302" spans="1:18" x14ac:dyDescent="0.25">
      <c r="A302">
        <v>4</v>
      </c>
      <c r="B302" t="str">
        <v>-</v>
      </c>
      <c r="C302" t="str">
        <v>CEMENTO BLANCO</v>
      </c>
      <c r="D302" t="str">
        <v>kg</v>
      </c>
      <c r="E302">
        <v>1.42</v>
      </c>
      <c r="F302">
        <v>8</v>
      </c>
      <c r="G302">
        <v>11.36</v>
      </c>
      <c r="H302" t="str">
        <v>REVESTIMIENTO CERAMICO PARA MESON</v>
      </c>
      <c r="I302" t="str">
        <v/>
      </c>
      <c r="J302" t="str">
        <v>MATERIALES</v>
      </c>
      <c r="K302" t="b">
        <v>0</v>
      </c>
      <c r="L302" t="str">
        <v>SI</v>
      </c>
      <c r="M302" t="str">
        <f>+_xlfn.XLOOKUP(H302,Presupuesto_General!B:B,Presupuesto_General!A:A)</f>
        <v>ITEM-040</v>
      </c>
      <c r="N302" t="str">
        <f>+_xlfn.XLOOKUP(C302,Catálogo_Materiales!B:B,Catálogo_Materiales!A:A)</f>
        <v>MAT-025</v>
      </c>
      <c r="O302" t="str">
        <f t="shared" si="8"/>
        <v>ITEM-040MAT-025</v>
      </c>
      <c r="Q302">
        <f>+_xlfn.XLOOKUP(H302,Presupuesto_General!B:B,Presupuesto_General!D:D)</f>
        <v>2.46</v>
      </c>
      <c r="R302">
        <f t="shared" si="9"/>
        <v>3.4931999999999999</v>
      </c>
    </row>
    <row r="303" spans="1:18" x14ac:dyDescent="0.25">
      <c r="A303">
        <v>1</v>
      </c>
      <c r="B303" t="str">
        <v>-</v>
      </c>
      <c r="C303" t="str">
        <v>ALBAÑIL</v>
      </c>
      <c r="D303" t="str">
        <v>hr</v>
      </c>
      <c r="E303">
        <v>1.5</v>
      </c>
      <c r="F303">
        <v>18</v>
      </c>
      <c r="G303">
        <v>27</v>
      </c>
      <c r="H303" t="str">
        <v>REVESTIMIENTO CERAMICO PARA MESON</v>
      </c>
      <c r="I303" t="str">
        <v/>
      </c>
      <c r="J303" t="str">
        <v>MANO DE OBRA</v>
      </c>
      <c r="K303" t="b">
        <v>0</v>
      </c>
      <c r="L303" t="str">
        <v>SI</v>
      </c>
      <c r="M303" t="str">
        <f>+_xlfn.XLOOKUP(H303,Presupuesto_General!B:B,Presupuesto_General!A:A)</f>
        <v>ITEM-040</v>
      </c>
      <c r="N303" t="str">
        <f>+_xlfn.XLOOKUP(C303,Catálogo_ManoObra!B:B,Catálogo_ManoObra!A:A)</f>
        <v>MO-001</v>
      </c>
      <c r="O303" t="str">
        <f t="shared" si="8"/>
        <v>ITEM-040MO-001</v>
      </c>
      <c r="Q303">
        <f>+_xlfn.XLOOKUP(H303,Presupuesto_General!B:B,Presupuesto_General!D:D)</f>
        <v>2.46</v>
      </c>
      <c r="R303">
        <f t="shared" si="9"/>
        <v>3.69</v>
      </c>
    </row>
    <row r="304" spans="1:18" x14ac:dyDescent="0.25">
      <c r="A304">
        <v>2</v>
      </c>
      <c r="B304" t="str">
        <v>-</v>
      </c>
      <c r="C304" t="str">
        <v>AYUDANTE</v>
      </c>
      <c r="D304" t="str">
        <v>hr</v>
      </c>
      <c r="E304">
        <v>1</v>
      </c>
      <c r="F304">
        <v>0</v>
      </c>
      <c r="G304">
        <v>0</v>
      </c>
      <c r="H304" t="str">
        <v>REVESTIMIENTO CERAMICO PARA MESON</v>
      </c>
      <c r="I304" t="str">
        <v/>
      </c>
      <c r="J304" t="str">
        <v>MANO DE OBRA</v>
      </c>
      <c r="K304" t="b">
        <v>0</v>
      </c>
      <c r="L304" t="str">
        <v>SI</v>
      </c>
      <c r="M304" t="str">
        <f>+_xlfn.XLOOKUP(H304,Presupuesto_General!B:B,Presupuesto_General!A:A)</f>
        <v>ITEM-040</v>
      </c>
      <c r="N304" t="str">
        <f>+_xlfn.XLOOKUP(C304,Catálogo_ManoObra!B:B,Catálogo_ManoObra!A:A)</f>
        <v>MO-003</v>
      </c>
      <c r="O304" t="str">
        <f t="shared" si="8"/>
        <v>ITEM-040MO-003</v>
      </c>
      <c r="Q304">
        <f>+_xlfn.XLOOKUP(H304,Presupuesto_General!B:B,Presupuesto_General!D:D)</f>
        <v>2.46</v>
      </c>
      <c r="R304">
        <f t="shared" si="9"/>
        <v>2.46</v>
      </c>
    </row>
    <row r="305" spans="1:18" x14ac:dyDescent="0.25">
      <c r="A305">
        <v>1</v>
      </c>
      <c r="B305" t="str">
        <v>-</v>
      </c>
      <c r="C305" t="str">
        <v>CERAMICA NACIONAL</v>
      </c>
      <c r="D305" t="str">
        <v>M2</v>
      </c>
      <c r="E305">
        <v>0.1</v>
      </c>
      <c r="F305">
        <v>31</v>
      </c>
      <c r="G305">
        <v>3.1</v>
      </c>
      <c r="H305" t="str">
        <v>ZOCALO DE CERÁMICA C/CEMENTO COLA</v>
      </c>
      <c r="I305" t="str">
        <v/>
      </c>
      <c r="J305" t="str">
        <v>MATERIALES</v>
      </c>
      <c r="K305" t="b">
        <v>0</v>
      </c>
      <c r="L305" t="str">
        <v>SI</v>
      </c>
      <c r="M305" t="str">
        <f>+_xlfn.XLOOKUP(H305,Presupuesto_General!B:B,Presupuesto_General!A:A)</f>
        <v>ITEM-041</v>
      </c>
      <c r="N305" t="str">
        <f>+_xlfn.XLOOKUP(C305,Catálogo_Materiales!B:B,Catálogo_Materiales!A:A)</f>
        <v>MAT-028</v>
      </c>
      <c r="O305" t="str">
        <f t="shared" si="8"/>
        <v>ITEM-041MAT-028</v>
      </c>
      <c r="Q305">
        <f>+_xlfn.XLOOKUP(H305,Presupuesto_General!B:B,Presupuesto_General!D:D)</f>
        <v>43.04</v>
      </c>
      <c r="R305">
        <f t="shared" si="9"/>
        <v>4.3040000000000003</v>
      </c>
    </row>
    <row r="306" spans="1:18" x14ac:dyDescent="0.25">
      <c r="A306">
        <v>2</v>
      </c>
      <c r="B306" t="str">
        <v>-</v>
      </c>
      <c r="C306" t="str">
        <v>CEMENTO COLA</v>
      </c>
      <c r="D306" t="str">
        <v>kg</v>
      </c>
      <c r="E306">
        <v>0.7</v>
      </c>
      <c r="F306">
        <v>1.1000000000000001</v>
      </c>
      <c r="G306">
        <v>0.77</v>
      </c>
      <c r="H306" t="str">
        <v>ZOCALO DE CERÁMICA C/CEMENTO COLA</v>
      </c>
      <c r="I306" t="str">
        <v/>
      </c>
      <c r="J306" t="str">
        <v>MATERIALES</v>
      </c>
      <c r="K306" t="b">
        <v>0</v>
      </c>
      <c r="L306" t="str">
        <v>SI</v>
      </c>
      <c r="M306" t="str">
        <f>+_xlfn.XLOOKUP(H306,Presupuesto_General!B:B,Presupuesto_General!A:A)</f>
        <v>ITEM-041</v>
      </c>
      <c r="N306" t="str">
        <f>+_xlfn.XLOOKUP(C306,Catálogo_Materiales!B:B,Catálogo_Materiales!A:A)</f>
        <v>MAT-026</v>
      </c>
      <c r="O306" t="str">
        <f t="shared" si="8"/>
        <v>ITEM-041MAT-026</v>
      </c>
      <c r="Q306">
        <f>+_xlfn.XLOOKUP(H306,Presupuesto_General!B:B,Presupuesto_General!D:D)</f>
        <v>43.04</v>
      </c>
      <c r="R306">
        <f t="shared" si="9"/>
        <v>30.127999999999997</v>
      </c>
    </row>
    <row r="307" spans="1:18" x14ac:dyDescent="0.25">
      <c r="A307">
        <v>3</v>
      </c>
      <c r="B307" t="str">
        <v>-</v>
      </c>
      <c r="C307" t="str">
        <v>CEMENTO BLANCO</v>
      </c>
      <c r="D307" t="str">
        <v>kg</v>
      </c>
      <c r="E307">
        <v>0.01</v>
      </c>
      <c r="F307">
        <v>8</v>
      </c>
      <c r="G307">
        <v>0.08</v>
      </c>
      <c r="H307" t="str">
        <v>ZOCALO DE CERÁMICA C/CEMENTO COLA</v>
      </c>
      <c r="I307" t="str">
        <v/>
      </c>
      <c r="J307" t="str">
        <v>MATERIALES</v>
      </c>
      <c r="K307" t="b">
        <v>0</v>
      </c>
      <c r="L307" t="str">
        <v>SI</v>
      </c>
      <c r="M307" t="str">
        <f>+_xlfn.XLOOKUP(H307,Presupuesto_General!B:B,Presupuesto_General!A:A)</f>
        <v>ITEM-041</v>
      </c>
      <c r="N307" t="str">
        <f>+_xlfn.XLOOKUP(C307,Catálogo_Materiales!B:B,Catálogo_Materiales!A:A)</f>
        <v>MAT-025</v>
      </c>
      <c r="O307" t="str">
        <f t="shared" si="8"/>
        <v>ITEM-041MAT-025</v>
      </c>
      <c r="Q307">
        <f>+_xlfn.XLOOKUP(H307,Presupuesto_General!B:B,Presupuesto_General!D:D)</f>
        <v>43.04</v>
      </c>
      <c r="R307">
        <f t="shared" si="9"/>
        <v>0.4304</v>
      </c>
    </row>
    <row r="308" spans="1:18" x14ac:dyDescent="0.25">
      <c r="A308">
        <v>1</v>
      </c>
      <c r="B308" t="str">
        <v>-</v>
      </c>
      <c r="C308" t="str">
        <v>ALBAÑIL</v>
      </c>
      <c r="D308" t="str">
        <v>hr</v>
      </c>
      <c r="E308">
        <v>0.47</v>
      </c>
      <c r="F308">
        <v>18</v>
      </c>
      <c r="G308">
        <v>8.4600000000000009</v>
      </c>
      <c r="H308" t="str">
        <v>ZOCALO DE CERÁMICA C/CEMENTO COLA</v>
      </c>
      <c r="I308" t="str">
        <v/>
      </c>
      <c r="J308" t="str">
        <v>MANO DE OBRA</v>
      </c>
      <c r="K308" t="b">
        <v>0</v>
      </c>
      <c r="L308" t="str">
        <v>SI</v>
      </c>
      <c r="M308" t="str">
        <f>+_xlfn.XLOOKUP(H308,Presupuesto_General!B:B,Presupuesto_General!A:A)</f>
        <v>ITEM-041</v>
      </c>
      <c r="N308" t="str">
        <f>+_xlfn.XLOOKUP(C308,Catálogo_ManoObra!B:B,Catálogo_ManoObra!A:A)</f>
        <v>MO-001</v>
      </c>
      <c r="O308" t="str">
        <f t="shared" si="8"/>
        <v>ITEM-041MO-001</v>
      </c>
      <c r="Q308">
        <f>+_xlfn.XLOOKUP(H308,Presupuesto_General!B:B,Presupuesto_General!D:D)</f>
        <v>43.04</v>
      </c>
      <c r="R308">
        <f t="shared" si="9"/>
        <v>20.2288</v>
      </c>
    </row>
    <row r="309" spans="1:18" x14ac:dyDescent="0.25">
      <c r="A309">
        <v>2</v>
      </c>
      <c r="B309" t="str">
        <v>-</v>
      </c>
      <c r="C309" t="str">
        <v>AYUDANTE</v>
      </c>
      <c r="D309" t="str">
        <v>hr</v>
      </c>
      <c r="E309">
        <v>0.47</v>
      </c>
      <c r="F309">
        <v>0</v>
      </c>
      <c r="G309">
        <v>0</v>
      </c>
      <c r="H309" t="str">
        <v>ZOCALO DE CERÁMICA C/CEMENTO COLA</v>
      </c>
      <c r="I309" t="str">
        <v/>
      </c>
      <c r="J309" t="str">
        <v>MANO DE OBRA</v>
      </c>
      <c r="K309" t="b">
        <v>0</v>
      </c>
      <c r="L309" t="str">
        <v>SI</v>
      </c>
      <c r="M309" t="str">
        <f>+_xlfn.XLOOKUP(H309,Presupuesto_General!B:B,Presupuesto_General!A:A)</f>
        <v>ITEM-041</v>
      </c>
      <c r="N309" t="str">
        <f>+_xlfn.XLOOKUP(C309,Catálogo_ManoObra!B:B,Catálogo_ManoObra!A:A)</f>
        <v>MO-003</v>
      </c>
      <c r="O309" t="str">
        <f t="shared" si="8"/>
        <v>ITEM-041MO-003</v>
      </c>
      <c r="Q309">
        <f>+_xlfn.XLOOKUP(H309,Presupuesto_General!B:B,Presupuesto_General!D:D)</f>
        <v>43.04</v>
      </c>
      <c r="R309">
        <f t="shared" si="9"/>
        <v>20.2288</v>
      </c>
    </row>
    <row r="310" spans="1:18" x14ac:dyDescent="0.25">
      <c r="A310">
        <v>1</v>
      </c>
      <c r="B310" t="str">
        <v>-</v>
      </c>
      <c r="C310" t="str">
        <v>VENTANA DE ALUMINIO LINEA 25 C/VIDRIO 4MM + ACCESORIOS</v>
      </c>
      <c r="D310" t="str">
        <v>m²</v>
      </c>
      <c r="E310">
        <v>1</v>
      </c>
      <c r="F310">
        <v>330</v>
      </c>
      <c r="G310">
        <v>330</v>
      </c>
      <c r="H310" t="str">
        <v>PROVISION Y COLOCADO DE VENTANA DE ALUMINIO LINEA 25 C/VIDRIO 4MM + AC</v>
      </c>
      <c r="I310" t="str">
        <v/>
      </c>
      <c r="J310" t="str">
        <v>MATERIALES</v>
      </c>
      <c r="K310" t="b">
        <v>0</v>
      </c>
      <c r="L310" t="str">
        <v>SI</v>
      </c>
      <c r="M310" t="str">
        <f>+_xlfn.XLOOKUP(H310,Presupuesto_General!B:B,Presupuesto_General!A:A)</f>
        <v>ITEM-042</v>
      </c>
      <c r="N310" t="str">
        <f>+_xlfn.XLOOKUP(C310,Catálogo_Materiales!B:B,Catálogo_Materiales!A:A)</f>
        <v>MAT-112</v>
      </c>
      <c r="O310" t="str">
        <f t="shared" si="8"/>
        <v>ITEM-042MAT-112</v>
      </c>
      <c r="Q310">
        <f>+_xlfn.XLOOKUP(H310,Presupuesto_General!B:B,Presupuesto_General!D:D)</f>
        <v>9.84</v>
      </c>
      <c r="R310">
        <f t="shared" si="9"/>
        <v>9.84</v>
      </c>
    </row>
    <row r="311" spans="1:18" x14ac:dyDescent="0.25">
      <c r="A311">
        <v>1</v>
      </c>
      <c r="B311" t="str">
        <v>-</v>
      </c>
      <c r="C311" t="str">
        <v>AYUDANTE</v>
      </c>
      <c r="D311" t="str">
        <v>hr</v>
      </c>
      <c r="E311">
        <v>1</v>
      </c>
      <c r="F311">
        <v>0</v>
      </c>
      <c r="G311">
        <v>0</v>
      </c>
      <c r="H311" t="str">
        <v>PROVISION Y COLOCADO DE VENTANA DE ALUMINIO LINEA 25 C/VIDRIO 4MM + AC</v>
      </c>
      <c r="I311" t="str">
        <v/>
      </c>
      <c r="J311" t="str">
        <v>MANO DE OBRA</v>
      </c>
      <c r="K311" t="b">
        <v>0</v>
      </c>
      <c r="L311" t="str">
        <v>SI</v>
      </c>
      <c r="M311" t="str">
        <f>+_xlfn.XLOOKUP(H311,Presupuesto_General!B:B,Presupuesto_General!A:A)</f>
        <v>ITEM-042</v>
      </c>
      <c r="N311" t="str">
        <f>+_xlfn.XLOOKUP(C311,Catálogo_ManoObra!B:B,Catálogo_ManoObra!A:A)</f>
        <v>MO-003</v>
      </c>
      <c r="O311" t="str">
        <f t="shared" si="8"/>
        <v>ITEM-042MO-003</v>
      </c>
      <c r="Q311">
        <f>+_xlfn.XLOOKUP(H311,Presupuesto_General!B:B,Presupuesto_General!D:D)</f>
        <v>9.84</v>
      </c>
      <c r="R311">
        <f t="shared" si="9"/>
        <v>9.84</v>
      </c>
    </row>
    <row r="312" spans="1:18" x14ac:dyDescent="0.25">
      <c r="A312">
        <v>1</v>
      </c>
      <c r="B312" t="str">
        <v>-</v>
      </c>
      <c r="C312" t="str">
        <v>TEFLON 3/4"</v>
      </c>
      <c r="D312" t="str">
        <v>pza</v>
      </c>
      <c r="E312">
        <v>0.1</v>
      </c>
      <c r="F312">
        <v>2</v>
      </c>
      <c r="G312">
        <v>0.2</v>
      </c>
      <c r="H312" t="str">
        <v>PROVISION Y COLOCADO DE INODORO C/TANQUE BAJO Y ACCESORIOS</v>
      </c>
      <c r="I312" t="str">
        <v/>
      </c>
      <c r="J312" t="str">
        <v>MATERIALES</v>
      </c>
      <c r="K312" t="b">
        <v>0</v>
      </c>
      <c r="L312" t="str">
        <v>SI</v>
      </c>
      <c r="M312" t="str">
        <f>+_xlfn.XLOOKUP(H312,Presupuesto_General!B:B,Presupuesto_General!A:A)</f>
        <v>ITEM-043</v>
      </c>
      <c r="N312" t="str">
        <f>+_xlfn.XLOOKUP(C312,Catálogo_Materiales!B:B,Catálogo_Materiales!A:A)</f>
        <v>MAT-098</v>
      </c>
      <c r="O312" t="str">
        <f t="shared" si="8"/>
        <v>ITEM-043MAT-098</v>
      </c>
      <c r="Q312">
        <f>+_xlfn.XLOOKUP(H312,Presupuesto_General!B:B,Presupuesto_General!D:D)</f>
        <v>1</v>
      </c>
      <c r="R312">
        <f t="shared" si="9"/>
        <v>0.1</v>
      </c>
    </row>
    <row r="313" spans="1:18" x14ac:dyDescent="0.25">
      <c r="A313">
        <v>2</v>
      </c>
      <c r="B313" t="str">
        <v>-</v>
      </c>
      <c r="C313" t="str">
        <v>INODORO T/BAJO + ACCESORIOS</v>
      </c>
      <c r="D313" t="str">
        <v>pza</v>
      </c>
      <c r="E313">
        <v>1</v>
      </c>
      <c r="F313">
        <v>320</v>
      </c>
      <c r="G313">
        <v>320</v>
      </c>
      <c r="H313" t="str">
        <v>PROVISION Y COLOCADO DE INODORO C/TANQUE BAJO Y ACCESORIOS</v>
      </c>
      <c r="I313" t="str">
        <v/>
      </c>
      <c r="J313" t="str">
        <v>MATERIALES</v>
      </c>
      <c r="K313" t="b">
        <v>0</v>
      </c>
      <c r="L313" t="str">
        <v>SI</v>
      </c>
      <c r="M313" t="str">
        <f>+_xlfn.XLOOKUP(H313,Presupuesto_General!B:B,Presupuesto_General!A:A)</f>
        <v>ITEM-043</v>
      </c>
      <c r="N313" t="str">
        <f>+_xlfn.XLOOKUP(C313,Catálogo_Materiales!B:B,Catálogo_Materiales!A:A)</f>
        <v>MAT-057</v>
      </c>
      <c r="O313" t="str">
        <f t="shared" si="8"/>
        <v>ITEM-043MAT-057</v>
      </c>
      <c r="Q313">
        <f>+_xlfn.XLOOKUP(H313,Presupuesto_General!B:B,Presupuesto_General!D:D)</f>
        <v>1</v>
      </c>
      <c r="R313">
        <f t="shared" si="9"/>
        <v>1</v>
      </c>
    </row>
    <row r="314" spans="1:18" x14ac:dyDescent="0.25">
      <c r="A314">
        <v>3</v>
      </c>
      <c r="B314" t="str">
        <v>-</v>
      </c>
      <c r="C314" t="str">
        <v>CHICOTILLO</v>
      </c>
      <c r="D314" t="str">
        <v>pza</v>
      </c>
      <c r="E314">
        <v>1</v>
      </c>
      <c r="F314">
        <v>15</v>
      </c>
      <c r="G314">
        <v>15</v>
      </c>
      <c r="H314" t="str">
        <v>PROVISION Y COLOCADO DE INODORO C/TANQUE BAJO Y ACCESORIOS</v>
      </c>
      <c r="I314" t="str">
        <v/>
      </c>
      <c r="J314" t="str">
        <v>MATERIALES</v>
      </c>
      <c r="K314" t="b">
        <v>0</v>
      </c>
      <c r="L314" t="str">
        <v>SI</v>
      </c>
      <c r="M314" t="str">
        <f>+_xlfn.XLOOKUP(H314,Presupuesto_General!B:B,Presupuesto_General!A:A)</f>
        <v>ITEM-043</v>
      </c>
      <c r="N314" t="str">
        <f>+_xlfn.XLOOKUP(C314,Catálogo_Materiales!B:B,Catálogo_Materiales!A:A)</f>
        <v>MAT-032</v>
      </c>
      <c r="O314" t="str">
        <f t="shared" si="8"/>
        <v>ITEM-043MAT-032</v>
      </c>
      <c r="Q314">
        <f>+_xlfn.XLOOKUP(H314,Presupuesto_General!B:B,Presupuesto_General!D:D)</f>
        <v>1</v>
      </c>
      <c r="R314">
        <f t="shared" si="9"/>
        <v>1</v>
      </c>
    </row>
    <row r="315" spans="1:18" x14ac:dyDescent="0.25">
      <c r="A315">
        <v>4</v>
      </c>
      <c r="B315" t="str">
        <v>-</v>
      </c>
      <c r="C315" t="str">
        <v>CEMENTO PORTLAND</v>
      </c>
      <c r="D315" t="str">
        <v>kg</v>
      </c>
      <c r="E315">
        <v>0.5</v>
      </c>
      <c r="F315">
        <v>1.1000000000000001</v>
      </c>
      <c r="G315">
        <v>0.55000000000000004</v>
      </c>
      <c r="H315" t="str">
        <v>PROVISION Y COLOCADO DE INODORO C/TANQUE BAJO Y ACCESORIOS</v>
      </c>
      <c r="I315" t="str">
        <v/>
      </c>
      <c r="J315" t="str">
        <v>MATERIALES</v>
      </c>
      <c r="K315" t="b">
        <v>0</v>
      </c>
      <c r="L315" t="str">
        <v>SI</v>
      </c>
      <c r="M315" t="str">
        <f>+_xlfn.XLOOKUP(H315,Presupuesto_General!B:B,Presupuesto_General!A:A)</f>
        <v>ITEM-043</v>
      </c>
      <c r="N315" t="str">
        <f>+_xlfn.XLOOKUP(C315,Catálogo_Materiales!B:B,Catálogo_Materiales!A:A)</f>
        <v>MAT-027</v>
      </c>
      <c r="O315" t="str">
        <f t="shared" si="8"/>
        <v>ITEM-043MAT-027</v>
      </c>
      <c r="Q315">
        <f>+_xlfn.XLOOKUP(H315,Presupuesto_General!B:B,Presupuesto_General!D:D)</f>
        <v>1</v>
      </c>
      <c r="R315">
        <f t="shared" si="9"/>
        <v>0.5</v>
      </c>
    </row>
    <row r="316" spans="1:18" x14ac:dyDescent="0.25">
      <c r="A316">
        <v>5</v>
      </c>
      <c r="B316" t="str">
        <v>-</v>
      </c>
      <c r="C316" t="str">
        <v>ARENA FINA</v>
      </c>
      <c r="D316" t="str">
        <v>m³</v>
      </c>
      <c r="E316">
        <v>0.01</v>
      </c>
      <c r="F316">
        <v>0</v>
      </c>
      <c r="G316">
        <v>0</v>
      </c>
      <c r="H316" t="str">
        <v>PROVISION Y COLOCADO DE INODORO C/TANQUE BAJO Y ACCESORIOS</v>
      </c>
      <c r="I316" t="str">
        <v/>
      </c>
      <c r="J316" t="str">
        <v>MATERIALES</v>
      </c>
      <c r="K316" t="b">
        <v>0</v>
      </c>
      <c r="L316" t="str">
        <v>SI</v>
      </c>
      <c r="M316" t="str">
        <f>+_xlfn.XLOOKUP(H316,Presupuesto_General!B:B,Presupuesto_General!A:A)</f>
        <v>ITEM-043</v>
      </c>
      <c r="N316" t="str">
        <f>+_xlfn.XLOOKUP(C316,Catálogo_Materiales!B:B,Catálogo_Materiales!A:A)</f>
        <v>MAT-010</v>
      </c>
      <c r="O316" t="str">
        <f t="shared" si="8"/>
        <v>ITEM-043MAT-010</v>
      </c>
      <c r="Q316">
        <f>+_xlfn.XLOOKUP(H316,Presupuesto_General!B:B,Presupuesto_General!D:D)</f>
        <v>1</v>
      </c>
      <c r="R316">
        <f t="shared" si="9"/>
        <v>0.01</v>
      </c>
    </row>
    <row r="317" spans="1:18" x14ac:dyDescent="0.25">
      <c r="A317">
        <v>1</v>
      </c>
      <c r="B317" t="str">
        <v>-</v>
      </c>
      <c r="C317" t="str">
        <v>PLOMERO</v>
      </c>
      <c r="D317" t="str">
        <v>hr</v>
      </c>
      <c r="E317">
        <v>2.2000000000000002</v>
      </c>
      <c r="F317">
        <v>18</v>
      </c>
      <c r="G317">
        <v>39.6</v>
      </c>
      <c r="H317" t="str">
        <v>PROVISION Y COLOCADO DE INODORO C/TANQUE BAJO Y ACCESORIOS</v>
      </c>
      <c r="I317" t="str">
        <v/>
      </c>
      <c r="J317" t="str">
        <v>MANO DE OBRA</v>
      </c>
      <c r="K317" t="b">
        <v>0</v>
      </c>
      <c r="L317" t="str">
        <v>SI</v>
      </c>
      <c r="M317" t="str">
        <f>+_xlfn.XLOOKUP(H317,Presupuesto_General!B:B,Presupuesto_General!A:A)</f>
        <v>ITEM-043</v>
      </c>
      <c r="N317" t="str">
        <f>+_xlfn.XLOOKUP(C317,Catálogo_ManoObra!B:B,Catálogo_ManoObra!A:A)</f>
        <v>MO-009</v>
      </c>
      <c r="O317" t="str">
        <f t="shared" si="8"/>
        <v>ITEM-043MO-009</v>
      </c>
      <c r="Q317">
        <f>+_xlfn.XLOOKUP(H317,Presupuesto_General!B:B,Presupuesto_General!D:D)</f>
        <v>1</v>
      </c>
      <c r="R317">
        <f t="shared" si="9"/>
        <v>2.2000000000000002</v>
      </c>
    </row>
    <row r="318" spans="1:18" x14ac:dyDescent="0.25">
      <c r="A318">
        <v>2</v>
      </c>
      <c r="B318" t="str">
        <v>-</v>
      </c>
      <c r="C318" t="str">
        <v>AYUDANTE</v>
      </c>
      <c r="D318" t="str">
        <v>hr</v>
      </c>
      <c r="E318">
        <v>1.5</v>
      </c>
      <c r="F318">
        <v>0</v>
      </c>
      <c r="G318">
        <v>0</v>
      </c>
      <c r="H318" t="str">
        <v>PROVISION Y COLOCADO DE INODORO C/TANQUE BAJO Y ACCESORIOS</v>
      </c>
      <c r="I318" t="str">
        <v/>
      </c>
      <c r="J318" t="str">
        <v>MANO DE OBRA</v>
      </c>
      <c r="K318" t="b">
        <v>0</v>
      </c>
      <c r="L318" t="str">
        <v>SI</v>
      </c>
      <c r="M318" t="str">
        <f>+_xlfn.XLOOKUP(H318,Presupuesto_General!B:B,Presupuesto_General!A:A)</f>
        <v>ITEM-043</v>
      </c>
      <c r="N318" t="str">
        <f>+_xlfn.XLOOKUP(C318,Catálogo_ManoObra!B:B,Catálogo_ManoObra!A:A)</f>
        <v>MO-003</v>
      </c>
      <c r="O318" t="str">
        <f t="shared" si="8"/>
        <v>ITEM-043MO-003</v>
      </c>
      <c r="Q318">
        <f>+_xlfn.XLOOKUP(H318,Presupuesto_General!B:B,Presupuesto_General!D:D)</f>
        <v>1</v>
      </c>
      <c r="R318">
        <f t="shared" si="9"/>
        <v>1.5</v>
      </c>
    </row>
    <row r="319" spans="1:18" x14ac:dyDescent="0.25">
      <c r="A319">
        <v>1</v>
      </c>
      <c r="B319" t="str">
        <v>-</v>
      </c>
      <c r="C319" t="str">
        <v>SIFON DE PVC</v>
      </c>
      <c r="D319" t="str">
        <v>pza</v>
      </c>
      <c r="E319">
        <v>1</v>
      </c>
      <c r="F319">
        <v>36</v>
      </c>
      <c r="G319">
        <v>36</v>
      </c>
      <c r="H319" t="str">
        <v>PROVISION Y COLOCADO DE LAVAMANOS CON ACCESORIOS</v>
      </c>
      <c r="I319" t="str">
        <v/>
      </c>
      <c r="J319" t="str">
        <v>MATERIALES</v>
      </c>
      <c r="K319" t="b">
        <v>0</v>
      </c>
      <c r="L319" t="str">
        <v>SI</v>
      </c>
      <c r="M319" t="str">
        <f>+_xlfn.XLOOKUP(H319,Presupuesto_General!B:B,Presupuesto_General!A:A)</f>
        <v>ITEM-044</v>
      </c>
      <c r="N319" t="str">
        <f>+_xlfn.XLOOKUP(C319,Catálogo_Materiales!B:B,Catálogo_Materiales!A:A)</f>
        <v>MAT-090</v>
      </c>
      <c r="O319" t="str">
        <f t="shared" si="8"/>
        <v>ITEM-044MAT-090</v>
      </c>
      <c r="Q319">
        <f>+_xlfn.XLOOKUP(H319,Presupuesto_General!B:B,Presupuesto_General!D:D)</f>
        <v>1</v>
      </c>
      <c r="R319">
        <f t="shared" si="9"/>
        <v>1</v>
      </c>
    </row>
    <row r="320" spans="1:18" x14ac:dyDescent="0.25">
      <c r="A320">
        <v>2</v>
      </c>
      <c r="B320" t="str">
        <v>-</v>
      </c>
      <c r="C320" t="str">
        <v>LAVAMANOS C/PEDESTAL + ACCESORIOS</v>
      </c>
      <c r="D320" t="str">
        <v>pza</v>
      </c>
      <c r="E320">
        <v>1</v>
      </c>
      <c r="F320">
        <v>200</v>
      </c>
      <c r="G320">
        <v>200</v>
      </c>
      <c r="H320" t="str">
        <v>PROVISION Y COLOCADO DE LAVAMANOS CON ACCESORIOS</v>
      </c>
      <c r="I320" t="str">
        <v/>
      </c>
      <c r="J320" t="str">
        <v>MATERIALES</v>
      </c>
      <c r="K320" t="b">
        <v>0</v>
      </c>
      <c r="L320" t="str">
        <v>SI</v>
      </c>
      <c r="M320" t="str">
        <f>+_xlfn.XLOOKUP(H320,Presupuesto_General!B:B,Presupuesto_General!A:A)</f>
        <v>ITEM-044</v>
      </c>
      <c r="N320" t="str">
        <f>+_xlfn.XLOOKUP(C320,Catálogo_Materiales!B:B,Catálogo_Materiales!A:A)</f>
        <v>MAT-061</v>
      </c>
      <c r="O320" t="str">
        <f t="shared" si="8"/>
        <v>ITEM-044MAT-061</v>
      </c>
      <c r="Q320">
        <f>+_xlfn.XLOOKUP(H320,Presupuesto_General!B:B,Presupuesto_General!D:D)</f>
        <v>1</v>
      </c>
      <c r="R320">
        <f t="shared" si="9"/>
        <v>1</v>
      </c>
    </row>
    <row r="321" spans="1:18" x14ac:dyDescent="0.25">
      <c r="A321">
        <v>3</v>
      </c>
      <c r="B321" t="str">
        <v>-</v>
      </c>
      <c r="C321" t="str">
        <v>GRIFERIA PARA LAVAMANOS</v>
      </c>
      <c r="D321" t="str">
        <v>pza</v>
      </c>
      <c r="E321">
        <v>1</v>
      </c>
      <c r="F321">
        <v>60</v>
      </c>
      <c r="G321">
        <v>60</v>
      </c>
      <c r="H321" t="str">
        <v>PROVISION Y COLOCADO DE LAVAMANOS CON ACCESORIOS</v>
      </c>
      <c r="I321" t="str">
        <v/>
      </c>
      <c r="J321" t="str">
        <v>MATERIALES</v>
      </c>
      <c r="K321" t="b">
        <v>0</v>
      </c>
      <c r="L321" t="str">
        <v>SI</v>
      </c>
      <c r="M321" t="str">
        <f>+_xlfn.XLOOKUP(H321,Presupuesto_General!B:B,Presupuesto_General!A:A)</f>
        <v>ITEM-044</v>
      </c>
      <c r="N321" t="str">
        <f>+_xlfn.XLOOKUP(C321,Catálogo_Materiales!B:B,Catálogo_Materiales!A:A)</f>
        <v>MAT-052</v>
      </c>
      <c r="O321" t="str">
        <f t="shared" si="8"/>
        <v>ITEM-044MAT-052</v>
      </c>
      <c r="Q321">
        <f>+_xlfn.XLOOKUP(H321,Presupuesto_General!B:B,Presupuesto_General!D:D)</f>
        <v>1</v>
      </c>
      <c r="R321">
        <f t="shared" si="9"/>
        <v>1</v>
      </c>
    </row>
    <row r="322" spans="1:18" x14ac:dyDescent="0.25">
      <c r="A322">
        <v>4</v>
      </c>
      <c r="B322" t="str">
        <v>-</v>
      </c>
      <c r="C322" t="str">
        <v>CHICOTILLO</v>
      </c>
      <c r="D322" t="str">
        <v>pza</v>
      </c>
      <c r="E322">
        <v>1</v>
      </c>
      <c r="F322">
        <v>15</v>
      </c>
      <c r="G322">
        <v>15</v>
      </c>
      <c r="H322" t="str">
        <v>PROVISION Y COLOCADO DE LAVAMANOS CON ACCESORIOS</v>
      </c>
      <c r="I322" t="str">
        <v/>
      </c>
      <c r="J322" t="str">
        <v>MATERIALES</v>
      </c>
      <c r="K322" t="b">
        <v>0</v>
      </c>
      <c r="L322" t="str">
        <v>SI</v>
      </c>
      <c r="M322" t="str">
        <f>+_xlfn.XLOOKUP(H322,Presupuesto_General!B:B,Presupuesto_General!A:A)</f>
        <v>ITEM-044</v>
      </c>
      <c r="N322" t="str">
        <f>+_xlfn.XLOOKUP(C322,Catálogo_Materiales!B:B,Catálogo_Materiales!A:A)</f>
        <v>MAT-032</v>
      </c>
      <c r="O322" t="str">
        <f t="shared" si="8"/>
        <v>ITEM-044MAT-032</v>
      </c>
      <c r="Q322">
        <f>+_xlfn.XLOOKUP(H322,Presupuesto_General!B:B,Presupuesto_General!D:D)</f>
        <v>1</v>
      </c>
      <c r="R322">
        <f t="shared" si="9"/>
        <v>1</v>
      </c>
    </row>
    <row r="323" spans="1:18" x14ac:dyDescent="0.25">
      <c r="A323">
        <v>5</v>
      </c>
      <c r="B323" t="str">
        <v>-</v>
      </c>
      <c r="C323" t="str">
        <v>CEMENTO PORTLAND</v>
      </c>
      <c r="D323" t="str">
        <v>kg</v>
      </c>
      <c r="E323">
        <v>1</v>
      </c>
      <c r="F323">
        <v>1.1000000000000001</v>
      </c>
      <c r="G323">
        <v>1.1000000000000001</v>
      </c>
      <c r="H323" t="str">
        <v>PROVISION Y COLOCADO DE LAVAMANOS CON ACCESORIOS</v>
      </c>
      <c r="I323" t="str">
        <v/>
      </c>
      <c r="J323" t="str">
        <v>MATERIALES</v>
      </c>
      <c r="K323" t="b">
        <v>0</v>
      </c>
      <c r="L323" t="str">
        <v>SI</v>
      </c>
      <c r="M323" t="str">
        <f>+_xlfn.XLOOKUP(H323,Presupuesto_General!B:B,Presupuesto_General!A:A)</f>
        <v>ITEM-044</v>
      </c>
      <c r="N323" t="str">
        <f>+_xlfn.XLOOKUP(C323,Catálogo_Materiales!B:B,Catálogo_Materiales!A:A)</f>
        <v>MAT-027</v>
      </c>
      <c r="O323" t="str">
        <f t="shared" ref="O323:O386" si="10">+M323&amp;N323</f>
        <v>ITEM-044MAT-027</v>
      </c>
      <c r="Q323">
        <f>+_xlfn.XLOOKUP(H323,Presupuesto_General!B:B,Presupuesto_General!D:D)</f>
        <v>1</v>
      </c>
      <c r="R323">
        <f t="shared" ref="R323:R386" si="11">+Q323*E323</f>
        <v>1</v>
      </c>
    </row>
    <row r="324" spans="1:18" x14ac:dyDescent="0.25">
      <c r="A324">
        <v>6</v>
      </c>
      <c r="B324" t="str">
        <v>-</v>
      </c>
      <c r="C324" t="str">
        <v>TEFLON 3/4"</v>
      </c>
      <c r="D324" t="str">
        <v>pza</v>
      </c>
      <c r="E324">
        <v>1</v>
      </c>
      <c r="F324">
        <v>2</v>
      </c>
      <c r="G324">
        <v>2</v>
      </c>
      <c r="H324" t="str">
        <v>PROVISION Y COLOCADO DE LAVAMANOS CON ACCESORIOS</v>
      </c>
      <c r="I324" t="str">
        <v/>
      </c>
      <c r="J324" t="str">
        <v>MATERIALES</v>
      </c>
      <c r="K324" t="b">
        <v>0</v>
      </c>
      <c r="L324" t="str">
        <v>SI</v>
      </c>
      <c r="M324" t="str">
        <f>+_xlfn.XLOOKUP(H324,Presupuesto_General!B:B,Presupuesto_General!A:A)</f>
        <v>ITEM-044</v>
      </c>
      <c r="N324" t="str">
        <f>+_xlfn.XLOOKUP(C324,Catálogo_Materiales!B:B,Catálogo_Materiales!A:A)</f>
        <v>MAT-098</v>
      </c>
      <c r="O324" t="str">
        <f t="shared" si="10"/>
        <v>ITEM-044MAT-098</v>
      </c>
      <c r="Q324">
        <f>+_xlfn.XLOOKUP(H324,Presupuesto_General!B:B,Presupuesto_General!D:D)</f>
        <v>1</v>
      </c>
      <c r="R324">
        <f t="shared" si="11"/>
        <v>1</v>
      </c>
    </row>
    <row r="325" spans="1:18" x14ac:dyDescent="0.25">
      <c r="A325">
        <v>7</v>
      </c>
      <c r="B325" t="str">
        <v>-</v>
      </c>
      <c r="C325" t="str">
        <v>ARENA FINA</v>
      </c>
      <c r="D325" t="str">
        <v>m³</v>
      </c>
      <c r="E325">
        <v>0.01</v>
      </c>
      <c r="F325">
        <v>0</v>
      </c>
      <c r="G325">
        <v>0</v>
      </c>
      <c r="H325" t="str">
        <v>PROVISION Y COLOCADO DE LAVAMANOS CON ACCESORIOS</v>
      </c>
      <c r="I325" t="str">
        <v/>
      </c>
      <c r="J325" t="str">
        <v>MATERIALES</v>
      </c>
      <c r="K325" t="b">
        <v>0</v>
      </c>
      <c r="L325" t="str">
        <v>SI</v>
      </c>
      <c r="M325" t="str">
        <f>+_xlfn.XLOOKUP(H325,Presupuesto_General!B:B,Presupuesto_General!A:A)</f>
        <v>ITEM-044</v>
      </c>
      <c r="N325" t="str">
        <f>+_xlfn.XLOOKUP(C325,Catálogo_Materiales!B:B,Catálogo_Materiales!A:A)</f>
        <v>MAT-010</v>
      </c>
      <c r="O325" t="str">
        <f t="shared" si="10"/>
        <v>ITEM-044MAT-010</v>
      </c>
      <c r="Q325">
        <f>+_xlfn.XLOOKUP(H325,Presupuesto_General!B:B,Presupuesto_General!D:D)</f>
        <v>1</v>
      </c>
      <c r="R325">
        <f t="shared" si="11"/>
        <v>0.01</v>
      </c>
    </row>
    <row r="326" spans="1:18" x14ac:dyDescent="0.25">
      <c r="A326">
        <v>1</v>
      </c>
      <c r="B326" t="str">
        <v>-</v>
      </c>
      <c r="C326" t="str">
        <v>PLOMERO</v>
      </c>
      <c r="D326" t="str">
        <v>hr</v>
      </c>
      <c r="E326">
        <v>3</v>
      </c>
      <c r="F326">
        <v>18</v>
      </c>
      <c r="G326">
        <v>54</v>
      </c>
      <c r="H326" t="str">
        <v>PROVISION Y COLOCADO DE LAVAMANOS CON ACCESORIOS</v>
      </c>
      <c r="I326" t="str">
        <v/>
      </c>
      <c r="J326" t="str">
        <v>MANO DE OBRA</v>
      </c>
      <c r="K326" t="b">
        <v>0</v>
      </c>
      <c r="L326" t="str">
        <v>SI</v>
      </c>
      <c r="M326" t="str">
        <f>+_xlfn.XLOOKUP(H326,Presupuesto_General!B:B,Presupuesto_General!A:A)</f>
        <v>ITEM-044</v>
      </c>
      <c r="N326" t="str">
        <f>+_xlfn.XLOOKUP(C326,Catálogo_ManoObra!B:B,Catálogo_ManoObra!A:A)</f>
        <v>MO-009</v>
      </c>
      <c r="O326" t="str">
        <f t="shared" si="10"/>
        <v>ITEM-044MO-009</v>
      </c>
      <c r="Q326">
        <f>+_xlfn.XLOOKUP(H326,Presupuesto_General!B:B,Presupuesto_General!D:D)</f>
        <v>1</v>
      </c>
      <c r="R326">
        <f t="shared" si="11"/>
        <v>3</v>
      </c>
    </row>
    <row r="327" spans="1:18" x14ac:dyDescent="0.25">
      <c r="A327">
        <v>2</v>
      </c>
      <c r="B327" t="str">
        <v>-</v>
      </c>
      <c r="C327" t="str">
        <v>AYUDANTE</v>
      </c>
      <c r="D327" t="str">
        <v>hr</v>
      </c>
      <c r="E327">
        <v>2.5</v>
      </c>
      <c r="F327">
        <v>0</v>
      </c>
      <c r="G327">
        <v>0</v>
      </c>
      <c r="H327" t="str">
        <v>PROVISION Y COLOCADO DE LAVAMANOS CON ACCESORIOS</v>
      </c>
      <c r="I327" t="str">
        <v/>
      </c>
      <c r="J327" t="str">
        <v>MANO DE OBRA</v>
      </c>
      <c r="K327" t="b">
        <v>0</v>
      </c>
      <c r="L327" t="str">
        <v>SI</v>
      </c>
      <c r="M327" t="str">
        <f>+_xlfn.XLOOKUP(H327,Presupuesto_General!B:B,Presupuesto_General!A:A)</f>
        <v>ITEM-044</v>
      </c>
      <c r="N327" t="str">
        <f>+_xlfn.XLOOKUP(C327,Catálogo_ManoObra!B:B,Catálogo_ManoObra!A:A)</f>
        <v>MO-003</v>
      </c>
      <c r="O327" t="str">
        <f t="shared" si="10"/>
        <v>ITEM-044MO-003</v>
      </c>
      <c r="Q327">
        <f>+_xlfn.XLOOKUP(H327,Presupuesto_General!B:B,Presupuesto_General!D:D)</f>
        <v>1</v>
      </c>
      <c r="R327">
        <f t="shared" si="11"/>
        <v>2.5</v>
      </c>
    </row>
    <row r="328" spans="1:18" x14ac:dyDescent="0.25">
      <c r="A328">
        <v>1</v>
      </c>
      <c r="B328" t="str">
        <v>-</v>
      </c>
      <c r="C328" t="str">
        <v>SIFON DE PVC PARA LAVANDERIA</v>
      </c>
      <c r="D328" t="str">
        <v>pza</v>
      </c>
      <c r="E328">
        <v>1</v>
      </c>
      <c r="F328">
        <v>38</v>
      </c>
      <c r="G328">
        <v>38</v>
      </c>
      <c r="H328" t="str">
        <v>PROVISION Y COLOCADO DE LAVANDERIA DE CEMENTO CON ACCESORIOS</v>
      </c>
      <c r="I328" t="str">
        <v/>
      </c>
      <c r="J328" t="str">
        <v>MATERIALES</v>
      </c>
      <c r="K328" t="b">
        <v>0</v>
      </c>
      <c r="L328" t="str">
        <v>SI</v>
      </c>
      <c r="M328" t="str">
        <f>+_xlfn.XLOOKUP(H328,Presupuesto_General!B:B,Presupuesto_General!A:A)</f>
        <v>ITEM-045</v>
      </c>
      <c r="N328" t="str">
        <f>+_xlfn.XLOOKUP(C328,Catálogo_Materiales!B:B,Catálogo_Materiales!A:A)</f>
        <v>MAT-091</v>
      </c>
      <c r="O328" t="str">
        <f t="shared" si="10"/>
        <v>ITEM-045MAT-091</v>
      </c>
      <c r="Q328">
        <f>+_xlfn.XLOOKUP(H328,Presupuesto_General!B:B,Presupuesto_General!D:D)</f>
        <v>1</v>
      </c>
      <c r="R328">
        <f t="shared" si="11"/>
        <v>1</v>
      </c>
    </row>
    <row r="329" spans="1:18" x14ac:dyDescent="0.25">
      <c r="A329">
        <v>2</v>
      </c>
      <c r="B329" t="str">
        <v>-</v>
      </c>
      <c r="C329" t="str">
        <v>PEGAMENTO PARA PVC</v>
      </c>
      <c r="D329" t="str">
        <v>LT</v>
      </c>
      <c r="E329">
        <v>0.1</v>
      </c>
      <c r="F329">
        <v>35</v>
      </c>
      <c r="G329">
        <v>3.5</v>
      </c>
      <c r="H329" t="str">
        <v>PROVISION Y COLOCADO DE LAVANDERIA DE CEMENTO CON ACCESORIOS</v>
      </c>
      <c r="I329" t="str">
        <v/>
      </c>
      <c r="J329" t="str">
        <v>MATERIALES</v>
      </c>
      <c r="K329" t="b">
        <v>0</v>
      </c>
      <c r="L329" t="str">
        <v>SI</v>
      </c>
      <c r="M329" t="str">
        <f>+_xlfn.XLOOKUP(H329,Presupuesto_General!B:B,Presupuesto_General!A:A)</f>
        <v>ITEM-045</v>
      </c>
      <c r="N329" t="str">
        <f>+_xlfn.XLOOKUP(C329,Catálogo_Materiales!B:B,Catálogo_Materiales!A:A)</f>
        <v>MAT-075</v>
      </c>
      <c r="O329" t="str">
        <f t="shared" si="10"/>
        <v>ITEM-045MAT-075</v>
      </c>
      <c r="Q329">
        <f>+_xlfn.XLOOKUP(H329,Presupuesto_General!B:B,Presupuesto_General!D:D)</f>
        <v>1</v>
      </c>
      <c r="R329">
        <f t="shared" si="11"/>
        <v>0.1</v>
      </c>
    </row>
    <row r="330" spans="1:18" x14ac:dyDescent="0.25">
      <c r="A330">
        <v>3</v>
      </c>
      <c r="B330" t="str">
        <v>-</v>
      </c>
      <c r="C330" t="str">
        <v>LAVANDERIA DE CEMENTO + ACCESORIOS</v>
      </c>
      <c r="D330" t="str">
        <v>pza</v>
      </c>
      <c r="E330">
        <v>1</v>
      </c>
      <c r="F330">
        <v>180</v>
      </c>
      <c r="G330">
        <v>180</v>
      </c>
      <c r="H330" t="str">
        <v>PROVISION Y COLOCADO DE LAVANDERIA DE CEMENTO CON ACCESORIOS</v>
      </c>
      <c r="I330" t="str">
        <v/>
      </c>
      <c r="J330" t="str">
        <v>MATERIALES</v>
      </c>
      <c r="K330" t="b">
        <v>0</v>
      </c>
      <c r="L330" t="str">
        <v>SI</v>
      </c>
      <c r="M330" t="str">
        <f>+_xlfn.XLOOKUP(H330,Presupuesto_General!B:B,Presupuesto_General!A:A)</f>
        <v>ITEM-045</v>
      </c>
      <c r="N330" t="str">
        <f>+_xlfn.XLOOKUP(C330,Catálogo_Materiales!B:B,Catálogo_Materiales!A:A)</f>
        <v>MAT-062</v>
      </c>
      <c r="O330" t="str">
        <f t="shared" si="10"/>
        <v>ITEM-045MAT-062</v>
      </c>
      <c r="Q330">
        <f>+_xlfn.XLOOKUP(H330,Presupuesto_General!B:B,Presupuesto_General!D:D)</f>
        <v>1</v>
      </c>
      <c r="R330">
        <f t="shared" si="11"/>
        <v>1</v>
      </c>
    </row>
    <row r="331" spans="1:18" x14ac:dyDescent="0.25">
      <c r="A331">
        <v>4</v>
      </c>
      <c r="B331" t="str">
        <v>-</v>
      </c>
      <c r="C331" t="str">
        <v>GRIFO DE PARED 1/2"</v>
      </c>
      <c r="D331" t="str">
        <v>pza</v>
      </c>
      <c r="E331">
        <v>1</v>
      </c>
      <c r="F331">
        <v>50</v>
      </c>
      <c r="G331">
        <v>50</v>
      </c>
      <c r="H331" t="str">
        <v>PROVISION Y COLOCADO DE LAVANDERIA DE CEMENTO CON ACCESORIOS</v>
      </c>
      <c r="I331" t="str">
        <v/>
      </c>
      <c r="J331" t="str">
        <v>MATERIALES</v>
      </c>
      <c r="K331" t="b">
        <v>0</v>
      </c>
      <c r="L331" t="str">
        <v>SI</v>
      </c>
      <c r="M331" t="str">
        <f>+_xlfn.XLOOKUP(H331,Presupuesto_General!B:B,Presupuesto_General!A:A)</f>
        <v>ITEM-045</v>
      </c>
      <c r="N331" t="str">
        <f>+_xlfn.XLOOKUP(C331,Catálogo_Materiales!B:B,Catálogo_Materiales!A:A)</f>
        <v>MAT-054</v>
      </c>
      <c r="O331" t="str">
        <f t="shared" si="10"/>
        <v>ITEM-045MAT-054</v>
      </c>
      <c r="Q331">
        <f>+_xlfn.XLOOKUP(H331,Presupuesto_General!B:B,Presupuesto_General!D:D)</f>
        <v>1</v>
      </c>
      <c r="R331">
        <f t="shared" si="11"/>
        <v>1</v>
      </c>
    </row>
    <row r="332" spans="1:18" x14ac:dyDescent="0.25">
      <c r="A332">
        <v>1</v>
      </c>
      <c r="B332" t="str">
        <v>-</v>
      </c>
      <c r="C332" t="str">
        <v>PLOMERO</v>
      </c>
      <c r="D332" t="str">
        <v>hr</v>
      </c>
      <c r="E332">
        <v>1</v>
      </c>
      <c r="F332">
        <v>18</v>
      </c>
      <c r="G332">
        <v>18</v>
      </c>
      <c r="H332" t="str">
        <v>PROVISION Y COLOCADO DE LAVANDERIA DE CEMENTO CON ACCESORIOS</v>
      </c>
      <c r="I332" t="str">
        <v/>
      </c>
      <c r="J332" t="str">
        <v>MANO DE OBRA</v>
      </c>
      <c r="K332" t="b">
        <v>0</v>
      </c>
      <c r="L332" t="str">
        <v>SI</v>
      </c>
      <c r="M332" t="str">
        <f>+_xlfn.XLOOKUP(H332,Presupuesto_General!B:B,Presupuesto_General!A:A)</f>
        <v>ITEM-045</v>
      </c>
      <c r="N332" t="str">
        <f>+_xlfn.XLOOKUP(C332,Catálogo_ManoObra!B:B,Catálogo_ManoObra!A:A)</f>
        <v>MO-009</v>
      </c>
      <c r="O332" t="str">
        <f t="shared" si="10"/>
        <v>ITEM-045MO-009</v>
      </c>
      <c r="Q332">
        <f>+_xlfn.XLOOKUP(H332,Presupuesto_General!B:B,Presupuesto_General!D:D)</f>
        <v>1</v>
      </c>
      <c r="R332">
        <f t="shared" si="11"/>
        <v>1</v>
      </c>
    </row>
    <row r="333" spans="1:18" x14ac:dyDescent="0.25">
      <c r="A333">
        <v>2</v>
      </c>
      <c r="B333" t="str">
        <v>-</v>
      </c>
      <c r="C333" t="str">
        <v>ALBAÑIL</v>
      </c>
      <c r="D333" t="str">
        <v>hr</v>
      </c>
      <c r="E333">
        <v>3</v>
      </c>
      <c r="F333">
        <v>18</v>
      </c>
      <c r="G333">
        <v>54</v>
      </c>
      <c r="H333" t="str">
        <v>PROVISION Y COLOCADO DE LAVANDERIA DE CEMENTO CON ACCESORIOS</v>
      </c>
      <c r="I333" t="str">
        <v/>
      </c>
      <c r="J333" t="str">
        <v>MANO DE OBRA</v>
      </c>
      <c r="K333" t="b">
        <v>0</v>
      </c>
      <c r="L333" t="str">
        <v>SI</v>
      </c>
      <c r="M333" t="str">
        <f>+_xlfn.XLOOKUP(H333,Presupuesto_General!B:B,Presupuesto_General!A:A)</f>
        <v>ITEM-045</v>
      </c>
      <c r="N333" t="str">
        <f>+_xlfn.XLOOKUP(C333,Catálogo_ManoObra!B:B,Catálogo_ManoObra!A:A)</f>
        <v>MO-001</v>
      </c>
      <c r="O333" t="str">
        <f t="shared" si="10"/>
        <v>ITEM-045MO-001</v>
      </c>
      <c r="Q333">
        <f>+_xlfn.XLOOKUP(H333,Presupuesto_General!B:B,Presupuesto_General!D:D)</f>
        <v>1</v>
      </c>
      <c r="R333">
        <f t="shared" si="11"/>
        <v>3</v>
      </c>
    </row>
    <row r="334" spans="1:18" x14ac:dyDescent="0.25">
      <c r="A334">
        <v>3</v>
      </c>
      <c r="B334" t="str">
        <v>-</v>
      </c>
      <c r="C334" t="str">
        <v>AYUDANTE</v>
      </c>
      <c r="D334" t="str">
        <v>hr</v>
      </c>
      <c r="E334">
        <v>3.5</v>
      </c>
      <c r="F334">
        <v>0</v>
      </c>
      <c r="G334">
        <v>0</v>
      </c>
      <c r="H334" t="str">
        <v>PROVISION Y COLOCADO DE LAVANDERIA DE CEMENTO CON ACCESORIOS</v>
      </c>
      <c r="I334" t="str">
        <v/>
      </c>
      <c r="J334" t="str">
        <v>MANO DE OBRA</v>
      </c>
      <c r="K334" t="b">
        <v>0</v>
      </c>
      <c r="L334" t="str">
        <v>SI</v>
      </c>
      <c r="M334" t="str">
        <f>+_xlfn.XLOOKUP(H334,Presupuesto_General!B:B,Presupuesto_General!A:A)</f>
        <v>ITEM-045</v>
      </c>
      <c r="N334" t="str">
        <f>+_xlfn.XLOOKUP(C334,Catálogo_ManoObra!B:B,Catálogo_ManoObra!A:A)</f>
        <v>MO-003</v>
      </c>
      <c r="O334" t="str">
        <f t="shared" si="10"/>
        <v>ITEM-045MO-003</v>
      </c>
      <c r="Q334">
        <f>+_xlfn.XLOOKUP(H334,Presupuesto_General!B:B,Presupuesto_General!D:D)</f>
        <v>1</v>
      </c>
      <c r="R334">
        <f t="shared" si="11"/>
        <v>3.5</v>
      </c>
    </row>
    <row r="335" spans="1:18" x14ac:dyDescent="0.25">
      <c r="A335">
        <v>1</v>
      </c>
      <c r="B335" t="str">
        <v>-</v>
      </c>
      <c r="C335" t="str">
        <v>SELLADOR DE PARED</v>
      </c>
      <c r="D335" t="str">
        <v>LT</v>
      </c>
      <c r="E335">
        <v>0.1</v>
      </c>
      <c r="F335">
        <v>20</v>
      </c>
      <c r="G335">
        <v>2</v>
      </c>
      <c r="H335" t="str">
        <v>PINTURA INTERIOR LATEX</v>
      </c>
      <c r="I335" t="str">
        <v/>
      </c>
      <c r="J335" t="str">
        <v>MATERIALES</v>
      </c>
      <c r="K335" t="b">
        <v>0</v>
      </c>
      <c r="L335" t="str">
        <v>SI</v>
      </c>
      <c r="M335" t="str">
        <f>+_xlfn.XLOOKUP(H335,Presupuesto_General!B:B,Presupuesto_General!A:A)</f>
        <v>ITEM-046</v>
      </c>
      <c r="N335" t="str">
        <f>+_xlfn.XLOOKUP(C335,Catálogo_Materiales!B:B,Catálogo_Materiales!A:A)</f>
        <v>MAT-089</v>
      </c>
      <c r="O335" t="str">
        <f t="shared" si="10"/>
        <v>ITEM-046MAT-089</v>
      </c>
      <c r="Q335">
        <f>+_xlfn.XLOOKUP(H335,Presupuesto_General!B:B,Presupuesto_General!D:D)</f>
        <v>115.32000000000002</v>
      </c>
      <c r="R335">
        <f t="shared" si="11"/>
        <v>11.532000000000004</v>
      </c>
    </row>
    <row r="336" spans="1:18" x14ac:dyDescent="0.25">
      <c r="A336">
        <v>2</v>
      </c>
      <c r="B336" t="str">
        <v>-</v>
      </c>
      <c r="C336" t="str">
        <v>PINTURA LATEX</v>
      </c>
      <c r="D336" t="str">
        <v>LT</v>
      </c>
      <c r="E336">
        <v>0.28999999999999998</v>
      </c>
      <c r="F336">
        <v>22</v>
      </c>
      <c r="G336">
        <v>6.38</v>
      </c>
      <c r="H336" t="str">
        <v>PINTURA INTERIOR LATEX</v>
      </c>
      <c r="I336" t="str">
        <v/>
      </c>
      <c r="J336" t="str">
        <v>MATERIALES</v>
      </c>
      <c r="K336" t="b">
        <v>0</v>
      </c>
      <c r="L336" t="str">
        <v>SI</v>
      </c>
      <c r="M336" t="str">
        <f>+_xlfn.XLOOKUP(H336,Presupuesto_General!B:B,Presupuesto_General!A:A)</f>
        <v>ITEM-046</v>
      </c>
      <c r="N336" t="str">
        <f>+_xlfn.XLOOKUP(C336,Catálogo_Materiales!B:B,Catálogo_Materiales!A:A)</f>
        <v>MAT-079</v>
      </c>
      <c r="O336" t="str">
        <f t="shared" si="10"/>
        <v>ITEM-046MAT-079</v>
      </c>
      <c r="Q336">
        <f>+_xlfn.XLOOKUP(H336,Presupuesto_General!B:B,Presupuesto_General!D:D)</f>
        <v>115.32000000000002</v>
      </c>
      <c r="R336">
        <f t="shared" si="11"/>
        <v>33.442800000000005</v>
      </c>
    </row>
    <row r="337" spans="1:18" x14ac:dyDescent="0.25">
      <c r="A337">
        <v>3</v>
      </c>
      <c r="B337" t="str">
        <v>-</v>
      </c>
      <c r="C337" t="str">
        <v>MASA CORRIDA</v>
      </c>
      <c r="D337" t="str">
        <v>LT</v>
      </c>
      <c r="E337">
        <v>0.25</v>
      </c>
      <c r="F337">
        <v>20</v>
      </c>
      <c r="G337">
        <v>5</v>
      </c>
      <c r="H337" t="str">
        <v>PINTURA INTERIOR LATEX</v>
      </c>
      <c r="I337" t="str">
        <v/>
      </c>
      <c r="J337" t="str">
        <v>MATERIALES</v>
      </c>
      <c r="K337" t="b">
        <v>0</v>
      </c>
      <c r="L337" t="str">
        <v>SI</v>
      </c>
      <c r="M337" t="str">
        <f>+_xlfn.XLOOKUP(H337,Presupuesto_General!B:B,Presupuesto_General!A:A)</f>
        <v>ITEM-046</v>
      </c>
      <c r="N337" t="str">
        <f>+_xlfn.XLOOKUP(C337,Catálogo_Materiales!B:B,Catálogo_Materiales!A:A)</f>
        <v>MAT-071</v>
      </c>
      <c r="O337" t="str">
        <f t="shared" si="10"/>
        <v>ITEM-046MAT-071</v>
      </c>
      <c r="Q337">
        <f>+_xlfn.XLOOKUP(H337,Presupuesto_General!B:B,Presupuesto_General!D:D)</f>
        <v>115.32000000000002</v>
      </c>
      <c r="R337">
        <f t="shared" si="11"/>
        <v>28.830000000000005</v>
      </c>
    </row>
    <row r="338" spans="1:18" x14ac:dyDescent="0.25">
      <c r="A338">
        <v>4</v>
      </c>
      <c r="B338" t="str">
        <v>-</v>
      </c>
      <c r="C338" t="str">
        <v>LIJA P/PARED</v>
      </c>
      <c r="D338" t="str">
        <v>M</v>
      </c>
      <c r="E338">
        <v>7.0000000000000007E-2</v>
      </c>
      <c r="F338">
        <v>6</v>
      </c>
      <c r="G338">
        <v>0.42</v>
      </c>
      <c r="H338" t="str">
        <v>PINTURA INTERIOR LATEX</v>
      </c>
      <c r="I338" t="str">
        <v/>
      </c>
      <c r="J338" t="str">
        <v>MATERIALES</v>
      </c>
      <c r="K338" t="b">
        <v>0</v>
      </c>
      <c r="L338" t="str">
        <v>SI</v>
      </c>
      <c r="M338" t="str">
        <f>+_xlfn.XLOOKUP(H338,Presupuesto_General!B:B,Presupuesto_General!A:A)</f>
        <v>ITEM-046</v>
      </c>
      <c r="N338" t="str">
        <f>+_xlfn.XLOOKUP(C338,Catálogo_Materiales!B:B,Catálogo_Materiales!A:A)</f>
        <v>MAT-064</v>
      </c>
      <c r="O338" t="str">
        <f t="shared" si="10"/>
        <v>ITEM-046MAT-064</v>
      </c>
      <c r="Q338">
        <f>+_xlfn.XLOOKUP(H338,Presupuesto_General!B:B,Presupuesto_General!D:D)</f>
        <v>115.32000000000002</v>
      </c>
      <c r="R338">
        <f t="shared" si="11"/>
        <v>8.0724000000000018</v>
      </c>
    </row>
    <row r="339" spans="1:18" x14ac:dyDescent="0.25">
      <c r="A339">
        <v>1</v>
      </c>
      <c r="B339" t="str">
        <v>-</v>
      </c>
      <c r="C339" t="str">
        <v>PINTOR</v>
      </c>
      <c r="D339" t="str">
        <v>hr</v>
      </c>
      <c r="E339">
        <v>0.3</v>
      </c>
      <c r="F339">
        <v>16</v>
      </c>
      <c r="G339">
        <v>4.8</v>
      </c>
      <c r="H339" t="str">
        <v>PINTURA INTERIOR LATEX</v>
      </c>
      <c r="I339" t="str">
        <v/>
      </c>
      <c r="J339" t="str">
        <v>MANO DE OBRA</v>
      </c>
      <c r="K339" t="b">
        <v>0</v>
      </c>
      <c r="L339" t="str">
        <v>SI</v>
      </c>
      <c r="M339" t="str">
        <f>+_xlfn.XLOOKUP(H339,Presupuesto_General!B:B,Presupuesto_General!A:A)</f>
        <v>ITEM-046</v>
      </c>
      <c r="N339" t="str">
        <f>+_xlfn.XLOOKUP(C339,Catálogo_ManoObra!B:B,Catálogo_ManoObra!A:A)</f>
        <v>MO-008</v>
      </c>
      <c r="O339" t="str">
        <f t="shared" si="10"/>
        <v>ITEM-046MO-008</v>
      </c>
      <c r="Q339">
        <f>+_xlfn.XLOOKUP(H339,Presupuesto_General!B:B,Presupuesto_General!D:D)</f>
        <v>115.32000000000002</v>
      </c>
      <c r="R339">
        <f t="shared" si="11"/>
        <v>34.596000000000004</v>
      </c>
    </row>
    <row r="340" spans="1:18" x14ac:dyDescent="0.25">
      <c r="A340">
        <v>2</v>
      </c>
      <c r="B340" t="str">
        <v>-</v>
      </c>
      <c r="C340" t="str">
        <v>AYUDANTE</v>
      </c>
      <c r="D340" t="str">
        <v>hr</v>
      </c>
      <c r="E340">
        <v>0.3</v>
      </c>
      <c r="F340">
        <v>0</v>
      </c>
      <c r="G340">
        <v>0</v>
      </c>
      <c r="H340" t="str">
        <v>PINTURA INTERIOR LATEX</v>
      </c>
      <c r="I340" t="str">
        <v/>
      </c>
      <c r="J340" t="str">
        <v>MANO DE OBRA</v>
      </c>
      <c r="K340" t="b">
        <v>0</v>
      </c>
      <c r="L340" t="str">
        <v>SI</v>
      </c>
      <c r="M340" t="str">
        <f>+_xlfn.XLOOKUP(H340,Presupuesto_General!B:B,Presupuesto_General!A:A)</f>
        <v>ITEM-046</v>
      </c>
      <c r="N340" t="str">
        <f>+_xlfn.XLOOKUP(C340,Catálogo_ManoObra!B:B,Catálogo_ManoObra!A:A)</f>
        <v>MO-003</v>
      </c>
      <c r="O340" t="str">
        <f t="shared" si="10"/>
        <v>ITEM-046MO-003</v>
      </c>
      <c r="Q340">
        <f>+_xlfn.XLOOKUP(H340,Presupuesto_General!B:B,Presupuesto_General!D:D)</f>
        <v>115.32000000000002</v>
      </c>
      <c r="R340">
        <f t="shared" si="11"/>
        <v>34.596000000000004</v>
      </c>
    </row>
    <row r="341" spans="1:18" x14ac:dyDescent="0.25">
      <c r="A341">
        <v>1</v>
      </c>
      <c r="B341" t="str">
        <v>-</v>
      </c>
      <c r="C341" t="str">
        <v>SELLADOR DE PARED</v>
      </c>
      <c r="D341" t="str">
        <v>LT</v>
      </c>
      <c r="E341">
        <v>0.1</v>
      </c>
      <c r="F341">
        <v>20</v>
      </c>
      <c r="G341">
        <v>2</v>
      </c>
      <c r="H341" t="str">
        <v>PINTURA LATEX CIELO RASO</v>
      </c>
      <c r="I341" t="str">
        <v/>
      </c>
      <c r="J341" t="str">
        <v>MATERIALES</v>
      </c>
      <c r="K341" t="b">
        <v>0</v>
      </c>
      <c r="L341" t="str">
        <v>SI</v>
      </c>
      <c r="M341" t="str">
        <f>+_xlfn.XLOOKUP(H341,Presupuesto_General!B:B,Presupuesto_General!A:A)</f>
        <v>ITEM-047</v>
      </c>
      <c r="N341" t="str">
        <f>+_xlfn.XLOOKUP(C341,Catálogo_Materiales!B:B,Catálogo_Materiales!A:A)</f>
        <v>MAT-089</v>
      </c>
      <c r="O341" t="str">
        <f t="shared" si="10"/>
        <v>ITEM-047MAT-089</v>
      </c>
      <c r="Q341">
        <f>+_xlfn.XLOOKUP(H341,Presupuesto_General!B:B,Presupuesto_General!D:D)</f>
        <v>11.86</v>
      </c>
      <c r="R341">
        <f t="shared" si="11"/>
        <v>1.1859999999999999</v>
      </c>
    </row>
    <row r="342" spans="1:18" x14ac:dyDescent="0.25">
      <c r="A342">
        <v>2</v>
      </c>
      <c r="B342" t="str">
        <v>-</v>
      </c>
      <c r="C342" t="str">
        <v>PINTURA LATEX</v>
      </c>
      <c r="D342" t="str">
        <v>LT</v>
      </c>
      <c r="E342">
        <v>0.28999999999999998</v>
      </c>
      <c r="F342">
        <v>22</v>
      </c>
      <c r="G342">
        <v>6.38</v>
      </c>
      <c r="H342" t="str">
        <v>PINTURA LATEX CIELO RASO</v>
      </c>
      <c r="I342" t="str">
        <v/>
      </c>
      <c r="J342" t="str">
        <v>MATERIALES</v>
      </c>
      <c r="K342" t="b">
        <v>0</v>
      </c>
      <c r="L342" t="str">
        <v>SI</v>
      </c>
      <c r="M342" t="str">
        <f>+_xlfn.XLOOKUP(H342,Presupuesto_General!B:B,Presupuesto_General!A:A)</f>
        <v>ITEM-047</v>
      </c>
      <c r="N342" t="str">
        <f>+_xlfn.XLOOKUP(C342,Catálogo_Materiales!B:B,Catálogo_Materiales!A:A)</f>
        <v>MAT-079</v>
      </c>
      <c r="O342" t="str">
        <f t="shared" si="10"/>
        <v>ITEM-047MAT-079</v>
      </c>
      <c r="Q342">
        <f>+_xlfn.XLOOKUP(H342,Presupuesto_General!B:B,Presupuesto_General!D:D)</f>
        <v>11.86</v>
      </c>
      <c r="R342">
        <f t="shared" si="11"/>
        <v>3.4393999999999996</v>
      </c>
    </row>
    <row r="343" spans="1:18" x14ac:dyDescent="0.25">
      <c r="A343">
        <v>3</v>
      </c>
      <c r="B343" t="str">
        <v>-</v>
      </c>
      <c r="C343" t="str">
        <v>LIJA P/PARED</v>
      </c>
      <c r="D343" t="str">
        <v>M</v>
      </c>
      <c r="E343">
        <v>0.1</v>
      </c>
      <c r="F343">
        <v>6</v>
      </c>
      <c r="G343">
        <v>0.6</v>
      </c>
      <c r="H343" t="str">
        <v>PINTURA LATEX CIELO RASO</v>
      </c>
      <c r="I343" t="str">
        <v/>
      </c>
      <c r="J343" t="str">
        <v>MATERIALES</v>
      </c>
      <c r="K343" t="b">
        <v>0</v>
      </c>
      <c r="L343" t="str">
        <v>SI</v>
      </c>
      <c r="M343" t="str">
        <f>+_xlfn.XLOOKUP(H343,Presupuesto_General!B:B,Presupuesto_General!A:A)</f>
        <v>ITEM-047</v>
      </c>
      <c r="N343" t="str">
        <f>+_xlfn.XLOOKUP(C343,Catálogo_Materiales!B:B,Catálogo_Materiales!A:A)</f>
        <v>MAT-064</v>
      </c>
      <c r="O343" t="str">
        <f t="shared" si="10"/>
        <v>ITEM-047MAT-064</v>
      </c>
      <c r="Q343">
        <f>+_xlfn.XLOOKUP(H343,Presupuesto_General!B:B,Presupuesto_General!D:D)</f>
        <v>11.86</v>
      </c>
      <c r="R343">
        <f t="shared" si="11"/>
        <v>1.1859999999999999</v>
      </c>
    </row>
    <row r="344" spans="1:18" x14ac:dyDescent="0.25">
      <c r="A344">
        <v>1</v>
      </c>
      <c r="B344" t="str">
        <v>-</v>
      </c>
      <c r="C344" t="str">
        <v>PINTOR</v>
      </c>
      <c r="D344" t="str">
        <v>hr</v>
      </c>
      <c r="E344">
        <v>0.45</v>
      </c>
      <c r="F344">
        <v>16</v>
      </c>
      <c r="G344">
        <v>7.2</v>
      </c>
      <c r="H344" t="str">
        <v>PINTURA LATEX CIELO RASO</v>
      </c>
      <c r="I344" t="str">
        <v/>
      </c>
      <c r="J344" t="str">
        <v>MANO DE OBRA</v>
      </c>
      <c r="K344" t="b">
        <v>0</v>
      </c>
      <c r="L344" t="str">
        <v>SI</v>
      </c>
      <c r="M344" t="str">
        <f>+_xlfn.XLOOKUP(H344,Presupuesto_General!B:B,Presupuesto_General!A:A)</f>
        <v>ITEM-047</v>
      </c>
      <c r="N344" t="str">
        <f>+_xlfn.XLOOKUP(C344,Catálogo_ManoObra!B:B,Catálogo_ManoObra!A:A)</f>
        <v>MO-008</v>
      </c>
      <c r="O344" t="str">
        <f t="shared" si="10"/>
        <v>ITEM-047MO-008</v>
      </c>
      <c r="Q344">
        <f>+_xlfn.XLOOKUP(H344,Presupuesto_General!B:B,Presupuesto_General!D:D)</f>
        <v>11.86</v>
      </c>
      <c r="R344">
        <f t="shared" si="11"/>
        <v>5.3369999999999997</v>
      </c>
    </row>
    <row r="345" spans="1:18" x14ac:dyDescent="0.25">
      <c r="A345">
        <v>2</v>
      </c>
      <c r="B345" t="str">
        <v>-</v>
      </c>
      <c r="C345" t="str">
        <v>AYUDANTE</v>
      </c>
      <c r="D345" t="str">
        <v>hr</v>
      </c>
      <c r="E345">
        <v>0.45</v>
      </c>
      <c r="F345">
        <v>0</v>
      </c>
      <c r="G345">
        <v>0</v>
      </c>
      <c r="H345" t="str">
        <v>PINTURA LATEX CIELO RASO</v>
      </c>
      <c r="I345" t="str">
        <v/>
      </c>
      <c r="J345" t="str">
        <v>MANO DE OBRA</v>
      </c>
      <c r="K345" t="b">
        <v>0</v>
      </c>
      <c r="L345" t="str">
        <v>SI</v>
      </c>
      <c r="M345" t="str">
        <f>+_xlfn.XLOOKUP(H345,Presupuesto_General!B:B,Presupuesto_General!A:A)</f>
        <v>ITEM-047</v>
      </c>
      <c r="N345" t="str">
        <f>+_xlfn.XLOOKUP(C345,Catálogo_ManoObra!B:B,Catálogo_ManoObra!A:A)</f>
        <v>MO-003</v>
      </c>
      <c r="O345" t="str">
        <f t="shared" si="10"/>
        <v>ITEM-047MO-003</v>
      </c>
      <c r="Q345">
        <f>+_xlfn.XLOOKUP(H345,Presupuesto_General!B:B,Presupuesto_General!D:D)</f>
        <v>11.86</v>
      </c>
      <c r="R345">
        <f t="shared" si="11"/>
        <v>5.3369999999999997</v>
      </c>
    </row>
    <row r="346" spans="1:18" x14ac:dyDescent="0.25">
      <c r="A346">
        <v>1</v>
      </c>
      <c r="B346" t="str">
        <v>-</v>
      </c>
      <c r="C346" t="str">
        <v>SELLADOR DE PARED</v>
      </c>
      <c r="D346" t="str">
        <v>LT</v>
      </c>
      <c r="E346">
        <v>0.1</v>
      </c>
      <c r="F346">
        <v>20</v>
      </c>
      <c r="G346">
        <v>2</v>
      </c>
      <c r="H346" t="str">
        <v>PINTURA EXTERIOR LATEX</v>
      </c>
      <c r="I346" t="str">
        <v/>
      </c>
      <c r="J346" t="str">
        <v>MATERIALES</v>
      </c>
      <c r="K346" t="b">
        <v>0</v>
      </c>
      <c r="L346" t="str">
        <v>SI</v>
      </c>
      <c r="M346" t="str">
        <f>+_xlfn.XLOOKUP(H346,Presupuesto_General!B:B,Presupuesto_General!A:A)</f>
        <v>ITEM-048</v>
      </c>
      <c r="N346" t="str">
        <f>+_xlfn.XLOOKUP(C346,Catálogo_Materiales!B:B,Catálogo_Materiales!A:A)</f>
        <v>MAT-089</v>
      </c>
      <c r="O346" t="str">
        <f t="shared" si="10"/>
        <v>ITEM-048MAT-089</v>
      </c>
      <c r="Q346">
        <f>+_xlfn.XLOOKUP(H346,Presupuesto_General!B:B,Presupuesto_General!D:D)</f>
        <v>113.14000000000001</v>
      </c>
      <c r="R346">
        <f t="shared" si="11"/>
        <v>11.314000000000002</v>
      </c>
    </row>
    <row r="347" spans="1:18" x14ac:dyDescent="0.25">
      <c r="A347">
        <v>2</v>
      </c>
      <c r="B347" t="str">
        <v>-</v>
      </c>
      <c r="C347" t="str">
        <v>LIJA P/PARED</v>
      </c>
      <c r="D347" t="str">
        <v>M</v>
      </c>
      <c r="E347">
        <v>0.1</v>
      </c>
      <c r="F347">
        <v>6</v>
      </c>
      <c r="G347">
        <v>0.6</v>
      </c>
      <c r="H347" t="str">
        <v>PINTURA EXTERIOR LATEX</v>
      </c>
      <c r="I347" t="str">
        <v/>
      </c>
      <c r="J347" t="str">
        <v>MATERIALES</v>
      </c>
      <c r="K347" t="b">
        <v>0</v>
      </c>
      <c r="L347" t="str">
        <v>SI</v>
      </c>
      <c r="M347" t="str">
        <f>+_xlfn.XLOOKUP(H347,Presupuesto_General!B:B,Presupuesto_General!A:A)</f>
        <v>ITEM-048</v>
      </c>
      <c r="N347" t="str">
        <f>+_xlfn.XLOOKUP(C347,Catálogo_Materiales!B:B,Catálogo_Materiales!A:A)</f>
        <v>MAT-064</v>
      </c>
      <c r="O347" t="str">
        <f t="shared" si="10"/>
        <v>ITEM-048MAT-064</v>
      </c>
      <c r="Q347">
        <f>+_xlfn.XLOOKUP(H347,Presupuesto_General!B:B,Presupuesto_General!D:D)</f>
        <v>113.14000000000001</v>
      </c>
      <c r="R347">
        <f t="shared" si="11"/>
        <v>11.314000000000002</v>
      </c>
    </row>
    <row r="348" spans="1:18" x14ac:dyDescent="0.25">
      <c r="A348">
        <v>3</v>
      </c>
      <c r="B348" t="str">
        <v>-</v>
      </c>
      <c r="C348" t="str">
        <v>PINTURA LATEX</v>
      </c>
      <c r="D348" t="str">
        <v>LT</v>
      </c>
      <c r="E348">
        <v>0.28999999999999998</v>
      </c>
      <c r="F348">
        <v>22</v>
      </c>
      <c r="G348">
        <v>6.38</v>
      </c>
      <c r="H348" t="str">
        <v>PINTURA EXTERIOR LATEX</v>
      </c>
      <c r="I348" t="str">
        <v/>
      </c>
      <c r="J348" t="str">
        <v>MATERIALES</v>
      </c>
      <c r="K348" t="b">
        <v>0</v>
      </c>
      <c r="L348" t="str">
        <v>SI</v>
      </c>
      <c r="M348" t="str">
        <f>+_xlfn.XLOOKUP(H348,Presupuesto_General!B:B,Presupuesto_General!A:A)</f>
        <v>ITEM-048</v>
      </c>
      <c r="N348" t="str">
        <f>+_xlfn.XLOOKUP(C348,Catálogo_Materiales!B:B,Catálogo_Materiales!A:A)</f>
        <v>MAT-079</v>
      </c>
      <c r="O348" t="str">
        <f t="shared" si="10"/>
        <v>ITEM-048MAT-079</v>
      </c>
      <c r="Q348">
        <f>+_xlfn.XLOOKUP(H348,Presupuesto_General!B:B,Presupuesto_General!D:D)</f>
        <v>113.14000000000001</v>
      </c>
      <c r="R348">
        <f t="shared" si="11"/>
        <v>32.810600000000001</v>
      </c>
    </row>
    <row r="349" spans="1:18" x14ac:dyDescent="0.25">
      <c r="A349">
        <v>4</v>
      </c>
      <c r="B349" t="str">
        <v>-</v>
      </c>
      <c r="C349" t="str">
        <v>MASA ACRILICA</v>
      </c>
      <c r="D349" t="str">
        <v>LT</v>
      </c>
      <c r="E349">
        <v>0.33</v>
      </c>
      <c r="F349">
        <v>25</v>
      </c>
      <c r="G349">
        <v>8.25</v>
      </c>
      <c r="H349" t="str">
        <v>PINTURA EXTERIOR LATEX</v>
      </c>
      <c r="I349" t="str">
        <v/>
      </c>
      <c r="J349" t="str">
        <v>MATERIALES</v>
      </c>
      <c r="K349" t="b">
        <v>0</v>
      </c>
      <c r="L349" t="str">
        <v>SI</v>
      </c>
      <c r="M349" t="str">
        <f>+_xlfn.XLOOKUP(H349,Presupuesto_General!B:B,Presupuesto_General!A:A)</f>
        <v>ITEM-048</v>
      </c>
      <c r="N349" t="str">
        <f>+_xlfn.XLOOKUP(C349,Catálogo_Materiales!B:B,Catálogo_Materiales!A:A)</f>
        <v>MAT-070</v>
      </c>
      <c r="O349" t="str">
        <f t="shared" si="10"/>
        <v>ITEM-048MAT-070</v>
      </c>
      <c r="Q349">
        <f>+_xlfn.XLOOKUP(H349,Presupuesto_General!B:B,Presupuesto_General!D:D)</f>
        <v>113.14000000000001</v>
      </c>
      <c r="R349">
        <f t="shared" si="11"/>
        <v>37.336200000000005</v>
      </c>
    </row>
    <row r="350" spans="1:18" x14ac:dyDescent="0.25">
      <c r="A350">
        <v>1</v>
      </c>
      <c r="B350" t="str">
        <v>-</v>
      </c>
      <c r="C350" t="str">
        <v>PINTOR</v>
      </c>
      <c r="D350" t="str">
        <v>hr</v>
      </c>
      <c r="E350">
        <v>0.3</v>
      </c>
      <c r="F350">
        <v>16</v>
      </c>
      <c r="G350">
        <v>4.8</v>
      </c>
      <c r="H350" t="str">
        <v>PINTURA EXTERIOR LATEX</v>
      </c>
      <c r="I350" t="str">
        <v/>
      </c>
      <c r="J350" t="str">
        <v>MANO DE OBRA</v>
      </c>
      <c r="K350" t="b">
        <v>0</v>
      </c>
      <c r="L350" t="str">
        <v>SI</v>
      </c>
      <c r="M350" t="str">
        <f>+_xlfn.XLOOKUP(H350,Presupuesto_General!B:B,Presupuesto_General!A:A)</f>
        <v>ITEM-048</v>
      </c>
      <c r="N350" t="str">
        <f>+_xlfn.XLOOKUP(C350,Catálogo_ManoObra!B:B,Catálogo_ManoObra!A:A)</f>
        <v>MO-008</v>
      </c>
      <c r="O350" t="str">
        <f t="shared" si="10"/>
        <v>ITEM-048MO-008</v>
      </c>
      <c r="Q350">
        <f>+_xlfn.XLOOKUP(H350,Presupuesto_General!B:B,Presupuesto_General!D:D)</f>
        <v>113.14000000000001</v>
      </c>
      <c r="R350">
        <f t="shared" si="11"/>
        <v>33.942</v>
      </c>
    </row>
    <row r="351" spans="1:18" x14ac:dyDescent="0.25">
      <c r="A351">
        <v>2</v>
      </c>
      <c r="B351" t="str">
        <v>-</v>
      </c>
      <c r="C351" t="str">
        <v>AYUDANTE</v>
      </c>
      <c r="D351" t="str">
        <v>hr</v>
      </c>
      <c r="E351">
        <v>0.3</v>
      </c>
      <c r="F351">
        <v>0</v>
      </c>
      <c r="G351">
        <v>0</v>
      </c>
      <c r="H351" t="str">
        <v>PINTURA EXTERIOR LATEX</v>
      </c>
      <c r="I351" t="str">
        <v/>
      </c>
      <c r="J351" t="str">
        <v>MANO DE OBRA</v>
      </c>
      <c r="K351" t="b">
        <v>0</v>
      </c>
      <c r="L351" t="str">
        <v>SI</v>
      </c>
      <c r="M351" t="str">
        <f>+_xlfn.XLOOKUP(H351,Presupuesto_General!B:B,Presupuesto_General!A:A)</f>
        <v>ITEM-048</v>
      </c>
      <c r="N351" t="str">
        <f>+_xlfn.XLOOKUP(C351,Catálogo_ManoObra!B:B,Catálogo_ManoObra!A:A)</f>
        <v>MO-003</v>
      </c>
      <c r="O351" t="str">
        <f t="shared" si="10"/>
        <v>ITEM-048MO-003</v>
      </c>
      <c r="Q351">
        <f>+_xlfn.XLOOKUP(H351,Presupuesto_General!B:B,Presupuesto_General!D:D)</f>
        <v>113.14000000000001</v>
      </c>
      <c r="R351">
        <f t="shared" si="11"/>
        <v>33.942</v>
      </c>
    </row>
    <row r="352" spans="1:18" x14ac:dyDescent="0.25">
      <c r="A352">
        <v>1</v>
      </c>
      <c r="B352" t="str">
        <v>-</v>
      </c>
      <c r="C352" t="str">
        <v>CIELO PVC TIPO MACHIMBRE + ESTRUCTURA GALVANIZADA</v>
      </c>
      <c r="D352" t="str">
        <v>M2</v>
      </c>
      <c r="E352">
        <v>1</v>
      </c>
      <c r="F352">
        <v>112</v>
      </c>
      <c r="G352">
        <v>112</v>
      </c>
      <c r="H352" t="str">
        <v>PROVISIÓN Y COLOCADO CIELO FALSO DE PLACA PVC C/ESTRUCTURA GALVANIZADA</v>
      </c>
      <c r="I352" t="str">
        <v/>
      </c>
      <c r="J352" t="str">
        <v>MATERIALES</v>
      </c>
      <c r="K352" t="b">
        <v>0</v>
      </c>
      <c r="L352" t="str">
        <v>SI</v>
      </c>
      <c r="M352" t="str">
        <f>+_xlfn.XLOOKUP(H352,Presupuesto_General!B:B,Presupuesto_General!A:A)</f>
        <v>ITEM-049</v>
      </c>
      <c r="N352" t="str">
        <f>+_xlfn.XLOOKUP(C352,Catálogo_Materiales!B:B,Catálogo_Materiales!A:A)</f>
        <v>MAT-033</v>
      </c>
      <c r="O352" t="str">
        <f t="shared" si="10"/>
        <v>ITEM-049MAT-033</v>
      </c>
      <c r="Q352">
        <f>+_xlfn.XLOOKUP(H352,Presupuesto_General!B:B,Presupuesto_General!D:D)</f>
        <v>53.33</v>
      </c>
      <c r="R352">
        <f t="shared" si="11"/>
        <v>53.33</v>
      </c>
    </row>
    <row r="353" spans="1:18" x14ac:dyDescent="0.25">
      <c r="A353">
        <v>1</v>
      </c>
      <c r="B353" t="str">
        <v>-</v>
      </c>
      <c r="C353" t="str">
        <v>ESPECIALISTA EN COLOCADO DE CIELOS</v>
      </c>
      <c r="D353" t="str">
        <v>hr</v>
      </c>
      <c r="E353">
        <v>0.3</v>
      </c>
      <c r="F353">
        <v>20</v>
      </c>
      <c r="G353">
        <v>6</v>
      </c>
      <c r="H353" t="str">
        <v>PROVISIÓN Y COLOCADO CIELO FALSO DE PLACA PVC C/ESTRUCTURA GALVANIZADA</v>
      </c>
      <c r="I353" t="str">
        <v/>
      </c>
      <c r="J353" t="str">
        <v>MANO DE OBRA</v>
      </c>
      <c r="K353" t="b">
        <v>0</v>
      </c>
      <c r="L353" t="str">
        <v>SI</v>
      </c>
      <c r="M353" t="str">
        <f>+_xlfn.XLOOKUP(H353,Presupuesto_General!B:B,Presupuesto_General!A:A)</f>
        <v>ITEM-049</v>
      </c>
      <c r="N353" t="str">
        <f>+_xlfn.XLOOKUP(C353,Catálogo_ManoObra!B:B,Catálogo_ManoObra!A:A)</f>
        <v>MO-007</v>
      </c>
      <c r="O353" t="str">
        <f t="shared" si="10"/>
        <v>ITEM-049MO-007</v>
      </c>
      <c r="Q353">
        <f>+_xlfn.XLOOKUP(H353,Presupuesto_General!B:B,Presupuesto_General!D:D)</f>
        <v>53.33</v>
      </c>
      <c r="R353">
        <f t="shared" si="11"/>
        <v>15.998999999999999</v>
      </c>
    </row>
    <row r="354" spans="1:18" x14ac:dyDescent="0.25">
      <c r="A354">
        <v>2</v>
      </c>
      <c r="B354" t="str">
        <v>-</v>
      </c>
      <c r="C354" t="str">
        <v>AYUDANTE</v>
      </c>
      <c r="D354" t="str">
        <v>hr</v>
      </c>
      <c r="E354">
        <v>0.3</v>
      </c>
      <c r="F354">
        <v>0</v>
      </c>
      <c r="G354">
        <v>0</v>
      </c>
      <c r="H354" t="str">
        <v>PROVISIÓN Y COLOCADO CIELO FALSO DE PLACA PVC C/ESTRUCTURA GALVANIZADA</v>
      </c>
      <c r="I354" t="str">
        <v/>
      </c>
      <c r="J354" t="str">
        <v>MANO DE OBRA</v>
      </c>
      <c r="K354" t="b">
        <v>0</v>
      </c>
      <c r="L354" t="str">
        <v>SI</v>
      </c>
      <c r="M354" t="str">
        <f>+_xlfn.XLOOKUP(H354,Presupuesto_General!B:B,Presupuesto_General!A:A)</f>
        <v>ITEM-049</v>
      </c>
      <c r="N354" t="str">
        <f>+_xlfn.XLOOKUP(C354,Catálogo_ManoObra!B:B,Catálogo_ManoObra!A:A)</f>
        <v>MO-003</v>
      </c>
      <c r="O354" t="str">
        <f t="shared" si="10"/>
        <v>ITEM-049MO-003</v>
      </c>
      <c r="Q354">
        <f>+_xlfn.XLOOKUP(H354,Presupuesto_General!B:B,Presupuesto_General!D:D)</f>
        <v>53.33</v>
      </c>
      <c r="R354">
        <f t="shared" si="11"/>
        <v>15.998999999999999</v>
      </c>
    </row>
    <row r="355" spans="1:18" x14ac:dyDescent="0.25">
      <c r="A355">
        <v>1</v>
      </c>
      <c r="B355" t="str">
        <v>-</v>
      </c>
      <c r="C355" t="str">
        <v>TOPE DE PUERTA</v>
      </c>
      <c r="D355" t="str">
        <v>pza</v>
      </c>
      <c r="E355">
        <v>1</v>
      </c>
      <c r="F355">
        <v>5</v>
      </c>
      <c r="G355">
        <v>5</v>
      </c>
      <c r="H355" t="str">
        <v>PROV Y COLOC DE PUERTA TABLERO MADERA SEMIDURA C/BARNIZ (1,00X2,10)</v>
      </c>
      <c r="I355" t="str">
        <v/>
      </c>
      <c r="J355" t="str">
        <v>MATERIALES</v>
      </c>
      <c r="K355" t="b">
        <v>0</v>
      </c>
      <c r="L355" t="str">
        <v>SI</v>
      </c>
      <c r="M355" t="str">
        <f>+_xlfn.XLOOKUP(H355,Presupuesto_General!B:B,Presupuesto_General!A:A)</f>
        <v>ITEM-050</v>
      </c>
      <c r="N355" t="str">
        <f>+_xlfn.XLOOKUP(C355,Catálogo_Materiales!B:B,Catálogo_Materiales!A:A)</f>
        <v>MAT-104</v>
      </c>
      <c r="O355" t="str">
        <f t="shared" si="10"/>
        <v>ITEM-050MAT-104</v>
      </c>
      <c r="Q355">
        <f>+_xlfn.XLOOKUP(H355,Presupuesto_General!B:B,Presupuesto_General!D:D)</f>
        <v>2</v>
      </c>
      <c r="R355">
        <f t="shared" si="11"/>
        <v>2</v>
      </c>
    </row>
    <row r="356" spans="1:18" x14ac:dyDescent="0.25">
      <c r="A356">
        <v>2</v>
      </c>
      <c r="B356" t="str">
        <v>-</v>
      </c>
      <c r="C356" t="str">
        <v>CHAPA EXTERIOR</v>
      </c>
      <c r="D356" t="str">
        <v>PZA</v>
      </c>
      <c r="E356">
        <v>1</v>
      </c>
      <c r="F356">
        <v>100</v>
      </c>
      <c r="G356">
        <v>100</v>
      </c>
      <c r="H356" t="str">
        <v>PROV Y COLOC DE PUERTA TABLERO MADERA SEMIDURA C/BARNIZ (1,00X2,10)</v>
      </c>
      <c r="I356" t="str">
        <v/>
      </c>
      <c r="J356" t="str">
        <v>MATERIALES</v>
      </c>
      <c r="K356" t="b">
        <v>0</v>
      </c>
      <c r="L356" t="str">
        <v>SI</v>
      </c>
      <c r="M356" t="str">
        <f>+_xlfn.XLOOKUP(H356,Presupuesto_General!B:B,Presupuesto_General!A:A)</f>
        <v>ITEM-050</v>
      </c>
      <c r="N356" t="str">
        <f>+_xlfn.XLOOKUP(C356,Catálogo_Materiales!B:B,Catálogo_Materiales!A:A)</f>
        <v>MAT-030</v>
      </c>
      <c r="O356" t="str">
        <f t="shared" si="10"/>
        <v>ITEM-050MAT-030</v>
      </c>
      <c r="Q356">
        <f>+_xlfn.XLOOKUP(H356,Presupuesto_General!B:B,Presupuesto_General!D:D)</f>
        <v>2</v>
      </c>
      <c r="R356">
        <f t="shared" si="11"/>
        <v>2</v>
      </c>
    </row>
    <row r="357" spans="1:18" x14ac:dyDescent="0.25">
      <c r="A357">
        <v>3</v>
      </c>
      <c r="B357" t="str">
        <v>-</v>
      </c>
      <c r="C357" t="str">
        <v>BISAGRA DE 4"</v>
      </c>
      <c r="D357" t="str">
        <v>pza</v>
      </c>
      <c r="E357">
        <v>3</v>
      </c>
      <c r="F357">
        <v>5</v>
      </c>
      <c r="G357">
        <v>15</v>
      </c>
      <c r="H357" t="str">
        <v>PROV Y COLOC DE PUERTA TABLERO MADERA SEMIDURA C/BARNIZ (1,00X2,10)</v>
      </c>
      <c r="I357" t="str">
        <v/>
      </c>
      <c r="J357" t="str">
        <v>MATERIALES</v>
      </c>
      <c r="K357" t="b">
        <v>0</v>
      </c>
      <c r="L357" t="str">
        <v>SI</v>
      </c>
      <c r="M357" t="str">
        <f>+_xlfn.XLOOKUP(H357,Presupuesto_General!B:B,Presupuesto_General!A:A)</f>
        <v>ITEM-050</v>
      </c>
      <c r="N357" t="str">
        <f>+_xlfn.XLOOKUP(C357,Catálogo_Materiales!B:B,Catálogo_Materiales!A:A)</f>
        <v>MAT-012</v>
      </c>
      <c r="O357" t="str">
        <f t="shared" si="10"/>
        <v>ITEM-050MAT-012</v>
      </c>
      <c r="Q357">
        <f>+_xlfn.XLOOKUP(H357,Presupuesto_General!B:B,Presupuesto_General!D:D)</f>
        <v>2</v>
      </c>
      <c r="R357">
        <f t="shared" si="11"/>
        <v>6</v>
      </c>
    </row>
    <row r="358" spans="1:18" x14ac:dyDescent="0.25">
      <c r="A358">
        <v>4</v>
      </c>
      <c r="B358" t="str">
        <v>-</v>
      </c>
      <c r="C358" t="str">
        <v>BARNIZ</v>
      </c>
      <c r="D358" t="str">
        <v>LT</v>
      </c>
      <c r="E358">
        <v>1.28</v>
      </c>
      <c r="F358">
        <v>35</v>
      </c>
      <c r="G358">
        <v>44.8</v>
      </c>
      <c r="H358" t="str">
        <v>PROV Y COLOC DE PUERTA TABLERO MADERA SEMIDURA C/BARNIZ (1,00X2,10)</v>
      </c>
      <c r="I358" t="str">
        <v/>
      </c>
      <c r="J358" t="str">
        <v>MATERIALES</v>
      </c>
      <c r="K358" t="b">
        <v>0</v>
      </c>
      <c r="L358" t="str">
        <v>SI</v>
      </c>
      <c r="M358" t="str">
        <f>+_xlfn.XLOOKUP(H358,Presupuesto_General!B:B,Presupuesto_General!A:A)</f>
        <v>ITEM-050</v>
      </c>
      <c r="N358" t="str">
        <f>+_xlfn.XLOOKUP(C358,Catálogo_Materiales!B:B,Catálogo_Materiales!A:A)</f>
        <v>MAT-011</v>
      </c>
      <c r="O358" t="str">
        <f t="shared" si="10"/>
        <v>ITEM-050MAT-011</v>
      </c>
      <c r="Q358">
        <f>+_xlfn.XLOOKUP(H358,Presupuesto_General!B:B,Presupuesto_General!D:D)</f>
        <v>2</v>
      </c>
      <c r="R358">
        <f t="shared" si="11"/>
        <v>2.56</v>
      </c>
    </row>
    <row r="359" spans="1:18" x14ac:dyDescent="0.25">
      <c r="A359">
        <v>5</v>
      </c>
      <c r="B359" t="str">
        <v>-</v>
      </c>
      <c r="C359" t="str">
        <v>PUERTA TABLERO DE MADERA SEMIDURA (1.00X2.10) INC/MARCO</v>
      </c>
      <c r="D359" t="str">
        <v>pza</v>
      </c>
      <c r="E359">
        <v>1</v>
      </c>
      <c r="F359">
        <v>1000</v>
      </c>
      <c r="G359">
        <v>1000</v>
      </c>
      <c r="H359" t="str">
        <v>PROV Y COLOC DE PUERTA TABLERO MADERA SEMIDURA C/BARNIZ (1,00X2,10)</v>
      </c>
      <c r="I359" t="str">
        <v/>
      </c>
      <c r="J359" t="str">
        <v>MATERIALES</v>
      </c>
      <c r="K359" t="b">
        <v>0</v>
      </c>
      <c r="L359" t="str">
        <v>SI</v>
      </c>
      <c r="M359" t="str">
        <f>+_xlfn.XLOOKUP(H359,Presupuesto_General!B:B,Presupuesto_General!A:A)</f>
        <v>ITEM-050</v>
      </c>
      <c r="N359" t="str">
        <f>+_xlfn.XLOOKUP(C359,Catálogo_Materiales!B:B,Catálogo_Materiales!A:A)</f>
        <v>MAT-087</v>
      </c>
      <c r="O359" t="str">
        <f t="shared" si="10"/>
        <v>ITEM-050MAT-087</v>
      </c>
      <c r="Q359">
        <f>+_xlfn.XLOOKUP(H359,Presupuesto_General!B:B,Presupuesto_General!D:D)</f>
        <v>2</v>
      </c>
      <c r="R359">
        <f t="shared" si="11"/>
        <v>2</v>
      </c>
    </row>
    <row r="360" spans="1:18" x14ac:dyDescent="0.25">
      <c r="A360">
        <v>1</v>
      </c>
      <c r="B360" t="str">
        <v>-</v>
      </c>
      <c r="C360" t="str">
        <v>CARPINTERO</v>
      </c>
      <c r="D360" t="str">
        <v>hr</v>
      </c>
      <c r="E360">
        <v>1</v>
      </c>
      <c r="F360">
        <v>18</v>
      </c>
      <c r="G360">
        <v>18</v>
      </c>
      <c r="H360" t="str">
        <v>PROV Y COLOC DE PUERTA TABLERO MADERA SEMIDURA C/BARNIZ (1,00X2,10)</v>
      </c>
      <c r="I360" t="str">
        <v/>
      </c>
      <c r="J360" t="str">
        <v>MANO DE OBRA</v>
      </c>
      <c r="K360" t="b">
        <v>0</v>
      </c>
      <c r="L360" t="str">
        <v>SI</v>
      </c>
      <c r="M360" t="str">
        <f>+_xlfn.XLOOKUP(H360,Presupuesto_General!B:B,Presupuesto_General!A:A)</f>
        <v>ITEM-050</v>
      </c>
      <c r="N360" t="str">
        <f>+_xlfn.XLOOKUP(C360,Catálogo_ManoObra!B:B,Catálogo_ManoObra!A:A)</f>
        <v>MO-004</v>
      </c>
      <c r="O360" t="str">
        <f t="shared" si="10"/>
        <v>ITEM-050MO-004</v>
      </c>
      <c r="Q360">
        <f>+_xlfn.XLOOKUP(H360,Presupuesto_General!B:B,Presupuesto_General!D:D)</f>
        <v>2</v>
      </c>
      <c r="R360">
        <f t="shared" si="11"/>
        <v>2</v>
      </c>
    </row>
    <row r="361" spans="1:18" x14ac:dyDescent="0.25">
      <c r="A361">
        <v>2</v>
      </c>
      <c r="B361" t="str">
        <v>-</v>
      </c>
      <c r="C361" t="str">
        <v>AYUDANTE</v>
      </c>
      <c r="D361" t="str">
        <v>hr</v>
      </c>
      <c r="E361">
        <v>1</v>
      </c>
      <c r="F361">
        <v>0</v>
      </c>
      <c r="G361">
        <v>0</v>
      </c>
      <c r="H361" t="str">
        <v>PROV Y COLOC DE PUERTA TABLERO MADERA SEMIDURA C/BARNIZ (1,00X2,10)</v>
      </c>
      <c r="I361" t="str">
        <v/>
      </c>
      <c r="J361" t="str">
        <v>MANO DE OBRA</v>
      </c>
      <c r="K361" t="b">
        <v>0</v>
      </c>
      <c r="L361" t="str">
        <v>SI</v>
      </c>
      <c r="M361" t="str">
        <f>+_xlfn.XLOOKUP(H361,Presupuesto_General!B:B,Presupuesto_General!A:A)</f>
        <v>ITEM-050</v>
      </c>
      <c r="N361" t="str">
        <f>+_xlfn.XLOOKUP(C361,Catálogo_ManoObra!B:B,Catálogo_ManoObra!A:A)</f>
        <v>MO-003</v>
      </c>
      <c r="O361" t="str">
        <f t="shared" si="10"/>
        <v>ITEM-050MO-003</v>
      </c>
      <c r="Q361">
        <f>+_xlfn.XLOOKUP(H361,Presupuesto_General!B:B,Presupuesto_General!D:D)</f>
        <v>2</v>
      </c>
      <c r="R361">
        <f t="shared" si="11"/>
        <v>2</v>
      </c>
    </row>
    <row r="362" spans="1:18" x14ac:dyDescent="0.25">
      <c r="A362">
        <v>1</v>
      </c>
      <c r="B362" t="str">
        <v>-</v>
      </c>
      <c r="C362" t="str">
        <v>TOPE DE PUERTA</v>
      </c>
      <c r="D362" t="str">
        <v>pza</v>
      </c>
      <c r="E362">
        <v>1</v>
      </c>
      <c r="F362">
        <v>5</v>
      </c>
      <c r="G362">
        <v>5</v>
      </c>
      <c r="H362" t="str">
        <v>PROV Y COLOC DE PUERTA TABLERO MADERA SEMIDURA C/BARNIZ (0,90X2,10)</v>
      </c>
      <c r="I362" t="str">
        <v/>
      </c>
      <c r="J362" t="str">
        <v>MATERIALES</v>
      </c>
      <c r="K362" t="b">
        <v>0</v>
      </c>
      <c r="L362" t="str">
        <v>SI</v>
      </c>
      <c r="M362" t="str">
        <f>+_xlfn.XLOOKUP(H362,Presupuesto_General!B:B,Presupuesto_General!A:A)</f>
        <v>ITEM-051</v>
      </c>
      <c r="N362" t="str">
        <f>+_xlfn.XLOOKUP(C362,Catálogo_Materiales!B:B,Catálogo_Materiales!A:A)</f>
        <v>MAT-104</v>
      </c>
      <c r="O362" t="str">
        <f t="shared" si="10"/>
        <v>ITEM-051MAT-104</v>
      </c>
      <c r="Q362">
        <f>+_xlfn.XLOOKUP(H362,Presupuesto_General!B:B,Presupuesto_General!D:D)</f>
        <v>2</v>
      </c>
      <c r="R362">
        <f t="shared" si="11"/>
        <v>2</v>
      </c>
    </row>
    <row r="363" spans="1:18" x14ac:dyDescent="0.25">
      <c r="A363">
        <v>2</v>
      </c>
      <c r="B363" t="str">
        <v>-</v>
      </c>
      <c r="C363" t="str">
        <v>CHAPA INTERIOR</v>
      </c>
      <c r="D363" t="str">
        <v>pza</v>
      </c>
      <c r="E363">
        <v>1</v>
      </c>
      <c r="F363">
        <v>90</v>
      </c>
      <c r="G363">
        <v>90</v>
      </c>
      <c r="H363" t="str">
        <v>PROV Y COLOC DE PUERTA TABLERO MADERA SEMIDURA C/BARNIZ (0,90X2,10)</v>
      </c>
      <c r="I363" t="str">
        <v/>
      </c>
      <c r="J363" t="str">
        <v>MATERIALES</v>
      </c>
      <c r="K363" t="b">
        <v>0</v>
      </c>
      <c r="L363" t="str">
        <v>SI</v>
      </c>
      <c r="M363" t="str">
        <f>+_xlfn.XLOOKUP(H363,Presupuesto_General!B:B,Presupuesto_General!A:A)</f>
        <v>ITEM-051</v>
      </c>
      <c r="N363" t="str">
        <f>+_xlfn.XLOOKUP(C363,Catálogo_Materiales!B:B,Catálogo_Materiales!A:A)</f>
        <v>MAT-031</v>
      </c>
      <c r="O363" t="str">
        <f t="shared" si="10"/>
        <v>ITEM-051MAT-031</v>
      </c>
      <c r="Q363">
        <f>+_xlfn.XLOOKUP(H363,Presupuesto_General!B:B,Presupuesto_General!D:D)</f>
        <v>2</v>
      </c>
      <c r="R363">
        <f t="shared" si="11"/>
        <v>2</v>
      </c>
    </row>
    <row r="364" spans="1:18" x14ac:dyDescent="0.25">
      <c r="A364">
        <v>3</v>
      </c>
      <c r="B364" t="str">
        <v>-</v>
      </c>
      <c r="C364" t="str">
        <v>BISAGRA DE 4"</v>
      </c>
      <c r="D364" t="str">
        <v>pza</v>
      </c>
      <c r="E364">
        <v>3</v>
      </c>
      <c r="F364">
        <v>5</v>
      </c>
      <c r="G364">
        <v>15</v>
      </c>
      <c r="H364" t="str">
        <v>PROV Y COLOC DE PUERTA TABLERO MADERA SEMIDURA C/BARNIZ (0,90X2,10)</v>
      </c>
      <c r="I364" t="str">
        <v/>
      </c>
      <c r="J364" t="str">
        <v>MATERIALES</v>
      </c>
      <c r="K364" t="b">
        <v>0</v>
      </c>
      <c r="L364" t="str">
        <v>SI</v>
      </c>
      <c r="M364" t="str">
        <f>+_xlfn.XLOOKUP(H364,Presupuesto_General!B:B,Presupuesto_General!A:A)</f>
        <v>ITEM-051</v>
      </c>
      <c r="N364" t="str">
        <f>+_xlfn.XLOOKUP(C364,Catálogo_Materiales!B:B,Catálogo_Materiales!A:A)</f>
        <v>MAT-012</v>
      </c>
      <c r="O364" t="str">
        <f t="shared" si="10"/>
        <v>ITEM-051MAT-012</v>
      </c>
      <c r="Q364">
        <f>+_xlfn.XLOOKUP(H364,Presupuesto_General!B:B,Presupuesto_General!D:D)</f>
        <v>2</v>
      </c>
      <c r="R364">
        <f t="shared" si="11"/>
        <v>6</v>
      </c>
    </row>
    <row r="365" spans="1:18" x14ac:dyDescent="0.25">
      <c r="A365">
        <v>4</v>
      </c>
      <c r="B365" t="str">
        <v>-</v>
      </c>
      <c r="C365" t="str">
        <v>BARNIZ</v>
      </c>
      <c r="D365" t="str">
        <v>LT</v>
      </c>
      <c r="E365">
        <v>1.05</v>
      </c>
      <c r="F365">
        <v>35</v>
      </c>
      <c r="G365">
        <v>36.75</v>
      </c>
      <c r="H365" t="str">
        <v>PROV Y COLOC DE PUERTA TABLERO MADERA SEMIDURA C/BARNIZ (0,90X2,10)</v>
      </c>
      <c r="I365" t="str">
        <v/>
      </c>
      <c r="J365" t="str">
        <v>MATERIALES</v>
      </c>
      <c r="K365" t="b">
        <v>0</v>
      </c>
      <c r="L365" t="str">
        <v>SI</v>
      </c>
      <c r="M365" t="str">
        <f>+_xlfn.XLOOKUP(H365,Presupuesto_General!B:B,Presupuesto_General!A:A)</f>
        <v>ITEM-051</v>
      </c>
      <c r="N365" t="str">
        <f>+_xlfn.XLOOKUP(C365,Catálogo_Materiales!B:B,Catálogo_Materiales!A:A)</f>
        <v>MAT-011</v>
      </c>
      <c r="O365" t="str">
        <f t="shared" si="10"/>
        <v>ITEM-051MAT-011</v>
      </c>
      <c r="Q365">
        <f>+_xlfn.XLOOKUP(H365,Presupuesto_General!B:B,Presupuesto_General!D:D)</f>
        <v>2</v>
      </c>
      <c r="R365">
        <f t="shared" si="11"/>
        <v>2.1</v>
      </c>
    </row>
    <row r="366" spans="1:18" x14ac:dyDescent="0.25">
      <c r="A366">
        <v>5</v>
      </c>
      <c r="B366" t="str">
        <v>-</v>
      </c>
      <c r="C366" t="str">
        <v>PUERTA TABLERO DE MADERA SEMIDURA (0.90X2.10) INC/MARCO</v>
      </c>
      <c r="D366" t="str">
        <v>pza</v>
      </c>
      <c r="E366">
        <v>1</v>
      </c>
      <c r="F366">
        <v>950</v>
      </c>
      <c r="G366">
        <v>950</v>
      </c>
      <c r="H366" t="str">
        <v>PROV Y COLOC DE PUERTA TABLERO MADERA SEMIDURA C/BARNIZ (0,90X2,10)</v>
      </c>
      <c r="I366" t="str">
        <v/>
      </c>
      <c r="J366" t="str">
        <v>MATERIALES</v>
      </c>
      <c r="K366" t="b">
        <v>0</v>
      </c>
      <c r="L366" t="str">
        <v>SI</v>
      </c>
      <c r="M366" t="str">
        <f>+_xlfn.XLOOKUP(H366,Presupuesto_General!B:B,Presupuesto_General!A:A)</f>
        <v>ITEM-051</v>
      </c>
      <c r="N366" t="str">
        <f>+_xlfn.XLOOKUP(C366,Catálogo_Materiales!B:B,Catálogo_Materiales!A:A)</f>
        <v>MAT-086</v>
      </c>
      <c r="O366" t="str">
        <f t="shared" si="10"/>
        <v>ITEM-051MAT-086</v>
      </c>
      <c r="Q366">
        <f>+_xlfn.XLOOKUP(H366,Presupuesto_General!B:B,Presupuesto_General!D:D)</f>
        <v>2</v>
      </c>
      <c r="R366">
        <f t="shared" si="11"/>
        <v>2</v>
      </c>
    </row>
    <row r="367" spans="1:18" x14ac:dyDescent="0.25">
      <c r="A367">
        <v>1</v>
      </c>
      <c r="B367" t="str">
        <v>-</v>
      </c>
      <c r="C367" t="str">
        <v>CARPINTERO</v>
      </c>
      <c r="D367" t="str">
        <v>hr</v>
      </c>
      <c r="E367">
        <v>3</v>
      </c>
      <c r="F367">
        <v>18</v>
      </c>
      <c r="G367">
        <v>54</v>
      </c>
      <c r="H367" t="str">
        <v>PROV Y COLOC DE PUERTA TABLERO MADERA SEMIDURA C/BARNIZ (0,90X2,10)</v>
      </c>
      <c r="I367" t="str">
        <v/>
      </c>
      <c r="J367" t="str">
        <v>MANO DE OBRA</v>
      </c>
      <c r="K367" t="b">
        <v>0</v>
      </c>
      <c r="L367" t="str">
        <v>SI</v>
      </c>
      <c r="M367" t="str">
        <f>+_xlfn.XLOOKUP(H367,Presupuesto_General!B:B,Presupuesto_General!A:A)</f>
        <v>ITEM-051</v>
      </c>
      <c r="N367" t="str">
        <f>+_xlfn.XLOOKUP(C367,Catálogo_ManoObra!B:B,Catálogo_ManoObra!A:A)</f>
        <v>MO-004</v>
      </c>
      <c r="O367" t="str">
        <f t="shared" si="10"/>
        <v>ITEM-051MO-004</v>
      </c>
      <c r="Q367">
        <f>+_xlfn.XLOOKUP(H367,Presupuesto_General!B:B,Presupuesto_General!D:D)</f>
        <v>2</v>
      </c>
      <c r="R367">
        <f t="shared" si="11"/>
        <v>6</v>
      </c>
    </row>
    <row r="368" spans="1:18" x14ac:dyDescent="0.25">
      <c r="A368">
        <v>2</v>
      </c>
      <c r="B368" t="str">
        <v>-</v>
      </c>
      <c r="C368" t="str">
        <v>AYUDANTE</v>
      </c>
      <c r="D368" t="str">
        <v>hr</v>
      </c>
      <c r="E368">
        <v>3</v>
      </c>
      <c r="F368">
        <v>0</v>
      </c>
      <c r="G368">
        <v>0</v>
      </c>
      <c r="H368" t="str">
        <v>PROV Y COLOC DE PUERTA TABLERO MADERA SEMIDURA C/BARNIZ (0,90X2,10)</v>
      </c>
      <c r="I368" t="str">
        <v/>
      </c>
      <c r="J368" t="str">
        <v>MANO DE OBRA</v>
      </c>
      <c r="K368" t="b">
        <v>0</v>
      </c>
      <c r="L368" t="str">
        <v>SI</v>
      </c>
      <c r="M368" t="str">
        <f>+_xlfn.XLOOKUP(H368,Presupuesto_General!B:B,Presupuesto_General!A:A)</f>
        <v>ITEM-051</v>
      </c>
      <c r="N368" t="str">
        <f>+_xlfn.XLOOKUP(C368,Catálogo_ManoObra!B:B,Catálogo_ManoObra!A:A)</f>
        <v>MO-003</v>
      </c>
      <c r="O368" t="str">
        <f t="shared" si="10"/>
        <v>ITEM-051MO-003</v>
      </c>
      <c r="Q368">
        <f>+_xlfn.XLOOKUP(H368,Presupuesto_General!B:B,Presupuesto_General!D:D)</f>
        <v>2</v>
      </c>
      <c r="R368">
        <f t="shared" si="11"/>
        <v>6</v>
      </c>
    </row>
    <row r="369" spans="1:18" x14ac:dyDescent="0.25">
      <c r="A369">
        <v>1</v>
      </c>
      <c r="B369" t="str">
        <v>-</v>
      </c>
      <c r="C369" t="str">
        <v>TOPE DE PUERTA</v>
      </c>
      <c r="D369" t="str">
        <v>pza</v>
      </c>
      <c r="E369">
        <v>1</v>
      </c>
      <c r="F369">
        <v>5</v>
      </c>
      <c r="G369">
        <v>5</v>
      </c>
      <c r="H369" t="str">
        <v>PROV Y COLOC DE PUERTA TABLERO MADERA SEMIDURA C/BARNIZ (0,80X2,10)</v>
      </c>
      <c r="I369" t="str">
        <v/>
      </c>
      <c r="J369" t="str">
        <v>MATERIALES</v>
      </c>
      <c r="K369" t="b">
        <v>0</v>
      </c>
      <c r="L369" t="str">
        <v>SI</v>
      </c>
      <c r="M369" t="str">
        <f>+_xlfn.XLOOKUP(H369,Presupuesto_General!B:B,Presupuesto_General!A:A)</f>
        <v>ITEM-052</v>
      </c>
      <c r="N369" t="str">
        <f>+_xlfn.XLOOKUP(C369,Catálogo_Materiales!B:B,Catálogo_Materiales!A:A)</f>
        <v>MAT-104</v>
      </c>
      <c r="O369" t="str">
        <f t="shared" si="10"/>
        <v>ITEM-052MAT-104</v>
      </c>
      <c r="Q369">
        <f>+_xlfn.XLOOKUP(H369,Presupuesto_General!B:B,Presupuesto_General!D:D)</f>
        <v>1</v>
      </c>
      <c r="R369">
        <f t="shared" si="11"/>
        <v>1</v>
      </c>
    </row>
    <row r="370" spans="1:18" x14ac:dyDescent="0.25">
      <c r="A370">
        <v>2</v>
      </c>
      <c r="B370" t="str">
        <v>-</v>
      </c>
      <c r="C370" t="str">
        <v>PUERTA TABLERO DE MADERA SEMIDURA (0.80X2.10) INC/MARCO</v>
      </c>
      <c r="D370" t="str">
        <v>pza</v>
      </c>
      <c r="E370">
        <v>1</v>
      </c>
      <c r="F370">
        <v>900</v>
      </c>
      <c r="G370">
        <v>900</v>
      </c>
      <c r="H370" t="str">
        <v>PROV Y COLOC DE PUERTA TABLERO MADERA SEMIDURA C/BARNIZ (0,80X2,10)</v>
      </c>
      <c r="I370" t="str">
        <v/>
      </c>
      <c r="J370" t="str">
        <v>MATERIALES</v>
      </c>
      <c r="K370" t="b">
        <v>0</v>
      </c>
      <c r="L370" t="str">
        <v>SI</v>
      </c>
      <c r="M370" t="str">
        <f>+_xlfn.XLOOKUP(H370,Presupuesto_General!B:B,Presupuesto_General!A:A)</f>
        <v>ITEM-052</v>
      </c>
      <c r="N370" t="str">
        <f>+_xlfn.XLOOKUP(C370,Catálogo_Materiales!B:B,Catálogo_Materiales!A:A)</f>
        <v>MAT-085</v>
      </c>
      <c r="O370" t="str">
        <f t="shared" si="10"/>
        <v>ITEM-052MAT-085</v>
      </c>
      <c r="Q370">
        <f>+_xlfn.XLOOKUP(H370,Presupuesto_General!B:B,Presupuesto_General!D:D)</f>
        <v>1</v>
      </c>
      <c r="R370">
        <f t="shared" si="11"/>
        <v>1</v>
      </c>
    </row>
    <row r="371" spans="1:18" x14ac:dyDescent="0.25">
      <c r="A371">
        <v>3</v>
      </c>
      <c r="B371" t="str">
        <v>-</v>
      </c>
      <c r="C371" t="str">
        <v>CHAPA INTERIOR</v>
      </c>
      <c r="D371" t="str">
        <v>pza</v>
      </c>
      <c r="E371">
        <v>1</v>
      </c>
      <c r="F371">
        <v>90</v>
      </c>
      <c r="G371">
        <v>90</v>
      </c>
      <c r="H371" t="str">
        <v>PROV Y COLOC DE PUERTA TABLERO MADERA SEMIDURA C/BARNIZ (0,80X2,10)</v>
      </c>
      <c r="I371" t="str">
        <v/>
      </c>
      <c r="J371" t="str">
        <v>MATERIALES</v>
      </c>
      <c r="K371" t="b">
        <v>0</v>
      </c>
      <c r="L371" t="str">
        <v>SI</v>
      </c>
      <c r="M371" t="str">
        <f>+_xlfn.XLOOKUP(H371,Presupuesto_General!B:B,Presupuesto_General!A:A)</f>
        <v>ITEM-052</v>
      </c>
      <c r="N371" t="str">
        <f>+_xlfn.XLOOKUP(C371,Catálogo_Materiales!B:B,Catálogo_Materiales!A:A)</f>
        <v>MAT-031</v>
      </c>
      <c r="O371" t="str">
        <f t="shared" si="10"/>
        <v>ITEM-052MAT-031</v>
      </c>
      <c r="Q371">
        <f>+_xlfn.XLOOKUP(H371,Presupuesto_General!B:B,Presupuesto_General!D:D)</f>
        <v>1</v>
      </c>
      <c r="R371">
        <f t="shared" si="11"/>
        <v>1</v>
      </c>
    </row>
    <row r="372" spans="1:18" x14ac:dyDescent="0.25">
      <c r="A372">
        <v>4</v>
      </c>
      <c r="B372" t="str">
        <v>-</v>
      </c>
      <c r="C372" t="str">
        <v>BISAGRA DE 4"</v>
      </c>
      <c r="D372" t="str">
        <v>pza</v>
      </c>
      <c r="E372">
        <v>3</v>
      </c>
      <c r="F372">
        <v>5</v>
      </c>
      <c r="G372">
        <v>15</v>
      </c>
      <c r="H372" t="str">
        <v>PROV Y COLOC DE PUERTA TABLERO MADERA SEMIDURA C/BARNIZ (0,80X2,10)</v>
      </c>
      <c r="I372" t="str">
        <v/>
      </c>
      <c r="J372" t="str">
        <v>MATERIALES</v>
      </c>
      <c r="K372" t="b">
        <v>0</v>
      </c>
      <c r="L372" t="str">
        <v>SI</v>
      </c>
      <c r="M372" t="str">
        <f>+_xlfn.XLOOKUP(H372,Presupuesto_General!B:B,Presupuesto_General!A:A)</f>
        <v>ITEM-052</v>
      </c>
      <c r="N372" t="str">
        <f>+_xlfn.XLOOKUP(C372,Catálogo_Materiales!B:B,Catálogo_Materiales!A:A)</f>
        <v>MAT-012</v>
      </c>
      <c r="O372" t="str">
        <f t="shared" si="10"/>
        <v>ITEM-052MAT-012</v>
      </c>
      <c r="Q372">
        <f>+_xlfn.XLOOKUP(H372,Presupuesto_General!B:B,Presupuesto_General!D:D)</f>
        <v>1</v>
      </c>
      <c r="R372">
        <f t="shared" si="11"/>
        <v>3</v>
      </c>
    </row>
    <row r="373" spans="1:18" x14ac:dyDescent="0.25">
      <c r="A373">
        <v>5</v>
      </c>
      <c r="B373" t="str">
        <v>-</v>
      </c>
      <c r="C373" t="str">
        <v>BARNIZ</v>
      </c>
      <c r="D373" t="str">
        <v>LT</v>
      </c>
      <c r="E373">
        <v>1.1299999999999999</v>
      </c>
      <c r="F373">
        <v>35</v>
      </c>
      <c r="G373">
        <v>39.549999999999997</v>
      </c>
      <c r="H373" t="str">
        <v>PROV Y COLOC DE PUERTA TABLERO MADERA SEMIDURA C/BARNIZ (0,80X2,10)</v>
      </c>
      <c r="I373" t="str">
        <v/>
      </c>
      <c r="J373" t="str">
        <v>MATERIALES</v>
      </c>
      <c r="K373" t="b">
        <v>0</v>
      </c>
      <c r="L373" t="str">
        <v>SI</v>
      </c>
      <c r="M373" t="str">
        <f>+_xlfn.XLOOKUP(H373,Presupuesto_General!B:B,Presupuesto_General!A:A)</f>
        <v>ITEM-052</v>
      </c>
      <c r="N373" t="str">
        <f>+_xlfn.XLOOKUP(C373,Catálogo_Materiales!B:B,Catálogo_Materiales!A:A)</f>
        <v>MAT-011</v>
      </c>
      <c r="O373" t="str">
        <f t="shared" si="10"/>
        <v>ITEM-052MAT-011</v>
      </c>
      <c r="Q373">
        <f>+_xlfn.XLOOKUP(H373,Presupuesto_General!B:B,Presupuesto_General!D:D)</f>
        <v>1</v>
      </c>
      <c r="R373">
        <f t="shared" si="11"/>
        <v>1.1299999999999999</v>
      </c>
    </row>
    <row r="374" spans="1:18" x14ac:dyDescent="0.25">
      <c r="A374">
        <v>1</v>
      </c>
      <c r="B374" t="str">
        <v>-</v>
      </c>
      <c r="C374" t="str">
        <v>CARPINTERO</v>
      </c>
      <c r="D374" t="str">
        <v>hr</v>
      </c>
      <c r="E374">
        <v>2.5</v>
      </c>
      <c r="F374">
        <v>18</v>
      </c>
      <c r="G374">
        <v>45</v>
      </c>
      <c r="H374" t="str">
        <v>PROV Y COLOC DE PUERTA TABLERO MADERA SEMIDURA C/BARNIZ (0,80X2,10)</v>
      </c>
      <c r="I374" t="str">
        <v/>
      </c>
      <c r="J374" t="str">
        <v>MANO DE OBRA</v>
      </c>
      <c r="K374" t="b">
        <v>0</v>
      </c>
      <c r="L374" t="str">
        <v>SI</v>
      </c>
      <c r="M374" t="str">
        <f>+_xlfn.XLOOKUP(H374,Presupuesto_General!B:B,Presupuesto_General!A:A)</f>
        <v>ITEM-052</v>
      </c>
      <c r="N374" t="str">
        <f>+_xlfn.XLOOKUP(C374,Catálogo_ManoObra!B:B,Catálogo_ManoObra!A:A)</f>
        <v>MO-004</v>
      </c>
      <c r="O374" t="str">
        <f t="shared" si="10"/>
        <v>ITEM-052MO-004</v>
      </c>
      <c r="Q374">
        <f>+_xlfn.XLOOKUP(H374,Presupuesto_General!B:B,Presupuesto_General!D:D)</f>
        <v>1</v>
      </c>
      <c r="R374">
        <f t="shared" si="11"/>
        <v>2.5</v>
      </c>
    </row>
    <row r="375" spans="1:18" x14ac:dyDescent="0.25">
      <c r="A375">
        <v>2</v>
      </c>
      <c r="B375" t="str">
        <v>-</v>
      </c>
      <c r="C375" t="str">
        <v>AYUDANTE</v>
      </c>
      <c r="D375" t="str">
        <v>hr</v>
      </c>
      <c r="E375">
        <v>2.5</v>
      </c>
      <c r="F375">
        <v>0</v>
      </c>
      <c r="G375">
        <v>0</v>
      </c>
      <c r="H375" t="str">
        <v>PROV Y COLOC DE PUERTA TABLERO MADERA SEMIDURA C/BARNIZ (0,80X2,10)</v>
      </c>
      <c r="I375" t="str">
        <v/>
      </c>
      <c r="J375" t="str">
        <v>MANO DE OBRA</v>
      </c>
      <c r="K375" t="b">
        <v>0</v>
      </c>
      <c r="L375" t="str">
        <v>SI</v>
      </c>
      <c r="M375" t="str">
        <f>+_xlfn.XLOOKUP(H375,Presupuesto_General!B:B,Presupuesto_General!A:A)</f>
        <v>ITEM-052</v>
      </c>
      <c r="N375" t="str">
        <f>+_xlfn.XLOOKUP(C375,Catálogo_ManoObra!B:B,Catálogo_ManoObra!A:A)</f>
        <v>MO-003</v>
      </c>
      <c r="O375" t="str">
        <f t="shared" si="10"/>
        <v>ITEM-052MO-003</v>
      </c>
      <c r="Q375">
        <f>+_xlfn.XLOOKUP(H375,Presupuesto_General!B:B,Presupuesto_General!D:D)</f>
        <v>1</v>
      </c>
      <c r="R375">
        <f t="shared" si="11"/>
        <v>2.5</v>
      </c>
    </row>
    <row r="376" spans="1:18" x14ac:dyDescent="0.25">
      <c r="A376">
        <v>1</v>
      </c>
      <c r="B376" t="str">
        <v>-</v>
      </c>
      <c r="C376" t="str">
        <v>PLACA DE NUMERACION</v>
      </c>
      <c r="D376" t="str">
        <v>pza</v>
      </c>
      <c r="E376">
        <v>1</v>
      </c>
      <c r="F376">
        <v>25</v>
      </c>
      <c r="G376">
        <v>25</v>
      </c>
      <c r="H376" t="str">
        <v>PLACA DE NUMERACIÓN DE VIVIENDA MAS ACCESORIOS</v>
      </c>
      <c r="I376" t="str">
        <v/>
      </c>
      <c r="J376" t="str">
        <v>MATERIALES</v>
      </c>
      <c r="K376" t="b">
        <v>0</v>
      </c>
      <c r="L376" t="str">
        <v>SI</v>
      </c>
      <c r="M376" t="str">
        <f>+_xlfn.XLOOKUP(H376,Presupuesto_General!B:B,Presupuesto_General!A:A)</f>
        <v>ITEM-053</v>
      </c>
      <c r="N376" t="str">
        <f>+_xlfn.XLOOKUP(C376,Catálogo_Materiales!B:B,Catálogo_Materiales!A:A)</f>
        <v>MAT-081</v>
      </c>
      <c r="O376" t="str">
        <f t="shared" si="10"/>
        <v>ITEM-053MAT-081</v>
      </c>
      <c r="Q376">
        <f>+_xlfn.XLOOKUP(H376,Presupuesto_General!B:B,Presupuesto_General!D:D)</f>
        <v>1</v>
      </c>
      <c r="R376">
        <f t="shared" si="11"/>
        <v>1</v>
      </c>
    </row>
    <row r="377" spans="1:18" x14ac:dyDescent="0.25">
      <c r="A377">
        <v>1</v>
      </c>
      <c r="B377" t="str">
        <v>-</v>
      </c>
      <c r="C377" t="str">
        <v>ALBAÑIL</v>
      </c>
      <c r="D377" t="str">
        <v>hr</v>
      </c>
      <c r="E377">
        <v>0.25</v>
      </c>
      <c r="F377">
        <v>18</v>
      </c>
      <c r="G377">
        <v>4.5</v>
      </c>
      <c r="H377" t="str">
        <v>PLACA DE NUMERACIÓN DE VIVIENDA MAS ACCESORIOS</v>
      </c>
      <c r="I377" t="str">
        <v/>
      </c>
      <c r="J377" t="str">
        <v>MANO DE OBRA</v>
      </c>
      <c r="K377" t="b">
        <v>0</v>
      </c>
      <c r="L377" t="str">
        <v>SI</v>
      </c>
      <c r="M377" t="str">
        <f>+_xlfn.XLOOKUP(H377,Presupuesto_General!B:B,Presupuesto_General!A:A)</f>
        <v>ITEM-053</v>
      </c>
      <c r="N377" t="str">
        <f>+_xlfn.XLOOKUP(C377,Catálogo_ManoObra!B:B,Catálogo_ManoObra!A:A)</f>
        <v>MO-001</v>
      </c>
      <c r="O377" t="str">
        <f t="shared" si="10"/>
        <v>ITEM-053MO-001</v>
      </c>
      <c r="Q377">
        <f>+_xlfn.XLOOKUP(H377,Presupuesto_General!B:B,Presupuesto_General!D:D)</f>
        <v>1</v>
      </c>
      <c r="R377">
        <f t="shared" si="11"/>
        <v>0.25</v>
      </c>
    </row>
    <row r="378" spans="1:18" x14ac:dyDescent="0.25">
      <c r="A378">
        <v>1</v>
      </c>
      <c r="B378" t="str">
        <v>-</v>
      </c>
      <c r="C378" t="str">
        <v>TANQUE PLÁSTICO DE AGUA 450 LITROS C/ACCESORIOS</v>
      </c>
      <c r="D378" t="str">
        <v>glb</v>
      </c>
      <c r="E378">
        <v>1</v>
      </c>
      <c r="F378">
        <v>450</v>
      </c>
      <c r="G378">
        <v>450</v>
      </c>
      <c r="H378" t="str">
        <v>PROVISION Y COLOCADO DE TANQUE PLÁSTICO DE AGUA DE 450 LT C/ACCESORIOS</v>
      </c>
      <c r="I378" t="str">
        <v/>
      </c>
      <c r="J378" t="str">
        <v>MATERIALES</v>
      </c>
      <c r="K378" t="b">
        <v>0</v>
      </c>
      <c r="L378" t="str">
        <v>SI</v>
      </c>
      <c r="M378" t="str">
        <f>+_xlfn.XLOOKUP(H378,Presupuesto_General!B:B,Presupuesto_General!A:A)</f>
        <v>ITEM-054</v>
      </c>
      <c r="N378" t="str">
        <f>+_xlfn.XLOOKUP(C378,Catálogo_Materiales!B:B,Catálogo_Materiales!A:A)</f>
        <v>MAT-092</v>
      </c>
      <c r="O378" t="str">
        <f t="shared" si="10"/>
        <v>ITEM-054MAT-092</v>
      </c>
      <c r="Q378">
        <f>+_xlfn.XLOOKUP(H378,Presupuesto_General!B:B,Presupuesto_General!D:D)</f>
        <v>1</v>
      </c>
      <c r="R378">
        <f t="shared" si="11"/>
        <v>1</v>
      </c>
    </row>
    <row r="379" spans="1:18" x14ac:dyDescent="0.25">
      <c r="A379">
        <v>1</v>
      </c>
      <c r="B379" t="str">
        <v>-</v>
      </c>
      <c r="C379" t="str">
        <v>PLOMERO</v>
      </c>
      <c r="D379" t="str">
        <v>hr</v>
      </c>
      <c r="E379">
        <v>4</v>
      </c>
      <c r="F379">
        <v>18</v>
      </c>
      <c r="G379">
        <v>72</v>
      </c>
      <c r="H379" t="str">
        <v>PROVISION Y COLOCADO DE TANQUE PLÁSTICO DE AGUA DE 450 LT C/ACCESORIOS</v>
      </c>
      <c r="I379" t="str">
        <v/>
      </c>
      <c r="J379" t="str">
        <v>MANO DE OBRA</v>
      </c>
      <c r="K379" t="b">
        <v>0</v>
      </c>
      <c r="L379" t="str">
        <v>SI</v>
      </c>
      <c r="M379" t="str">
        <f>+_xlfn.XLOOKUP(H379,Presupuesto_General!B:B,Presupuesto_General!A:A)</f>
        <v>ITEM-054</v>
      </c>
      <c r="N379" t="str">
        <f>+_xlfn.XLOOKUP(C379,Catálogo_ManoObra!B:B,Catálogo_ManoObra!A:A)</f>
        <v>MO-009</v>
      </c>
      <c r="O379" t="str">
        <f t="shared" si="10"/>
        <v>ITEM-054MO-009</v>
      </c>
      <c r="Q379">
        <f>+_xlfn.XLOOKUP(H379,Presupuesto_General!B:B,Presupuesto_General!D:D)</f>
        <v>1</v>
      </c>
      <c r="R379">
        <f t="shared" si="11"/>
        <v>4</v>
      </c>
    </row>
    <row r="380" spans="1:18" x14ac:dyDescent="0.25">
      <c r="A380">
        <v>2</v>
      </c>
      <c r="B380" t="str">
        <v>-</v>
      </c>
      <c r="C380" t="str">
        <v>AYUDANTE</v>
      </c>
      <c r="D380" t="str">
        <v>hr</v>
      </c>
      <c r="E380">
        <v>4</v>
      </c>
      <c r="F380">
        <v>0</v>
      </c>
      <c r="G380">
        <v>0</v>
      </c>
      <c r="H380" t="str">
        <v>PROVISION Y COLOCADO DE TANQUE PLÁSTICO DE AGUA DE 450 LT C/ACCESORIOS</v>
      </c>
      <c r="I380" t="str">
        <v/>
      </c>
      <c r="J380" t="str">
        <v>MANO DE OBRA</v>
      </c>
      <c r="K380" t="b">
        <v>0</v>
      </c>
      <c r="L380" t="str">
        <v>SI</v>
      </c>
      <c r="M380" t="str">
        <f>+_xlfn.XLOOKUP(H380,Presupuesto_General!B:B,Presupuesto_General!A:A)</f>
        <v>ITEM-054</v>
      </c>
      <c r="N380" t="str">
        <f>+_xlfn.XLOOKUP(C380,Catálogo_ManoObra!B:B,Catálogo_ManoObra!A:A)</f>
        <v>MO-003</v>
      </c>
      <c r="O380" t="str">
        <f t="shared" si="10"/>
        <v>ITEM-054MO-003</v>
      </c>
      <c r="Q380">
        <f>+_xlfn.XLOOKUP(H380,Presupuesto_General!B:B,Presupuesto_General!D:D)</f>
        <v>1</v>
      </c>
      <c r="R380">
        <f t="shared" si="11"/>
        <v>4</v>
      </c>
    </row>
    <row r="381" spans="1:18" x14ac:dyDescent="0.25">
      <c r="A381">
        <v>1</v>
      </c>
      <c r="B381" t="str">
        <v>-</v>
      </c>
      <c r="C381" t="str">
        <v>TORNILLO Y RAMPLUG DE 2" X 6mm</v>
      </c>
      <c r="D381" t="str">
        <v>PZA</v>
      </c>
      <c r="E381">
        <v>4</v>
      </c>
      <c r="F381">
        <v>1</v>
      </c>
      <c r="G381">
        <v>4</v>
      </c>
      <c r="H381" t="str">
        <v>PLACA DE ENTREGA DE OBRA</v>
      </c>
      <c r="I381" t="str">
        <v/>
      </c>
      <c r="J381" t="str">
        <v>MATERIALES</v>
      </c>
      <c r="K381" t="b">
        <v>0</v>
      </c>
      <c r="L381" t="str">
        <v>SI</v>
      </c>
      <c r="M381" t="str">
        <f>+_xlfn.XLOOKUP(H381,Presupuesto_General!B:B,Presupuesto_General!A:A)</f>
        <v>ITEM-055</v>
      </c>
      <c r="N381" t="str">
        <f>+_xlfn.XLOOKUP(C381,Catálogo_Materiales!B:B,Catálogo_Materiales!A:A)</f>
        <v>MAT-105</v>
      </c>
      <c r="O381" t="str">
        <f t="shared" si="10"/>
        <v>ITEM-055MAT-105</v>
      </c>
      <c r="Q381">
        <f>+_xlfn.XLOOKUP(H381,Presupuesto_General!B:B,Presupuesto_General!D:D)</f>
        <v>2.5000000000000001E-2</v>
      </c>
      <c r="R381">
        <f t="shared" si="11"/>
        <v>0.1</v>
      </c>
    </row>
    <row r="382" spans="1:18" x14ac:dyDescent="0.25">
      <c r="A382">
        <v>2</v>
      </c>
      <c r="B382" t="str">
        <v>-</v>
      </c>
      <c r="C382" t="str">
        <v>PLACA DE ENTREGA DE OBRA</v>
      </c>
      <c r="D382" t="str">
        <v>pza</v>
      </c>
      <c r="E382">
        <v>1</v>
      </c>
      <c r="F382">
        <v>1250</v>
      </c>
      <c r="G382">
        <v>1250</v>
      </c>
      <c r="H382" t="str">
        <v>PLACA DE ENTREGA DE OBRA</v>
      </c>
      <c r="I382" t="str">
        <v/>
      </c>
      <c r="J382" t="str">
        <v>MATERIALES</v>
      </c>
      <c r="K382" t="b">
        <v>0</v>
      </c>
      <c r="L382" t="str">
        <v>SI</v>
      </c>
      <c r="M382" t="str">
        <f>+_xlfn.XLOOKUP(H382,Presupuesto_General!B:B,Presupuesto_General!A:A)</f>
        <v>ITEM-055</v>
      </c>
      <c r="N382" t="str">
        <f>+_xlfn.XLOOKUP(C382,Catálogo_Materiales!B:B,Catálogo_Materiales!A:A)</f>
        <v>MAT-080</v>
      </c>
      <c r="O382" t="str">
        <f t="shared" si="10"/>
        <v>ITEM-055MAT-080</v>
      </c>
      <c r="Q382">
        <f>+_xlfn.XLOOKUP(H382,Presupuesto_General!B:B,Presupuesto_General!D:D)</f>
        <v>2.5000000000000001E-2</v>
      </c>
      <c r="R382">
        <f t="shared" si="11"/>
        <v>2.5000000000000001E-2</v>
      </c>
    </row>
    <row r="383" spans="1:18" x14ac:dyDescent="0.25">
      <c r="A383">
        <v>1</v>
      </c>
      <c r="B383" t="str">
        <v>-</v>
      </c>
      <c r="C383" t="str">
        <v>ALBAÑIL</v>
      </c>
      <c r="D383" t="str">
        <v>hr</v>
      </c>
      <c r="E383">
        <v>0.08</v>
      </c>
      <c r="F383">
        <v>18</v>
      </c>
      <c r="G383">
        <v>1.44</v>
      </c>
      <c r="H383" t="str">
        <v>PLACA DE ENTREGA DE OBRA</v>
      </c>
      <c r="I383" t="str">
        <v/>
      </c>
      <c r="J383" t="str">
        <v>MANO DE OBRA</v>
      </c>
      <c r="K383" t="b">
        <v>0</v>
      </c>
      <c r="L383" t="str">
        <v>SI</v>
      </c>
      <c r="M383" t="str">
        <f>+_xlfn.XLOOKUP(H383,Presupuesto_General!B:B,Presupuesto_General!A:A)</f>
        <v>ITEM-055</v>
      </c>
      <c r="N383" t="str">
        <f>+_xlfn.XLOOKUP(C383,Catálogo_ManoObra!B:B,Catálogo_ManoObra!A:A)</f>
        <v>MO-001</v>
      </c>
      <c r="O383" t="str">
        <f t="shared" si="10"/>
        <v>ITEM-055MO-001</v>
      </c>
      <c r="Q383">
        <f>+_xlfn.XLOOKUP(H383,Presupuesto_General!B:B,Presupuesto_General!D:D)</f>
        <v>2.5000000000000001E-2</v>
      </c>
      <c r="R383">
        <f t="shared" si="11"/>
        <v>2E-3</v>
      </c>
    </row>
    <row r="384" spans="1:18" x14ac:dyDescent="0.25">
      <c r="A384">
        <v>1</v>
      </c>
      <c r="B384" t="str">
        <v>-</v>
      </c>
      <c r="C384" t="str">
        <v>PLETINA DE 1/8" X 3/4"</v>
      </c>
      <c r="D384" t="str">
        <v>M</v>
      </c>
      <c r="E384">
        <v>0.5</v>
      </c>
      <c r="F384">
        <v>8</v>
      </c>
      <c r="G384">
        <v>4</v>
      </c>
      <c r="H384" t="str">
        <v>CANALETA DE CALAMINA GALVANIZADA Nro 28 CORTE 33</v>
      </c>
      <c r="I384" t="str">
        <v/>
      </c>
      <c r="J384" t="str">
        <v>MATERIALES</v>
      </c>
      <c r="K384" t="b">
        <v>0</v>
      </c>
      <c r="L384" t="str">
        <v>SI</v>
      </c>
      <c r="M384" t="str">
        <f>+_xlfn.XLOOKUP(H384,Presupuesto_General!B:B,Presupuesto_General!A:A)</f>
        <v>ITEM-056</v>
      </c>
      <c r="N384" t="str">
        <f>+_xlfn.XLOOKUP(C384,Catálogo_Materiales!B:B,Catálogo_Materiales!A:A)</f>
        <v>MAT-082</v>
      </c>
      <c r="O384" t="str">
        <f t="shared" si="10"/>
        <v>ITEM-056MAT-082</v>
      </c>
      <c r="Q384">
        <f>+_xlfn.XLOOKUP(H384,Presupuesto_General!B:B,Presupuesto_General!D:D)</f>
        <v>14.249999999999998</v>
      </c>
      <c r="R384">
        <f t="shared" si="11"/>
        <v>7.1249999999999991</v>
      </c>
    </row>
    <row r="385" spans="1:18" x14ac:dyDescent="0.25">
      <c r="A385">
        <v>2</v>
      </c>
      <c r="B385" t="str">
        <v>-</v>
      </c>
      <c r="C385" t="str">
        <v>CANALETA DE CALAMINA GALV. Nro 28 CORTE 33 + COLOCADO</v>
      </c>
      <c r="D385" t="str">
        <v>M</v>
      </c>
      <c r="E385">
        <v>1</v>
      </c>
      <c r="F385">
        <v>35</v>
      </c>
      <c r="G385">
        <v>35</v>
      </c>
      <c r="H385" t="str">
        <v>CANALETA DE CALAMINA GALVANIZADA Nro 28 CORTE 33</v>
      </c>
      <c r="I385" t="str">
        <v/>
      </c>
      <c r="J385" t="str">
        <v>MATERIALES</v>
      </c>
      <c r="K385" t="b">
        <v>0</v>
      </c>
      <c r="L385" t="str">
        <v>SI</v>
      </c>
      <c r="M385" t="str">
        <f>+_xlfn.XLOOKUP(H385,Presupuesto_General!B:B,Presupuesto_General!A:A)</f>
        <v>ITEM-056</v>
      </c>
      <c r="N385" t="str">
        <f>+_xlfn.XLOOKUP(C385,Catálogo_Materiales!B:B,Catálogo_Materiales!A:A)</f>
        <v>MAT-022</v>
      </c>
      <c r="O385" t="str">
        <f t="shared" si="10"/>
        <v>ITEM-056MAT-022</v>
      </c>
      <c r="Q385">
        <f>+_xlfn.XLOOKUP(H385,Presupuesto_General!B:B,Presupuesto_General!D:D)</f>
        <v>14.249999999999998</v>
      </c>
      <c r="R385">
        <f t="shared" si="11"/>
        <v>14.249999999999998</v>
      </c>
    </row>
    <row r="386" spans="1:18" x14ac:dyDescent="0.25">
      <c r="A386">
        <v>1</v>
      </c>
      <c r="B386" t="str">
        <v>-</v>
      </c>
      <c r="C386" t="str">
        <v>ALBAÑIL</v>
      </c>
      <c r="D386" t="str">
        <v>hr</v>
      </c>
      <c r="E386">
        <v>1.5</v>
      </c>
      <c r="F386">
        <v>18</v>
      </c>
      <c r="G386">
        <v>27</v>
      </c>
      <c r="H386" t="str">
        <v>CANALETA DE CALAMINA GALVANIZADA Nro 28 CORTE 33</v>
      </c>
      <c r="I386" t="str">
        <v/>
      </c>
      <c r="J386" t="str">
        <v>MANO DE OBRA</v>
      </c>
      <c r="K386" t="b">
        <v>0</v>
      </c>
      <c r="L386" t="str">
        <v>SI</v>
      </c>
      <c r="M386" t="str">
        <f>+_xlfn.XLOOKUP(H386,Presupuesto_General!B:B,Presupuesto_General!A:A)</f>
        <v>ITEM-056</v>
      </c>
      <c r="N386" t="str">
        <f>+_xlfn.XLOOKUP(C386,Catálogo_ManoObra!B:B,Catálogo_ManoObra!A:A)</f>
        <v>MO-001</v>
      </c>
      <c r="O386" t="str">
        <f t="shared" si="10"/>
        <v>ITEM-056MO-001</v>
      </c>
      <c r="Q386">
        <f>+_xlfn.XLOOKUP(H386,Presupuesto_General!B:B,Presupuesto_General!D:D)</f>
        <v>14.249999999999998</v>
      </c>
      <c r="R386">
        <f t="shared" si="11"/>
        <v>21.374999999999996</v>
      </c>
    </row>
    <row r="387" spans="1:18" x14ac:dyDescent="0.25">
      <c r="A387">
        <v>2</v>
      </c>
      <c r="B387" t="str">
        <v>-</v>
      </c>
      <c r="C387" t="str">
        <v>AYUDANTE</v>
      </c>
      <c r="D387" t="str">
        <v>hr</v>
      </c>
      <c r="E387">
        <v>0.5</v>
      </c>
      <c r="F387">
        <v>0</v>
      </c>
      <c r="G387">
        <v>0</v>
      </c>
      <c r="H387" t="str">
        <v>CANALETA DE CALAMINA GALVANIZADA Nro 28 CORTE 33</v>
      </c>
      <c r="I387" t="str">
        <v/>
      </c>
      <c r="J387" t="str">
        <v>MANO DE OBRA</v>
      </c>
      <c r="K387" t="b">
        <v>0</v>
      </c>
      <c r="L387" t="str">
        <v>SI</v>
      </c>
      <c r="M387" t="str">
        <f>+_xlfn.XLOOKUP(H387,Presupuesto_General!B:B,Presupuesto_General!A:A)</f>
        <v>ITEM-056</v>
      </c>
      <c r="N387" t="str">
        <f>+_xlfn.XLOOKUP(C387,Catálogo_ManoObra!B:B,Catálogo_ManoObra!A:A)</f>
        <v>MO-003</v>
      </c>
      <c r="O387" t="str">
        <f t="shared" ref="O387:O395" si="12">+M387&amp;N387</f>
        <v>ITEM-056MO-003</v>
      </c>
      <c r="Q387">
        <f>+_xlfn.XLOOKUP(H387,Presupuesto_General!B:B,Presupuesto_General!D:D)</f>
        <v>14.249999999999998</v>
      </c>
      <c r="R387">
        <f t="shared" ref="R387:R407" si="13">+Q387*E387</f>
        <v>7.1249999999999991</v>
      </c>
    </row>
    <row r="388" spans="1:18" x14ac:dyDescent="0.25">
      <c r="A388">
        <v>1</v>
      </c>
      <c r="B388" t="str">
        <v>-</v>
      </c>
      <c r="C388" t="str">
        <v>PEGAMENTO PARA PVC</v>
      </c>
      <c r="D388" t="str">
        <v>LT</v>
      </c>
      <c r="E388">
        <v>0.03</v>
      </c>
      <c r="F388">
        <v>35</v>
      </c>
      <c r="G388">
        <v>1.05</v>
      </c>
      <c r="H388" t="str">
        <v>BAJANTE DE PVC 3"</v>
      </c>
      <c r="I388" t="str">
        <v/>
      </c>
      <c r="J388" t="str">
        <v>MATERIALES</v>
      </c>
      <c r="K388" t="b">
        <v>0</v>
      </c>
      <c r="L388" t="str">
        <v>SI</v>
      </c>
      <c r="M388" t="str">
        <f>+_xlfn.XLOOKUP(H388,Presupuesto_General!B:B,Presupuesto_General!A:A)</f>
        <v>ITEM-057</v>
      </c>
      <c r="N388" t="str">
        <f>+_xlfn.XLOOKUP(C388,Catálogo_Materiales!B:B,Catálogo_Materiales!A:A)</f>
        <v>MAT-075</v>
      </c>
      <c r="O388" t="str">
        <f t="shared" si="12"/>
        <v>ITEM-057MAT-075</v>
      </c>
      <c r="Q388">
        <f>+_xlfn.XLOOKUP(H388,Presupuesto_General!B:B,Presupuesto_General!D:D)</f>
        <v>12</v>
      </c>
      <c r="R388">
        <f t="shared" si="13"/>
        <v>0.36</v>
      </c>
    </row>
    <row r="389" spans="1:18" x14ac:dyDescent="0.25">
      <c r="A389">
        <v>2</v>
      </c>
      <c r="B389" t="str">
        <v>-</v>
      </c>
      <c r="C389" t="str">
        <v>ABRAZADERA DE 3"</v>
      </c>
      <c r="D389" t="str">
        <v>PZA</v>
      </c>
      <c r="E389">
        <v>1</v>
      </c>
      <c r="F389">
        <v>6</v>
      </c>
      <c r="G389">
        <v>6</v>
      </c>
      <c r="H389" t="str">
        <v>BAJANTE DE PVC 3"</v>
      </c>
      <c r="I389" t="str">
        <v/>
      </c>
      <c r="J389" t="str">
        <v>MATERIALES</v>
      </c>
      <c r="K389" t="b">
        <v>0</v>
      </c>
      <c r="L389" t="str">
        <v>SI</v>
      </c>
      <c r="M389" t="str">
        <f>+_xlfn.XLOOKUP(H389,Presupuesto_General!B:B,Presupuesto_General!A:A)</f>
        <v>ITEM-057</v>
      </c>
      <c r="N389" t="str">
        <f>+_xlfn.XLOOKUP(C389,Catálogo_Materiales!B:B,Catálogo_Materiales!A:A)</f>
        <v>MAT-001</v>
      </c>
      <c r="O389" t="str">
        <f t="shared" si="12"/>
        <v>ITEM-057MAT-001</v>
      </c>
      <c r="Q389">
        <f>+_xlfn.XLOOKUP(H389,Presupuesto_General!B:B,Presupuesto_General!D:D)</f>
        <v>12</v>
      </c>
      <c r="R389">
        <f t="shared" si="13"/>
        <v>12</v>
      </c>
    </row>
    <row r="390" spans="1:18" x14ac:dyDescent="0.25">
      <c r="A390">
        <v>3</v>
      </c>
      <c r="B390" t="str">
        <v>-</v>
      </c>
      <c r="C390" t="str">
        <v>TORNILLO Y RAMPLUG DE 2" X 6mm</v>
      </c>
      <c r="D390" t="str">
        <v>PZA</v>
      </c>
      <c r="E390">
        <v>3</v>
      </c>
      <c r="F390">
        <v>1</v>
      </c>
      <c r="G390">
        <v>3</v>
      </c>
      <c r="H390" t="str">
        <v>BAJANTE DE PVC 3"</v>
      </c>
      <c r="I390" t="str">
        <v/>
      </c>
      <c r="J390" t="str">
        <v>MATERIALES</v>
      </c>
      <c r="K390" t="b">
        <v>0</v>
      </c>
      <c r="L390" t="str">
        <v>SI</v>
      </c>
      <c r="M390" t="str">
        <f>+_xlfn.XLOOKUP(H390,Presupuesto_General!B:B,Presupuesto_General!A:A)</f>
        <v>ITEM-057</v>
      </c>
      <c r="N390" t="str">
        <f>+_xlfn.XLOOKUP(C390,Catálogo_Materiales!B:B,Catálogo_Materiales!A:A)</f>
        <v>MAT-105</v>
      </c>
      <c r="O390" t="str">
        <f t="shared" si="12"/>
        <v>ITEM-057MAT-105</v>
      </c>
      <c r="Q390">
        <f>+_xlfn.XLOOKUP(H390,Presupuesto_General!B:B,Presupuesto_General!D:D)</f>
        <v>12</v>
      </c>
      <c r="R390">
        <f t="shared" si="13"/>
        <v>36</v>
      </c>
    </row>
    <row r="391" spans="1:18" x14ac:dyDescent="0.25">
      <c r="A391">
        <v>4</v>
      </c>
      <c r="B391" t="str">
        <v>-</v>
      </c>
      <c r="C391" t="str">
        <v>CODO PVC DESAGÜE 3"</v>
      </c>
      <c r="D391" t="str">
        <v>PZA</v>
      </c>
      <c r="E391">
        <v>1</v>
      </c>
      <c r="F391">
        <v>9</v>
      </c>
      <c r="G391">
        <v>9</v>
      </c>
      <c r="H391" t="str">
        <v>BAJANTE DE PVC 3"</v>
      </c>
      <c r="I391" t="str">
        <v/>
      </c>
      <c r="J391" t="str">
        <v>MATERIALES</v>
      </c>
      <c r="K391" t="b">
        <v>0</v>
      </c>
      <c r="L391" t="str">
        <v>SI</v>
      </c>
      <c r="M391" t="str">
        <f>+_xlfn.XLOOKUP(H391,Presupuesto_General!B:B,Presupuesto_General!A:A)</f>
        <v>ITEM-057</v>
      </c>
      <c r="N391" t="str">
        <f>+_xlfn.XLOOKUP(C391,Catálogo_Materiales!B:B,Catálogo_Materiales!A:A)</f>
        <v>MAT-041</v>
      </c>
      <c r="O391" t="str">
        <f t="shared" si="12"/>
        <v>ITEM-057MAT-041</v>
      </c>
      <c r="Q391">
        <f>+_xlfn.XLOOKUP(H391,Presupuesto_General!B:B,Presupuesto_General!D:D)</f>
        <v>12</v>
      </c>
      <c r="R391">
        <f t="shared" si="13"/>
        <v>12</v>
      </c>
    </row>
    <row r="392" spans="1:18" x14ac:dyDescent="0.25">
      <c r="A392">
        <v>5</v>
      </c>
      <c r="B392" t="str">
        <v>-</v>
      </c>
      <c r="C392" t="str">
        <v>TUBO PVC DESAGUE 3"</v>
      </c>
      <c r="D392" t="str">
        <v>M</v>
      </c>
      <c r="E392">
        <v>1.05</v>
      </c>
      <c r="F392">
        <v>15</v>
      </c>
      <c r="G392">
        <v>15.75</v>
      </c>
      <c r="H392" t="str">
        <v>BAJANTE DE PVC 3"</v>
      </c>
      <c r="I392" t="str">
        <v/>
      </c>
      <c r="J392" t="str">
        <v>MATERIALES</v>
      </c>
      <c r="K392" t="b">
        <v>0</v>
      </c>
      <c r="L392" t="str">
        <v>SI</v>
      </c>
      <c r="M392" t="str">
        <f>+_xlfn.XLOOKUP(H392,Presupuesto_General!B:B,Presupuesto_General!A:A)</f>
        <v>ITEM-057</v>
      </c>
      <c r="N392" t="str">
        <f>+_xlfn.XLOOKUP(C392,Catálogo_Materiales!B:B,Catálogo_Materiales!A:A)</f>
        <v>MAT-109</v>
      </c>
      <c r="O392" t="str">
        <f t="shared" si="12"/>
        <v>ITEM-057MAT-109</v>
      </c>
      <c r="Q392">
        <f>+_xlfn.XLOOKUP(H392,Presupuesto_General!B:B,Presupuesto_General!D:D)</f>
        <v>12</v>
      </c>
      <c r="R392">
        <f t="shared" si="13"/>
        <v>12.600000000000001</v>
      </c>
    </row>
    <row r="393" spans="1:18" x14ac:dyDescent="0.25">
      <c r="A393">
        <v>1</v>
      </c>
      <c r="B393" t="str">
        <v>-</v>
      </c>
      <c r="C393" t="str">
        <v>ALBAÑIL</v>
      </c>
      <c r="D393" t="str">
        <v>hr</v>
      </c>
      <c r="E393">
        <v>0.2</v>
      </c>
      <c r="F393">
        <v>18</v>
      </c>
      <c r="G393">
        <v>3.6</v>
      </c>
      <c r="H393" t="str">
        <v>BAJANTE DE PVC 3"</v>
      </c>
      <c r="I393" t="str">
        <v/>
      </c>
      <c r="J393" t="str">
        <v>MANO DE OBRA</v>
      </c>
      <c r="K393" t="b">
        <v>0</v>
      </c>
      <c r="L393" t="str">
        <v>SI</v>
      </c>
      <c r="M393" t="str">
        <f>+_xlfn.XLOOKUP(H393,Presupuesto_General!B:B,Presupuesto_General!A:A)</f>
        <v>ITEM-057</v>
      </c>
      <c r="N393" t="str">
        <f>+_xlfn.XLOOKUP(C393,Catálogo_ManoObra!B:B,Catálogo_ManoObra!A:A)</f>
        <v>MO-001</v>
      </c>
      <c r="O393" t="str">
        <f t="shared" si="12"/>
        <v>ITEM-057MO-001</v>
      </c>
      <c r="Q393">
        <f>+_xlfn.XLOOKUP(H393,Presupuesto_General!B:B,Presupuesto_General!D:D)</f>
        <v>12</v>
      </c>
      <c r="R393">
        <f t="shared" si="13"/>
        <v>2.4000000000000004</v>
      </c>
    </row>
    <row r="394" spans="1:18" x14ac:dyDescent="0.25">
      <c r="A394">
        <v>2</v>
      </c>
      <c r="B394" t="str">
        <v>-</v>
      </c>
      <c r="C394" t="str">
        <v>AYUDANTE</v>
      </c>
      <c r="D394" t="str">
        <v>hr</v>
      </c>
      <c r="E394">
        <v>0.4</v>
      </c>
      <c r="F394">
        <v>0</v>
      </c>
      <c r="G394">
        <v>0</v>
      </c>
      <c r="H394" t="str">
        <v>BAJANTE DE PVC 3"</v>
      </c>
      <c r="I394" t="str">
        <v/>
      </c>
      <c r="J394" t="str">
        <v>MANO DE OBRA</v>
      </c>
      <c r="K394" t="b">
        <v>0</v>
      </c>
      <c r="L394" t="str">
        <v>SI</v>
      </c>
      <c r="M394" t="str">
        <f>+_xlfn.XLOOKUP(H394,Presupuesto_General!B:B,Presupuesto_General!A:A)</f>
        <v>ITEM-057</v>
      </c>
      <c r="N394" t="str">
        <f>+_xlfn.XLOOKUP(C394,Catálogo_ManoObra!B:B,Catálogo_ManoObra!A:A)</f>
        <v>MO-003</v>
      </c>
      <c r="O394" t="str">
        <f t="shared" si="12"/>
        <v>ITEM-057MO-003</v>
      </c>
      <c r="Q394">
        <f>+_xlfn.XLOOKUP(H394,Presupuesto_General!B:B,Presupuesto_General!D:D)</f>
        <v>12</v>
      </c>
      <c r="R394">
        <f t="shared" si="13"/>
        <v>4.8000000000000007</v>
      </c>
    </row>
    <row r="395" spans="1:18" x14ac:dyDescent="0.25">
      <c r="A395">
        <v>1</v>
      </c>
      <c r="B395" t="str">
        <v>-</v>
      </c>
      <c r="C395" t="str">
        <v>AYUDANTE</v>
      </c>
      <c r="D395" t="str">
        <v>hr</v>
      </c>
      <c r="E395">
        <v>4</v>
      </c>
      <c r="F395">
        <v>0</v>
      </c>
      <c r="G395">
        <v>0</v>
      </c>
      <c r="H395" t="str">
        <v>LIMPIEZA GENERAL</v>
      </c>
      <c r="I395" t="str">
        <v/>
      </c>
      <c r="J395" t="str">
        <v>MANO DE OBRA</v>
      </c>
      <c r="K395" t="b">
        <v>0</v>
      </c>
      <c r="L395" t="str">
        <v>SI</v>
      </c>
      <c r="M395" t="str">
        <f>+_xlfn.XLOOKUP(H395,Presupuesto_General!B:B,Presupuesto_General!A:A)</f>
        <v>ITEM-058</v>
      </c>
      <c r="N395" t="str">
        <f>+_xlfn.XLOOKUP(C395,Catálogo_ManoObra!B:B,Catálogo_ManoObra!A:A)</f>
        <v>MO-003</v>
      </c>
      <c r="O395" t="str">
        <f t="shared" si="12"/>
        <v>ITEM-058MO-003</v>
      </c>
      <c r="Q395">
        <f>+_xlfn.XLOOKUP(H395,Presupuesto_General!B:B,Presupuesto_General!D:D)</f>
        <v>1</v>
      </c>
      <c r="R395">
        <f t="shared" si="13"/>
        <v>4</v>
      </c>
    </row>
    <row r="396" spans="1:18" x14ac:dyDescent="0.25">
      <c r="A396">
        <v>1</v>
      </c>
      <c r="B396" t="str">
        <v>-</v>
      </c>
      <c r="C396" t="str">
        <v>MADERA DE CONSTRUCCION (3 USOS)</v>
      </c>
      <c r="D396" t="str">
        <v>pie²</v>
      </c>
      <c r="E396">
        <v>35</v>
      </c>
      <c r="F396">
        <v>6</v>
      </c>
      <c r="G396">
        <v>210</v>
      </c>
      <c r="H396" t="str">
        <v>VIGA DE ARRIOSTRE DE HORMIGÓN ARMADO (0,15x0,20)</v>
      </c>
      <c r="I396" t="str">
        <v/>
      </c>
      <c r="J396" t="str">
        <v>MATERIALES</v>
      </c>
      <c r="K396" t="b">
        <v>0</v>
      </c>
      <c r="L396" t="str">
        <v>SI</v>
      </c>
      <c r="M396" t="str">
        <f>+_xlfn.XLOOKUP(H396,Presupuesto_General!B:B,Presupuesto_General!A:A)</f>
        <v>ITEM-059</v>
      </c>
      <c r="N396" t="str">
        <f>+_xlfn.XLOOKUP(C396,Catálogo_Materiales!B:B,Catálogo_Materiales!A:A)</f>
        <v>MAT-068</v>
      </c>
      <c r="O396" t="str">
        <f t="shared" ref="O396:O407" si="14">+M396&amp;N396</f>
        <v>ITEM-059MAT-068</v>
      </c>
      <c r="Q396">
        <f>+_xlfn.XLOOKUP(H396,Presupuesto_General!B:B,Presupuesto_General!D:D)</f>
        <v>2.21</v>
      </c>
      <c r="R396">
        <f t="shared" si="13"/>
        <v>77.349999999999994</v>
      </c>
    </row>
    <row r="397" spans="1:18" x14ac:dyDescent="0.25">
      <c r="A397">
        <v>2</v>
      </c>
      <c r="B397" t="str">
        <v>-</v>
      </c>
      <c r="C397" t="str">
        <v>CLAVOS</v>
      </c>
      <c r="D397" t="str">
        <v>kg</v>
      </c>
      <c r="E397">
        <v>1.2</v>
      </c>
      <c r="F397">
        <v>11</v>
      </c>
      <c r="G397">
        <v>13.2</v>
      </c>
      <c r="H397" t="str">
        <v>VIGA DE ARRIOSTRE DE HORMIGÓN ARMADO (0,15x0,20)</v>
      </c>
      <c r="I397" t="str">
        <v/>
      </c>
      <c r="J397" t="str">
        <v>MATERIALES</v>
      </c>
      <c r="K397" t="b">
        <v>0</v>
      </c>
      <c r="L397" t="str">
        <v>SI</v>
      </c>
      <c r="M397" t="str">
        <f>+_xlfn.XLOOKUP(H397,Presupuesto_General!B:B,Presupuesto_General!A:A)</f>
        <v>ITEM-059</v>
      </c>
      <c r="N397" t="str">
        <f>+_xlfn.XLOOKUP(C397,Catálogo_Materiales!B:B,Catálogo_Materiales!A:A)</f>
        <v>MAT-035</v>
      </c>
      <c r="O397" t="str">
        <f t="shared" si="14"/>
        <v>ITEM-059MAT-035</v>
      </c>
      <c r="Q397">
        <f>+_xlfn.XLOOKUP(H397,Presupuesto_General!B:B,Presupuesto_General!D:D)</f>
        <v>2.21</v>
      </c>
      <c r="R397">
        <f t="shared" si="13"/>
        <v>2.6519999999999997</v>
      </c>
    </row>
    <row r="398" spans="1:18" x14ac:dyDescent="0.25">
      <c r="A398">
        <v>3</v>
      </c>
      <c r="B398" t="str">
        <v>-</v>
      </c>
      <c r="C398" t="str">
        <v>CEMENTO PORTLAND</v>
      </c>
      <c r="D398" t="str">
        <v>kg</v>
      </c>
      <c r="E398">
        <v>350</v>
      </c>
      <c r="F398">
        <v>1.1000000000000001</v>
      </c>
      <c r="G398">
        <v>385</v>
      </c>
      <c r="H398" t="str">
        <v>VIGA DE ARRIOSTRE DE HORMIGÓN ARMADO (0,15x0,20)</v>
      </c>
      <c r="I398" t="str">
        <v/>
      </c>
      <c r="J398" t="str">
        <v>MATERIALES</v>
      </c>
      <c r="K398" t="b">
        <v>0</v>
      </c>
      <c r="L398" t="str">
        <v>SI</v>
      </c>
      <c r="M398" t="str">
        <f>+_xlfn.XLOOKUP(H398,Presupuesto_General!B:B,Presupuesto_General!A:A)</f>
        <v>ITEM-059</v>
      </c>
      <c r="N398" t="str">
        <f>+_xlfn.XLOOKUP(C398,Catálogo_Materiales!B:B,Catálogo_Materiales!A:A)</f>
        <v>MAT-027</v>
      </c>
      <c r="O398" t="str">
        <f t="shared" si="14"/>
        <v>ITEM-059MAT-027</v>
      </c>
      <c r="Q398">
        <f>+_xlfn.XLOOKUP(H398,Presupuesto_General!B:B,Presupuesto_General!D:D)</f>
        <v>2.21</v>
      </c>
      <c r="R398">
        <f t="shared" si="13"/>
        <v>773.5</v>
      </c>
    </row>
    <row r="399" spans="1:18" x14ac:dyDescent="0.25">
      <c r="A399">
        <v>4</v>
      </c>
      <c r="B399" t="str">
        <v>-</v>
      </c>
      <c r="C399" t="str">
        <v>ALAMBRE DE AMARRE</v>
      </c>
      <c r="D399" t="str">
        <v>kg</v>
      </c>
      <c r="E399">
        <v>2</v>
      </c>
      <c r="F399">
        <v>11</v>
      </c>
      <c r="G399">
        <v>22</v>
      </c>
      <c r="H399" t="str">
        <v>VIGA DE ARRIOSTRE DE HORMIGÓN ARMADO (0,15x0,20)</v>
      </c>
      <c r="I399" t="str">
        <v/>
      </c>
      <c r="J399" t="str">
        <v>MATERIALES</v>
      </c>
      <c r="K399" t="b">
        <v>0</v>
      </c>
      <c r="L399" t="str">
        <v>SI</v>
      </c>
      <c r="M399" t="str">
        <f>+_xlfn.XLOOKUP(H399,Presupuesto_General!B:B,Presupuesto_General!A:A)</f>
        <v>ITEM-059</v>
      </c>
      <c r="N399" t="str">
        <f>+_xlfn.XLOOKUP(C399,Catálogo_Materiales!B:B,Catálogo_Materiales!A:A)</f>
        <v>MAT-002</v>
      </c>
      <c r="O399" t="str">
        <f t="shared" si="14"/>
        <v>ITEM-059MAT-002</v>
      </c>
      <c r="Q399">
        <f>+_xlfn.XLOOKUP(H399,Presupuesto_General!B:B,Presupuesto_General!D:D)</f>
        <v>2.21</v>
      </c>
      <c r="R399">
        <f t="shared" si="13"/>
        <v>4.42</v>
      </c>
    </row>
    <row r="400" spans="1:18" x14ac:dyDescent="0.25">
      <c r="A400">
        <v>5</v>
      </c>
      <c r="B400" t="str">
        <v>-</v>
      </c>
      <c r="C400" t="str">
        <v>FIERRO CORRUGADO 1/4"</v>
      </c>
      <c r="D400" t="str">
        <v>kg</v>
      </c>
      <c r="E400">
        <v>32.409999999999997</v>
      </c>
      <c r="F400">
        <v>9</v>
      </c>
      <c r="G400">
        <v>291.69</v>
      </c>
      <c r="H400" t="str">
        <v>VIGA DE ARRIOSTRE DE HORMIGÓN ARMADO (0,15x0,20)</v>
      </c>
      <c r="I400" t="str">
        <v/>
      </c>
      <c r="J400" t="str">
        <v>MATERIALES</v>
      </c>
      <c r="K400" t="b">
        <v>0</v>
      </c>
      <c r="L400" t="str">
        <v>SI</v>
      </c>
      <c r="M400" t="str">
        <f>+_xlfn.XLOOKUP(H400,Presupuesto_General!B:B,Presupuesto_General!A:A)</f>
        <v>ITEM-059</v>
      </c>
      <c r="N400" t="str">
        <f>+_xlfn.XLOOKUP(C400,Catálogo_Materiales!B:B,Catálogo_Materiales!A:A)</f>
        <v>MAT-048</v>
      </c>
      <c r="O400" t="str">
        <f t="shared" si="14"/>
        <v>ITEM-059MAT-048</v>
      </c>
      <c r="Q400">
        <f>+_xlfn.XLOOKUP(H400,Presupuesto_General!B:B,Presupuesto_General!D:D)</f>
        <v>2.21</v>
      </c>
      <c r="R400">
        <f t="shared" si="13"/>
        <v>71.626099999999994</v>
      </c>
    </row>
    <row r="401" spans="1:18" x14ac:dyDescent="0.25">
      <c r="A401">
        <v>6</v>
      </c>
      <c r="B401" t="str">
        <v>-</v>
      </c>
      <c r="C401" t="str">
        <v>FIERRO CORRUGADO 3/8"</v>
      </c>
      <c r="D401" t="str">
        <v>kg</v>
      </c>
      <c r="E401">
        <v>80.599999999999994</v>
      </c>
      <c r="F401">
        <v>8.5</v>
      </c>
      <c r="G401">
        <v>685.1</v>
      </c>
      <c r="H401" t="str">
        <v>VIGA DE ARRIOSTRE DE HORMIGÓN ARMADO (0,15x0,20)</v>
      </c>
      <c r="I401" t="str">
        <v/>
      </c>
      <c r="J401" t="str">
        <v>MATERIALES</v>
      </c>
      <c r="K401" t="b">
        <v>0</v>
      </c>
      <c r="L401" t="str">
        <v>SI</v>
      </c>
      <c r="M401" t="str">
        <f>+_xlfn.XLOOKUP(H401,Presupuesto_General!B:B,Presupuesto_General!A:A)</f>
        <v>ITEM-059</v>
      </c>
      <c r="N401" t="str">
        <f>+_xlfn.XLOOKUP(C401,Catálogo_Materiales!B:B,Catálogo_Materiales!A:A)</f>
        <v>MAT-049</v>
      </c>
      <c r="O401" t="str">
        <f t="shared" si="14"/>
        <v>ITEM-059MAT-049</v>
      </c>
      <c r="Q401">
        <f>+_xlfn.XLOOKUP(H401,Presupuesto_General!B:B,Presupuesto_General!D:D)</f>
        <v>2.21</v>
      </c>
      <c r="R401">
        <f t="shared" si="13"/>
        <v>178.12599999999998</v>
      </c>
    </row>
    <row r="402" spans="1:18" x14ac:dyDescent="0.25">
      <c r="A402">
        <v>7</v>
      </c>
      <c r="B402" t="str">
        <v>-</v>
      </c>
      <c r="C402" t="str">
        <v>ARENA</v>
      </c>
      <c r="D402" t="str">
        <v>m³</v>
      </c>
      <c r="E402">
        <v>0.6</v>
      </c>
      <c r="F402">
        <v>0</v>
      </c>
      <c r="G402">
        <v>0</v>
      </c>
      <c r="H402" t="str">
        <v>VIGA DE ARRIOSTRE DE HORMIGÓN ARMADO (0,15x0,20)</v>
      </c>
      <c r="I402" t="str">
        <v/>
      </c>
      <c r="J402" t="str">
        <v>MATERIALES</v>
      </c>
      <c r="K402" t="b">
        <v>0</v>
      </c>
      <c r="L402" t="str">
        <v>SI</v>
      </c>
      <c r="M402" t="str">
        <f>+_xlfn.XLOOKUP(H402,Presupuesto_General!B:B,Presupuesto_General!A:A)</f>
        <v>ITEM-059</v>
      </c>
      <c r="N402" t="str">
        <f>+_xlfn.XLOOKUP(C402,Catálogo_Materiales!B:B,Catálogo_Materiales!A:A)</f>
        <v>MAT-009</v>
      </c>
      <c r="O402" t="str">
        <f t="shared" si="14"/>
        <v>ITEM-059MAT-009</v>
      </c>
      <c r="Q402">
        <f>+_xlfn.XLOOKUP(H402,Presupuesto_General!B:B,Presupuesto_General!D:D)</f>
        <v>2.21</v>
      </c>
      <c r="R402">
        <f t="shared" si="13"/>
        <v>1.3259999999999998</v>
      </c>
    </row>
    <row r="403" spans="1:18" x14ac:dyDescent="0.25">
      <c r="A403">
        <v>8</v>
      </c>
      <c r="B403" t="str">
        <v>-</v>
      </c>
      <c r="C403" t="str">
        <v>GRAVA</v>
      </c>
      <c r="D403" t="str">
        <v>m³</v>
      </c>
      <c r="E403">
        <v>0.9</v>
      </c>
      <c r="F403">
        <v>0</v>
      </c>
      <c r="G403">
        <v>0</v>
      </c>
      <c r="H403" t="str">
        <v>VIGA DE ARRIOSTRE DE HORMIGÓN ARMADO (0,15x0,20)</v>
      </c>
      <c r="I403" t="str">
        <v/>
      </c>
      <c r="J403" t="str">
        <v>MATERIALES</v>
      </c>
      <c r="K403" t="b">
        <v>0</v>
      </c>
      <c r="L403" t="str">
        <v>SI</v>
      </c>
      <c r="M403" t="str">
        <f>+_xlfn.XLOOKUP(H403,Presupuesto_General!B:B,Presupuesto_General!A:A)</f>
        <v>ITEM-059</v>
      </c>
      <c r="N403" t="str">
        <f>+_xlfn.XLOOKUP(C403,Catálogo_Materiales!B:B,Catálogo_Materiales!A:A)</f>
        <v>MAT-051</v>
      </c>
      <c r="O403" t="str">
        <f t="shared" si="14"/>
        <v>ITEM-059MAT-051</v>
      </c>
      <c r="Q403">
        <f>+_xlfn.XLOOKUP(H403,Presupuesto_General!B:B,Presupuesto_General!D:D)</f>
        <v>2.21</v>
      </c>
      <c r="R403">
        <f t="shared" si="13"/>
        <v>1.9890000000000001</v>
      </c>
    </row>
    <row r="404" spans="1:18" x14ac:dyDescent="0.25">
      <c r="A404">
        <v>1</v>
      </c>
      <c r="B404" t="str">
        <v>-</v>
      </c>
      <c r="C404" t="str">
        <v>ALBAÑIL</v>
      </c>
      <c r="D404" t="str">
        <v>hr</v>
      </c>
      <c r="E404">
        <v>9</v>
      </c>
      <c r="F404">
        <v>18</v>
      </c>
      <c r="G404">
        <v>162</v>
      </c>
      <c r="H404" t="str">
        <v>VIGA DE ARRIOSTRE DE HORMIGÓN ARMADO (0,15x0,20)</v>
      </c>
      <c r="I404" t="str">
        <v/>
      </c>
      <c r="J404" t="str">
        <v>MANO DE OBRA</v>
      </c>
      <c r="K404" t="b">
        <v>0</v>
      </c>
      <c r="L404" t="str">
        <v>SI</v>
      </c>
      <c r="M404" t="str">
        <f>+_xlfn.XLOOKUP(H404,Presupuesto_General!B:B,Presupuesto_General!A:A)</f>
        <v>ITEM-059</v>
      </c>
      <c r="N404" t="str">
        <f>+_xlfn.XLOOKUP(C404,Catálogo_ManoObra!B:B,Catálogo_ManoObra!A:A)</f>
        <v>MO-001</v>
      </c>
      <c r="O404" t="str">
        <f t="shared" si="14"/>
        <v>ITEM-059MO-001</v>
      </c>
      <c r="Q404">
        <f>+_xlfn.XLOOKUP(H404,Presupuesto_General!B:B,Presupuesto_General!D:D)</f>
        <v>2.21</v>
      </c>
      <c r="R404">
        <f t="shared" si="13"/>
        <v>19.89</v>
      </c>
    </row>
    <row r="405" spans="1:18" x14ac:dyDescent="0.25">
      <c r="A405">
        <v>2</v>
      </c>
      <c r="B405" t="str">
        <v>-</v>
      </c>
      <c r="C405" t="str">
        <v>ENCOFRADOR</v>
      </c>
      <c r="D405" t="str">
        <v>hr</v>
      </c>
      <c r="E405">
        <v>9</v>
      </c>
      <c r="F405">
        <v>18</v>
      </c>
      <c r="G405">
        <v>162</v>
      </c>
      <c r="H405" t="str">
        <v>VIGA DE ARRIOSTRE DE HORMIGÓN ARMADO (0,15x0,20)</v>
      </c>
      <c r="I405" t="str">
        <v/>
      </c>
      <c r="J405" t="str">
        <v>MANO DE OBRA</v>
      </c>
      <c r="K405" t="b">
        <v>0</v>
      </c>
      <c r="L405" t="str">
        <v>SI</v>
      </c>
      <c r="M405" t="str">
        <f>+_xlfn.XLOOKUP(H405,Presupuesto_General!B:B,Presupuesto_General!A:A)</f>
        <v>ITEM-059</v>
      </c>
      <c r="N405" t="str">
        <f>+_xlfn.XLOOKUP(C405,Catálogo_ManoObra!B:B,Catálogo_ManoObra!A:A)</f>
        <v>MO-006</v>
      </c>
      <c r="O405" t="str">
        <f t="shared" si="14"/>
        <v>ITEM-059MO-006</v>
      </c>
      <c r="Q405">
        <f>+_xlfn.XLOOKUP(H405,Presupuesto_General!B:B,Presupuesto_General!D:D)</f>
        <v>2.21</v>
      </c>
      <c r="R405">
        <f t="shared" si="13"/>
        <v>19.89</v>
      </c>
    </row>
    <row r="406" spans="1:18" x14ac:dyDescent="0.25">
      <c r="A406">
        <v>3</v>
      </c>
      <c r="B406" t="str">
        <v>-</v>
      </c>
      <c r="C406" t="str">
        <v>ARMADOR</v>
      </c>
      <c r="D406" t="str">
        <v>hr</v>
      </c>
      <c r="E406">
        <v>8</v>
      </c>
      <c r="F406">
        <v>18</v>
      </c>
      <c r="G406">
        <v>144</v>
      </c>
      <c r="H406" t="str">
        <v>VIGA DE ARRIOSTRE DE HORMIGÓN ARMADO (0,15x0,20)</v>
      </c>
      <c r="I406" t="str">
        <v/>
      </c>
      <c r="J406" t="str">
        <v>MANO DE OBRA</v>
      </c>
      <c r="K406" t="b">
        <v>0</v>
      </c>
      <c r="L406" t="str">
        <v>SI</v>
      </c>
      <c r="M406" t="str">
        <f>+_xlfn.XLOOKUP(H406,Presupuesto_General!B:B,Presupuesto_General!A:A)</f>
        <v>ITEM-059</v>
      </c>
      <c r="N406" t="str">
        <f>+_xlfn.XLOOKUP(C406,Catálogo_ManoObra!B:B,Catálogo_ManoObra!A:A)</f>
        <v>MO-002</v>
      </c>
      <c r="O406" t="str">
        <f t="shared" si="14"/>
        <v>ITEM-059MO-002</v>
      </c>
      <c r="Q406">
        <f>+_xlfn.XLOOKUP(H406,Presupuesto_General!B:B,Presupuesto_General!D:D)</f>
        <v>2.21</v>
      </c>
      <c r="R406">
        <f t="shared" si="13"/>
        <v>17.68</v>
      </c>
    </row>
    <row r="407" spans="1:18" x14ac:dyDescent="0.25">
      <c r="A407">
        <v>4</v>
      </c>
      <c r="B407" t="str">
        <v>-</v>
      </c>
      <c r="C407" t="str">
        <v>AYUDANTE</v>
      </c>
      <c r="D407" t="str">
        <v>hr</v>
      </c>
      <c r="E407">
        <v>10</v>
      </c>
      <c r="F407">
        <v>0</v>
      </c>
      <c r="G407">
        <v>0</v>
      </c>
      <c r="H407" t="str">
        <v>VIGA DE ARRIOSTRE DE HORMIGÓN ARMADO (0,15x0,20)</v>
      </c>
      <c r="I407" t="str">
        <v/>
      </c>
      <c r="J407" t="str">
        <v>MANO DE OBRA</v>
      </c>
      <c r="K407" t="b">
        <v>0</v>
      </c>
      <c r="L407" t="str">
        <v>SI</v>
      </c>
      <c r="M407" t="str">
        <f>+_xlfn.XLOOKUP(H407,Presupuesto_General!B:B,Presupuesto_General!A:A)</f>
        <v>ITEM-059</v>
      </c>
      <c r="N407" t="str">
        <f>+_xlfn.XLOOKUP(C407,Catálogo_ManoObra!B:B,Catálogo_ManoObra!A:A)</f>
        <v>MO-003</v>
      </c>
      <c r="O407" t="str">
        <f t="shared" si="14"/>
        <v>ITEM-059MO-003</v>
      </c>
      <c r="Q407">
        <f>+_xlfn.XLOOKUP(H407,Presupuesto_General!B:B,Presupuesto_General!D:D)</f>
        <v>2.21</v>
      </c>
      <c r="R407">
        <f t="shared" si="13"/>
        <v>22.1</v>
      </c>
    </row>
  </sheetData>
  <autoFilter ref="A1:M407" xr:uid="{F7FDC681-9286-4921-B44E-06B4D126763B}"/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47D0-2569-4CD6-97D9-0635E6B56D68}">
  <dimension ref="A1:N2951"/>
  <sheetViews>
    <sheetView topLeftCell="A55" workbookViewId="0">
      <selection activeCell="L1" sqref="L1"/>
    </sheetView>
  </sheetViews>
  <sheetFormatPr baseColWidth="10" defaultRowHeight="15" x14ac:dyDescent="0.25"/>
  <cols>
    <col min="1" max="1" width="3.28515625" bestFit="1" customWidth="1"/>
    <col min="2" max="2" width="2.7109375" bestFit="1" customWidth="1"/>
    <col min="3" max="3" width="85.7109375" bestFit="1" customWidth="1"/>
    <col min="4" max="4" width="5.140625" bestFit="1" customWidth="1"/>
    <col min="5" max="5" width="19.28515625" bestFit="1" customWidth="1"/>
    <col min="6" max="6" width="9.42578125" bestFit="1" customWidth="1"/>
    <col min="7" max="7" width="11.28515625" bestFit="1" customWidth="1"/>
    <col min="8" max="8" width="27.5703125" customWidth="1"/>
    <col min="9" max="9" width="16" customWidth="1"/>
    <col min="10" max="10" width="14.5703125" bestFit="1" customWidth="1"/>
    <col min="12" max="12" width="4.140625" style="11" customWidth="1"/>
    <col min="13" max="13" width="20" bestFit="1" customWidth="1"/>
  </cols>
  <sheetData>
    <row r="1" spans="1:14" x14ac:dyDescent="0.25">
      <c r="M1" t="s">
        <v>424</v>
      </c>
    </row>
    <row r="2" spans="1:14" x14ac:dyDescent="0.25">
      <c r="C2" s="10" t="s">
        <v>211</v>
      </c>
      <c r="E2" s="10" t="s">
        <v>212</v>
      </c>
      <c r="H2" t="str" cm="1">
        <f t="array" ref="H2">SUBSTITUTE(INDEX($C$1:$C2, MAX(IF((NOT(ISBLANK($C$1:$C2)))*(ISNUMBER(FIND("Item:", $C$1:$C2))), ROW($C$1:$C2)-ROW($C$1)+1))), "Item: ", "")</f>
        <v>INSTALACION DE FAENAS</v>
      </c>
      <c r="I2" t="str">
        <f t="shared" ref="I2" si="0">IFERROR(  IF(OR(ISNUMBER(FIND("MATERIALES", C2))), "MATERIALES",  IF(OR(ISNUMBER(FIND("MANO DE OBRA", C2))), "MANO DE OBRA",  IF(OR(ISNUMBER(FIND("EQUIPO", C2))), "EQUIPO",  ""))),"")</f>
        <v/>
      </c>
      <c r="M2" t="str">
        <f>IF(B2="Q", 1, "")</f>
        <v/>
      </c>
      <c r="N2" t="str">
        <f t="shared" ref="N2:N65" si="1">+IF(M2="","",H2)</f>
        <v/>
      </c>
    </row>
    <row r="3" spans="1:14" x14ac:dyDescent="0.25">
      <c r="C3" s="10" t="s">
        <v>0</v>
      </c>
      <c r="E3" s="10" t="s">
        <v>72</v>
      </c>
      <c r="H3" t="str" cm="1">
        <f t="array" ref="H3">SUBSTITUTE(INDEX($C$1:$C3, MAX(IF((NOT(ISBLANK($C$1:$C3)))*(ISNUMBER(FIND("Item:", $C$1:$C3))), ROW($C$1:$C3)-ROW($C$1)+1))), "Item: ", "")</f>
        <v>INSTALACION DE FAENAS</v>
      </c>
      <c r="I3" t="str">
        <f t="shared" ref="I3:I6" si="2">IFERROR(  IF(OR(ISNUMBER(FIND("MATERIALES", C3,1))), "MATERIALES",  IF(OR(ISNUMBER(FIND("MANO DE OBRA", C3))), "MANO DE OBRA",  IF(OR(ISNUMBER(FIND("EQUIPO", C3))), "EQUIPO",  ""))),"")</f>
        <v/>
      </c>
      <c r="J3">
        <f t="shared" ref="J3:J6" si="3">+IF(I3="",J2,I3)</f>
        <v>0</v>
      </c>
      <c r="K3" t="b">
        <f t="shared" ref="K3:K66" si="4">AND(ISTEXT(B3),C3=J3)</f>
        <v>0</v>
      </c>
      <c r="L3" s="11" t="str">
        <f t="shared" ref="L3:L66" si="5">IF(ISNUMBER(A3),"SI","")</f>
        <v/>
      </c>
      <c r="M3" t="str">
        <f>IF(B3="Q", MAX(M$2:M2)+1, "")</f>
        <v/>
      </c>
      <c r="N3" t="str">
        <f t="shared" si="1"/>
        <v/>
      </c>
    </row>
    <row r="4" spans="1:14" x14ac:dyDescent="0.25">
      <c r="C4" s="10" t="s">
        <v>71</v>
      </c>
      <c r="E4" s="10" t="s">
        <v>73</v>
      </c>
      <c r="H4" t="str" cm="1">
        <f t="array" ref="H4">SUBSTITUTE(INDEX($C$1:$C4, MAX(IF((NOT(ISBLANK($C$1:$C4)))*(ISNUMBER(FIND("Item:", $C$1:$C4))), ROW($C$1:$C4)-ROW($C$1)+1))), "Item: ", "")</f>
        <v>INSTALACION DE FAENAS</v>
      </c>
      <c r="I4" t="str">
        <f t="shared" si="2"/>
        <v/>
      </c>
      <c r="J4">
        <f t="shared" si="3"/>
        <v>0</v>
      </c>
      <c r="K4" t="b">
        <f t="shared" si="4"/>
        <v>0</v>
      </c>
      <c r="L4" s="11" t="str">
        <f t="shared" si="5"/>
        <v/>
      </c>
      <c r="M4" t="str">
        <f>IF(B4="Q", MAX(M$2:M3)+1, "")</f>
        <v/>
      </c>
      <c r="N4" t="str">
        <f t="shared" si="1"/>
        <v/>
      </c>
    </row>
    <row r="5" spans="1:14" x14ac:dyDescent="0.25">
      <c r="H5" t="str" cm="1">
        <f t="array" ref="H5">SUBSTITUTE(INDEX($C$1:$C5, MAX(IF((NOT(ISBLANK($C$1:$C5)))*(ISNUMBER(FIND("Item:", $C$1:$C5))), ROW($C$1:$C5)-ROW($C$1)+1))), "Item: ", "")</f>
        <v>INSTALACION DE FAENAS</v>
      </c>
      <c r="I5" t="str">
        <f t="shared" si="2"/>
        <v/>
      </c>
      <c r="J5">
        <f t="shared" si="3"/>
        <v>0</v>
      </c>
      <c r="K5" t="b">
        <f t="shared" si="4"/>
        <v>0</v>
      </c>
      <c r="L5" s="11" t="str">
        <f t="shared" si="5"/>
        <v/>
      </c>
      <c r="M5" t="str">
        <f>IF(B5="Q", MAX(M$2:M4)+1, "")</f>
        <v/>
      </c>
      <c r="N5" t="str">
        <f t="shared" si="1"/>
        <v/>
      </c>
    </row>
    <row r="6" spans="1:14" x14ac:dyDescent="0.25">
      <c r="A6" s="1" t="s">
        <v>2</v>
      </c>
      <c r="B6" s="1" t="s">
        <v>213</v>
      </c>
      <c r="C6" s="4" t="s">
        <v>214</v>
      </c>
      <c r="D6" s="4" t="s">
        <v>74</v>
      </c>
      <c r="E6" s="4" t="s">
        <v>77</v>
      </c>
      <c r="F6" s="4" t="s">
        <v>215</v>
      </c>
      <c r="G6" s="4" t="s">
        <v>76</v>
      </c>
      <c r="H6" t="str" cm="1">
        <f t="array" ref="H6">SUBSTITUTE(INDEX($C$1:$C6, MAX(IF((NOT(ISBLANK($C$1:$C6)))*(ISNUMBER(FIND("Item:", $C$1:$C6))), ROW($C$1:$C6)-ROW($C$1)+1))), "Item: ", "")</f>
        <v>INSTALACION DE FAENAS</v>
      </c>
      <c r="I6" t="str">
        <f t="shared" si="2"/>
        <v/>
      </c>
      <c r="J6">
        <f t="shared" si="3"/>
        <v>0</v>
      </c>
      <c r="K6" t="b">
        <f t="shared" si="4"/>
        <v>0</v>
      </c>
      <c r="L6" s="11" t="str">
        <f t="shared" si="5"/>
        <v/>
      </c>
      <c r="M6" t="str">
        <f>IF(B6="Q", MAX(M$2:M5)+1, "")</f>
        <v/>
      </c>
      <c r="N6" t="str">
        <f t="shared" si="1"/>
        <v/>
      </c>
    </row>
    <row r="7" spans="1:14" x14ac:dyDescent="0.25">
      <c r="A7" s="2"/>
      <c r="B7" s="2" t="s">
        <v>216</v>
      </c>
      <c r="C7" s="5" t="s">
        <v>217</v>
      </c>
      <c r="D7" s="5"/>
      <c r="E7" s="5"/>
      <c r="F7" s="5"/>
      <c r="G7" s="5"/>
      <c r="H7" t="str" cm="1">
        <f t="array" ref="H7">SUBSTITUTE(INDEX($C$1:$C7, MAX(IF((NOT(ISBLANK($C$1:$C7)))*(ISNUMBER(FIND("Item:", $C$1:$C7))), ROW($C$1:$C7)-ROW($C$1)+1))), "Item: ", "")</f>
        <v>INSTALACION DE FAENAS</v>
      </c>
      <c r="I7" t="str">
        <f t="shared" ref="I7:I66" si="6">IFERROR(  IF(OR(ISNUMBER(FIND("MATERIALES", C7,1))), "MATERIALES",  IF(OR(ISNUMBER(FIND("MANO DE OBRA", C7))), "MANO DE OBRA",  IF(OR(ISNUMBER(FIND("EQUIPO", C7))), "EQUIPO",  ""))),"")</f>
        <v>MATERIALES</v>
      </c>
      <c r="J7" t="str">
        <f>+IF(I7="",J6,I7)</f>
        <v>MATERIALES</v>
      </c>
      <c r="K7" t="b">
        <f t="shared" si="4"/>
        <v>1</v>
      </c>
      <c r="L7" s="11" t="str">
        <f t="shared" si="5"/>
        <v/>
      </c>
      <c r="M7" t="str">
        <f>IF(B7="Q", MAX(M$2:M6)+1, "")</f>
        <v/>
      </c>
      <c r="N7" t="str">
        <f t="shared" si="1"/>
        <v/>
      </c>
    </row>
    <row r="8" spans="1:14" x14ac:dyDescent="0.25">
      <c r="A8" s="2">
        <v>1</v>
      </c>
      <c r="B8" s="2" t="s">
        <v>218</v>
      </c>
      <c r="C8" s="5" t="s">
        <v>87</v>
      </c>
      <c r="D8" s="5" t="s">
        <v>6</v>
      </c>
      <c r="E8" s="3">
        <v>1</v>
      </c>
      <c r="F8" s="3">
        <v>1200</v>
      </c>
      <c r="G8" s="3">
        <v>1200</v>
      </c>
      <c r="H8" t="str" cm="1">
        <f t="array" ref="H8">SUBSTITUTE(INDEX($C$1:$C8, MAX(IF((NOT(ISBLANK($C$1:$C8)))*(ISNUMBER(FIND("Item:", $C$1:$C8))), ROW($C$1:$C8)-ROW($C$1)+1))), "Item: ", "")</f>
        <v>INSTALACION DE FAENAS</v>
      </c>
      <c r="I8" t="str">
        <f t="shared" si="6"/>
        <v/>
      </c>
      <c r="J8" t="str">
        <f t="shared" ref="J8:J71" si="7">+IF(I8="",J7,I8)</f>
        <v>MATERIALES</v>
      </c>
      <c r="K8" t="b">
        <f t="shared" si="4"/>
        <v>0</v>
      </c>
      <c r="L8" s="11" t="str">
        <f t="shared" si="5"/>
        <v>SI</v>
      </c>
      <c r="M8" t="str">
        <f>IF(B8="Q", MAX(M$2:M7)+1, "")</f>
        <v/>
      </c>
      <c r="N8" t="str">
        <f t="shared" si="1"/>
        <v/>
      </c>
    </row>
    <row r="9" spans="1:14" x14ac:dyDescent="0.25">
      <c r="H9" t="str" cm="1">
        <f t="array" ref="H9">SUBSTITUTE(INDEX($C$1:$C9, MAX(IF((NOT(ISBLANK($C$1:$C9)))*(ISNUMBER(FIND("Item:", $C$1:$C9))), ROW($C$1:$C9)-ROW($C$1)+1))), "Item: ", "")</f>
        <v>INSTALACION DE FAENAS</v>
      </c>
      <c r="I9" t="str">
        <f t="shared" si="6"/>
        <v/>
      </c>
      <c r="J9" t="str">
        <f t="shared" si="7"/>
        <v>MATERIALES</v>
      </c>
      <c r="K9" t="b">
        <f t="shared" si="4"/>
        <v>0</v>
      </c>
      <c r="L9" s="11" t="str">
        <f t="shared" si="5"/>
        <v/>
      </c>
      <c r="M9" t="str">
        <f>IF(B9="Q", MAX(M$2:M8)+1, "")</f>
        <v/>
      </c>
      <c r="N9" t="str">
        <f t="shared" si="1"/>
        <v/>
      </c>
    </row>
    <row r="10" spans="1:14" x14ac:dyDescent="0.25">
      <c r="H10" t="str" cm="1">
        <f t="array" ref="H10">SUBSTITUTE(INDEX($C$1:$C10, MAX(IF((NOT(ISBLANK($C$1:$C10)))*(ISNUMBER(FIND("Item:", $C$1:$C10))), ROW($C$1:$C10)-ROW($C$1)+1))), "Item: ", "")</f>
        <v>INSTALACION DE FAENAS</v>
      </c>
      <c r="I10" t="str">
        <f t="shared" si="6"/>
        <v/>
      </c>
      <c r="J10" t="str">
        <f t="shared" si="7"/>
        <v>MATERIALES</v>
      </c>
      <c r="K10" t="b">
        <f t="shared" si="4"/>
        <v>0</v>
      </c>
      <c r="L10" s="11" t="str">
        <f t="shared" si="5"/>
        <v/>
      </c>
      <c r="M10" t="str">
        <f>IF(B10="Q", MAX(M$2:M9)+1, "")</f>
        <v/>
      </c>
      <c r="N10" t="str">
        <f t="shared" si="1"/>
        <v/>
      </c>
    </row>
    <row r="11" spans="1:14" x14ac:dyDescent="0.25">
      <c r="H11" t="str" cm="1">
        <f t="array" ref="H11">SUBSTITUTE(INDEX($C$1:$C11, MAX(IF((NOT(ISBLANK($C$1:$C11)))*(ISNUMBER(FIND("Item:", $C$1:$C11))), ROW($C$1:$C11)-ROW($C$1)+1))), "Item: ", "")</f>
        <v>INSTALACION DE FAENAS</v>
      </c>
      <c r="I11" t="str">
        <f>IFERROR(  IF(OR(ISNUMBER(FIND("MATERIALES", C11,1))), "MATERIALES",  IF(OR(ISNUMBER(FIND("MANO DE OBRA", C11))), "MANO DE OBRA",  IF(OR(ISNUMBER(FIND("EQUIPO", C11))), "EQUIPO",  ""))),"")</f>
        <v/>
      </c>
      <c r="J11" t="str">
        <f t="shared" si="7"/>
        <v>MATERIALES</v>
      </c>
      <c r="K11" t="b">
        <f t="shared" si="4"/>
        <v>0</v>
      </c>
      <c r="L11" s="11" t="str">
        <f t="shared" si="5"/>
        <v/>
      </c>
      <c r="M11" t="str">
        <f>IF(B11="Q", MAX(M$2:M10)+1, "")</f>
        <v/>
      </c>
      <c r="N11" t="str">
        <f t="shared" si="1"/>
        <v/>
      </c>
    </row>
    <row r="12" spans="1:14" x14ac:dyDescent="0.25">
      <c r="H12" t="str" cm="1">
        <f t="array" ref="H12">SUBSTITUTE(INDEX($C$1:$C12, MAX(IF((NOT(ISBLANK($C$1:$C12)))*(ISNUMBER(FIND("Item:", $C$1:$C12))), ROW($C$1:$C12)-ROW($C$1)+1))), "Item: ", "")</f>
        <v>INSTALACION DE FAENAS</v>
      </c>
      <c r="I12" t="str">
        <f t="shared" si="6"/>
        <v/>
      </c>
      <c r="J12" t="str">
        <f t="shared" si="7"/>
        <v>MATERIALES</v>
      </c>
      <c r="K12" t="b">
        <f t="shared" si="4"/>
        <v>0</v>
      </c>
      <c r="L12" s="11" t="str">
        <f t="shared" si="5"/>
        <v/>
      </c>
      <c r="M12" t="str">
        <f>IF(B12="Q", MAX(M$2:M11)+1, "")</f>
        <v/>
      </c>
      <c r="N12" t="str">
        <f t="shared" si="1"/>
        <v/>
      </c>
    </row>
    <row r="13" spans="1:14" x14ac:dyDescent="0.25">
      <c r="H13" t="str" cm="1">
        <f t="array" ref="H13">SUBSTITUTE(INDEX($C$1:$C13, MAX(IF((NOT(ISBLANK($C$1:$C13)))*(ISNUMBER(FIND("Item:", $C$1:$C13))), ROW($C$1:$C13)-ROW($C$1)+1))), "Item: ", "")</f>
        <v>INSTALACION DE FAENAS</v>
      </c>
      <c r="I13" t="str">
        <f t="shared" si="6"/>
        <v/>
      </c>
      <c r="J13" t="str">
        <f t="shared" si="7"/>
        <v>MATERIALES</v>
      </c>
      <c r="K13" t="b">
        <f t="shared" si="4"/>
        <v>0</v>
      </c>
      <c r="L13" s="11" t="str">
        <f t="shared" si="5"/>
        <v/>
      </c>
      <c r="M13" t="str">
        <f>IF(B13="Q", MAX(M$2:M12)+1, "")</f>
        <v/>
      </c>
      <c r="N13" t="str">
        <f t="shared" si="1"/>
        <v/>
      </c>
    </row>
    <row r="14" spans="1:14" x14ac:dyDescent="0.25">
      <c r="H14" t="str" cm="1">
        <f t="array" ref="H14">SUBSTITUTE(INDEX($C$1:$C14, MAX(IF((NOT(ISBLANK($C$1:$C14)))*(ISNUMBER(FIND("Item:", $C$1:$C14))), ROW($C$1:$C14)-ROW($C$1)+1))), "Item: ", "")</f>
        <v>INSTALACION DE FAENAS</v>
      </c>
      <c r="I14" t="str">
        <f t="shared" si="6"/>
        <v/>
      </c>
      <c r="J14" t="str">
        <f t="shared" si="7"/>
        <v>MATERIALES</v>
      </c>
      <c r="K14" t="b">
        <f t="shared" si="4"/>
        <v>0</v>
      </c>
      <c r="L14" s="11" t="str">
        <f t="shared" si="5"/>
        <v/>
      </c>
      <c r="M14" t="str">
        <f>IF(B14="Q", MAX(M$2:M13)+1, "")</f>
        <v/>
      </c>
      <c r="N14" t="str">
        <f t="shared" si="1"/>
        <v/>
      </c>
    </row>
    <row r="15" spans="1:14" x14ac:dyDescent="0.25">
      <c r="H15" t="str" cm="1">
        <f t="array" ref="H15">SUBSTITUTE(INDEX($C$1:$C15, MAX(IF((NOT(ISBLANK($C$1:$C15)))*(ISNUMBER(FIND("Item:", $C$1:$C15))), ROW($C$1:$C15)-ROW($C$1)+1))), "Item: ", "")</f>
        <v>INSTALACION DE FAENAS</v>
      </c>
      <c r="I15" t="str">
        <f t="shared" si="6"/>
        <v/>
      </c>
      <c r="J15" t="str">
        <f t="shared" si="7"/>
        <v>MATERIALES</v>
      </c>
      <c r="K15" t="b">
        <f t="shared" si="4"/>
        <v>0</v>
      </c>
      <c r="L15" s="11" t="str">
        <f t="shared" si="5"/>
        <v/>
      </c>
      <c r="M15" t="str">
        <f>IF(B15="Q", MAX(M$2:M14)+1, "")</f>
        <v/>
      </c>
      <c r="N15" t="str">
        <f t="shared" si="1"/>
        <v/>
      </c>
    </row>
    <row r="16" spans="1:14" x14ac:dyDescent="0.25">
      <c r="H16" t="str" cm="1">
        <f t="array" ref="H16">SUBSTITUTE(INDEX($C$1:$C16, MAX(IF((NOT(ISBLANK($C$1:$C16)))*(ISNUMBER(FIND("Item:", $C$1:$C16))), ROW($C$1:$C16)-ROW($C$1)+1))), "Item: ", "")</f>
        <v>INSTALACION DE FAENAS</v>
      </c>
      <c r="I16" t="str">
        <f t="shared" si="6"/>
        <v/>
      </c>
      <c r="J16" t="str">
        <f t="shared" si="7"/>
        <v>MATERIALES</v>
      </c>
      <c r="K16" t="b">
        <f t="shared" si="4"/>
        <v>0</v>
      </c>
      <c r="L16" s="11" t="str">
        <f t="shared" si="5"/>
        <v/>
      </c>
      <c r="M16" t="str">
        <f>IF(B16="Q", MAX(M$2:M15)+1, "")</f>
        <v/>
      </c>
      <c r="N16" t="str">
        <f t="shared" si="1"/>
        <v/>
      </c>
    </row>
    <row r="17" spans="1:14" x14ac:dyDescent="0.25">
      <c r="H17" t="str" cm="1">
        <f t="array" ref="H17">SUBSTITUTE(INDEX($C$1:$C17, MAX(IF((NOT(ISBLANK($C$1:$C17)))*(ISNUMBER(FIND("Item:", $C$1:$C17))), ROW($C$1:$C17)-ROW($C$1)+1))), "Item: ", "")</f>
        <v>INSTALACION DE FAENAS</v>
      </c>
      <c r="I17" t="str">
        <f t="shared" si="6"/>
        <v/>
      </c>
      <c r="J17" t="str">
        <f t="shared" si="7"/>
        <v>MATERIALES</v>
      </c>
      <c r="K17" t="b">
        <f t="shared" si="4"/>
        <v>0</v>
      </c>
      <c r="L17" s="11" t="str">
        <f t="shared" si="5"/>
        <v/>
      </c>
      <c r="M17" t="str">
        <f>IF(B17="Q", MAX(M$2:M16)+1, "")</f>
        <v/>
      </c>
      <c r="N17" t="str">
        <f t="shared" si="1"/>
        <v/>
      </c>
    </row>
    <row r="18" spans="1:14" x14ac:dyDescent="0.25">
      <c r="H18" t="str" cm="1">
        <f t="array" ref="H18">SUBSTITUTE(INDEX($C$1:$C18, MAX(IF((NOT(ISBLANK($C$1:$C18)))*(ISNUMBER(FIND("Item:", $C$1:$C18))), ROW($C$1:$C18)-ROW($C$1)+1))), "Item: ", "")</f>
        <v>INSTALACION DE FAENAS</v>
      </c>
      <c r="I18" t="str">
        <f t="shared" si="6"/>
        <v/>
      </c>
      <c r="J18" t="str">
        <f t="shared" si="7"/>
        <v>MATERIALES</v>
      </c>
      <c r="K18" t="b">
        <f t="shared" si="4"/>
        <v>0</v>
      </c>
      <c r="L18" s="11" t="str">
        <f t="shared" si="5"/>
        <v/>
      </c>
      <c r="M18" t="str">
        <f>IF(B18="Q", MAX(M$2:M17)+1, "")</f>
        <v/>
      </c>
      <c r="N18" t="str">
        <f t="shared" si="1"/>
        <v/>
      </c>
    </row>
    <row r="19" spans="1:14" x14ac:dyDescent="0.25">
      <c r="H19" t="str" cm="1">
        <f t="array" ref="H19">SUBSTITUTE(INDEX($C$1:$C19, MAX(IF((NOT(ISBLANK($C$1:$C19)))*(ISNUMBER(FIND("Item:", $C$1:$C19))), ROW($C$1:$C19)-ROW($C$1)+1))), "Item: ", "")</f>
        <v>INSTALACION DE FAENAS</v>
      </c>
      <c r="I19" t="str">
        <f t="shared" si="6"/>
        <v/>
      </c>
      <c r="J19" t="str">
        <f t="shared" si="7"/>
        <v>MATERIALES</v>
      </c>
      <c r="K19" t="b">
        <f t="shared" si="4"/>
        <v>0</v>
      </c>
      <c r="L19" s="11" t="str">
        <f t="shared" si="5"/>
        <v/>
      </c>
      <c r="M19" t="str">
        <f>IF(B19="Q", MAX(M$2:M18)+1, "")</f>
        <v/>
      </c>
      <c r="N19" t="str">
        <f t="shared" si="1"/>
        <v/>
      </c>
    </row>
    <row r="20" spans="1:14" x14ac:dyDescent="0.25">
      <c r="H20" t="str" cm="1">
        <f t="array" ref="H20">SUBSTITUTE(INDEX($C$1:$C20, MAX(IF((NOT(ISBLANK($C$1:$C20)))*(ISNUMBER(FIND("Item:", $C$1:$C20))), ROW($C$1:$C20)-ROW($C$1)+1))), "Item: ", "")</f>
        <v>INSTALACION DE FAENAS</v>
      </c>
      <c r="I20" t="str">
        <f t="shared" si="6"/>
        <v/>
      </c>
      <c r="J20" t="str">
        <f t="shared" si="7"/>
        <v>MATERIALES</v>
      </c>
      <c r="K20" t="b">
        <f t="shared" si="4"/>
        <v>0</v>
      </c>
      <c r="L20" s="11" t="str">
        <f t="shared" si="5"/>
        <v/>
      </c>
      <c r="M20" t="str">
        <f>IF(B20="Q", MAX(M$2:M19)+1, "")</f>
        <v/>
      </c>
      <c r="N20" t="str">
        <f t="shared" si="1"/>
        <v/>
      </c>
    </row>
    <row r="21" spans="1:14" x14ac:dyDescent="0.25">
      <c r="H21" t="str" cm="1">
        <f t="array" ref="H21">SUBSTITUTE(INDEX($C$1:$C21, MAX(IF((NOT(ISBLANK($C$1:$C21)))*(ISNUMBER(FIND("Item:", $C$1:$C21))), ROW($C$1:$C21)-ROW($C$1)+1))), "Item: ", "")</f>
        <v>INSTALACION DE FAENAS</v>
      </c>
      <c r="I21" t="str">
        <f t="shared" si="6"/>
        <v/>
      </c>
      <c r="J21" t="str">
        <f t="shared" si="7"/>
        <v>MATERIALES</v>
      </c>
      <c r="K21" t="b">
        <f t="shared" si="4"/>
        <v>0</v>
      </c>
      <c r="L21" s="11" t="str">
        <f t="shared" si="5"/>
        <v/>
      </c>
      <c r="M21" t="str">
        <f>IF(B21="Q", MAX(M$2:M20)+1, "")</f>
        <v/>
      </c>
      <c r="N21" t="str">
        <f t="shared" si="1"/>
        <v/>
      </c>
    </row>
    <row r="22" spans="1:14" x14ac:dyDescent="0.25">
      <c r="H22" t="str" cm="1">
        <f t="array" ref="H22">SUBSTITUTE(INDEX($C$1:$C22, MAX(IF((NOT(ISBLANK($C$1:$C22)))*(ISNUMBER(FIND("Item:", $C$1:$C22))), ROW($C$1:$C22)-ROW($C$1)+1))), "Item: ", "")</f>
        <v>INSTALACION DE FAENAS</v>
      </c>
      <c r="I22" t="str">
        <f t="shared" si="6"/>
        <v/>
      </c>
      <c r="J22" t="str">
        <f t="shared" si="7"/>
        <v>MATERIALES</v>
      </c>
      <c r="K22" t="b">
        <f t="shared" si="4"/>
        <v>0</v>
      </c>
      <c r="L22" s="11" t="str">
        <f t="shared" si="5"/>
        <v/>
      </c>
      <c r="M22" t="str">
        <f>IF(B22="Q", MAX(M$2:M21)+1, "")</f>
        <v/>
      </c>
      <c r="N22" t="str">
        <f t="shared" si="1"/>
        <v/>
      </c>
    </row>
    <row r="23" spans="1:14" x14ac:dyDescent="0.25">
      <c r="A23" s="6" t="s">
        <v>1</v>
      </c>
      <c r="B23" s="6" t="s">
        <v>219</v>
      </c>
      <c r="C23" s="8" t="s">
        <v>220</v>
      </c>
      <c r="D23" s="8"/>
      <c r="E23" s="8"/>
      <c r="F23" s="8" t="s">
        <v>221</v>
      </c>
      <c r="G23" s="7">
        <v>1200</v>
      </c>
      <c r="H23" t="str" cm="1">
        <f t="array" ref="H23">SUBSTITUTE(INDEX($C$1:$C23, MAX(IF((NOT(ISBLANK($C$1:$C23)))*(ISNUMBER(FIND("Item:", $C$1:$C23))), ROW($C$1:$C23)-ROW($C$1)+1))), "Item: ", "")</f>
        <v>INSTALACION DE FAENAS</v>
      </c>
      <c r="I23" t="str">
        <f t="shared" si="6"/>
        <v>MATERIALES</v>
      </c>
      <c r="J23" t="str">
        <f t="shared" si="7"/>
        <v>MATERIALES</v>
      </c>
      <c r="K23" t="b">
        <f t="shared" si="4"/>
        <v>0</v>
      </c>
      <c r="L23" s="11" t="str">
        <f t="shared" si="5"/>
        <v/>
      </c>
      <c r="M23" t="str">
        <f>IF(B23="Q", MAX(M$2:M22)+1, "")</f>
        <v/>
      </c>
      <c r="N23" t="str">
        <f t="shared" si="1"/>
        <v/>
      </c>
    </row>
    <row r="24" spans="1:14" x14ac:dyDescent="0.25">
      <c r="A24" s="2"/>
      <c r="B24" s="2" t="s">
        <v>222</v>
      </c>
      <c r="C24" s="5" t="s">
        <v>223</v>
      </c>
      <c r="D24" s="5"/>
      <c r="E24" s="5"/>
      <c r="F24" s="5"/>
      <c r="G24" s="5"/>
      <c r="H24" t="str" cm="1">
        <f t="array" ref="H24">SUBSTITUTE(INDEX($C$1:$C24, MAX(IF((NOT(ISBLANK($C$1:$C24)))*(ISNUMBER(FIND("Item:", $C$1:$C24))), ROW($C$1:$C24)-ROW($C$1)+1))), "Item: ", "")</f>
        <v>INSTALACION DE FAENAS</v>
      </c>
      <c r="I24" t="str">
        <f t="shared" si="6"/>
        <v>MANO DE OBRA</v>
      </c>
      <c r="J24" t="str">
        <f t="shared" si="7"/>
        <v>MANO DE OBRA</v>
      </c>
      <c r="K24" t="b">
        <f t="shared" si="4"/>
        <v>1</v>
      </c>
      <c r="L24" s="11" t="str">
        <f t="shared" si="5"/>
        <v/>
      </c>
      <c r="M24" t="str">
        <f>IF(B24="Q", MAX(M$2:M23)+1, "")</f>
        <v/>
      </c>
      <c r="N24" t="str">
        <f t="shared" si="1"/>
        <v/>
      </c>
    </row>
    <row r="25" spans="1:14" x14ac:dyDescent="0.25">
      <c r="H25" t="str" cm="1">
        <f t="array" ref="H25">SUBSTITUTE(INDEX($C$1:$C25, MAX(IF((NOT(ISBLANK($C$1:$C25)))*(ISNUMBER(FIND("Item:", $C$1:$C25))), ROW($C$1:$C25)-ROW($C$1)+1))), "Item: ", "")</f>
        <v>INSTALACION DE FAENAS</v>
      </c>
      <c r="I25" t="str">
        <f t="shared" si="6"/>
        <v/>
      </c>
      <c r="J25" t="str">
        <f t="shared" si="7"/>
        <v>MANO DE OBRA</v>
      </c>
      <c r="K25" t="b">
        <f t="shared" si="4"/>
        <v>0</v>
      </c>
      <c r="L25" s="11" t="str">
        <f t="shared" si="5"/>
        <v/>
      </c>
      <c r="M25" t="str">
        <f>IF(B25="Q", MAX(M$2:M24)+1, "")</f>
        <v/>
      </c>
      <c r="N25" t="str">
        <f t="shared" si="1"/>
        <v/>
      </c>
    </row>
    <row r="26" spans="1:14" x14ac:dyDescent="0.25">
      <c r="H26" t="str" cm="1">
        <f t="array" ref="H26">SUBSTITUTE(INDEX($C$1:$C26, MAX(IF((NOT(ISBLANK($C$1:$C26)))*(ISNUMBER(FIND("Item:", $C$1:$C26))), ROW($C$1:$C26)-ROW($C$1)+1))), "Item: ", "")</f>
        <v>INSTALACION DE FAENAS</v>
      </c>
      <c r="I26" t="str">
        <f t="shared" si="6"/>
        <v/>
      </c>
      <c r="J26" t="str">
        <f t="shared" si="7"/>
        <v>MANO DE OBRA</v>
      </c>
      <c r="K26" t="b">
        <f t="shared" si="4"/>
        <v>0</v>
      </c>
      <c r="L26" s="11" t="str">
        <f t="shared" si="5"/>
        <v/>
      </c>
      <c r="M26" t="str">
        <f>IF(B26="Q", MAX(M$2:M25)+1, "")</f>
        <v/>
      </c>
      <c r="N26" t="str">
        <f t="shared" si="1"/>
        <v/>
      </c>
    </row>
    <row r="27" spans="1:14" x14ac:dyDescent="0.25">
      <c r="H27" t="str" cm="1">
        <f t="array" ref="H27">SUBSTITUTE(INDEX($C$1:$C27, MAX(IF((NOT(ISBLANK($C$1:$C27)))*(ISNUMBER(FIND("Item:", $C$1:$C27))), ROW($C$1:$C27)-ROW($C$1)+1))), "Item: ", "")</f>
        <v>INSTALACION DE FAENAS</v>
      </c>
      <c r="I27" t="str">
        <f t="shared" si="6"/>
        <v/>
      </c>
      <c r="J27" t="str">
        <f t="shared" si="7"/>
        <v>MANO DE OBRA</v>
      </c>
      <c r="K27" t="b">
        <f t="shared" si="4"/>
        <v>0</v>
      </c>
      <c r="L27" s="11" t="str">
        <f t="shared" si="5"/>
        <v/>
      </c>
      <c r="M27" t="str">
        <f>IF(B27="Q", MAX(M$2:M26)+1, "")</f>
        <v/>
      </c>
      <c r="N27" t="str">
        <f t="shared" si="1"/>
        <v/>
      </c>
    </row>
    <row r="28" spans="1:14" x14ac:dyDescent="0.25">
      <c r="H28" t="str" cm="1">
        <f t="array" ref="H28">SUBSTITUTE(INDEX($C$1:$C28, MAX(IF((NOT(ISBLANK($C$1:$C28)))*(ISNUMBER(FIND("Item:", $C$1:$C28))), ROW($C$1:$C28)-ROW($C$1)+1))), "Item: ", "")</f>
        <v>INSTALACION DE FAENAS</v>
      </c>
      <c r="I28" t="str">
        <f t="shared" si="6"/>
        <v/>
      </c>
      <c r="J28" t="str">
        <f t="shared" si="7"/>
        <v>MANO DE OBRA</v>
      </c>
      <c r="K28" t="b">
        <f t="shared" si="4"/>
        <v>0</v>
      </c>
      <c r="L28" s="11" t="str">
        <f t="shared" si="5"/>
        <v/>
      </c>
      <c r="M28" t="str">
        <f>IF(B28="Q", MAX(M$2:M27)+1, "")</f>
        <v/>
      </c>
      <c r="N28" t="str">
        <f t="shared" si="1"/>
        <v/>
      </c>
    </row>
    <row r="29" spans="1:14" x14ac:dyDescent="0.25">
      <c r="H29" t="str" cm="1">
        <f t="array" ref="H29">SUBSTITUTE(INDEX($C$1:$C29, MAX(IF((NOT(ISBLANK($C$1:$C29)))*(ISNUMBER(FIND("Item:", $C$1:$C29))), ROW($C$1:$C29)-ROW($C$1)+1))), "Item: ", "")</f>
        <v>INSTALACION DE FAENAS</v>
      </c>
      <c r="I29" t="str">
        <f t="shared" si="6"/>
        <v/>
      </c>
      <c r="J29" t="str">
        <f t="shared" si="7"/>
        <v>MANO DE OBRA</v>
      </c>
      <c r="K29" t="b">
        <f t="shared" si="4"/>
        <v>0</v>
      </c>
      <c r="L29" s="11" t="str">
        <f t="shared" si="5"/>
        <v/>
      </c>
      <c r="M29" t="str">
        <f>IF(B29="Q", MAX(M$2:M28)+1, "")</f>
        <v/>
      </c>
      <c r="N29" t="str">
        <f t="shared" si="1"/>
        <v/>
      </c>
    </row>
    <row r="30" spans="1:14" x14ac:dyDescent="0.25">
      <c r="A30" s="6" t="s">
        <v>1</v>
      </c>
      <c r="B30" s="6" t="s">
        <v>224</v>
      </c>
      <c r="C30" s="8" t="s">
        <v>225</v>
      </c>
      <c r="D30" s="8"/>
      <c r="E30" s="8"/>
      <c r="F30" s="8" t="s">
        <v>226</v>
      </c>
      <c r="G30" s="7">
        <v>0</v>
      </c>
      <c r="H30" t="str" cm="1">
        <f t="array" ref="H30">SUBSTITUTE(INDEX($C$1:$C30, MAX(IF((NOT(ISBLANK($C$1:$C30)))*(ISNUMBER(FIND("Item:", $C$1:$C30))), ROW($C$1:$C30)-ROW($C$1)+1))), "Item: ", "")</f>
        <v>INSTALACION DE FAENAS</v>
      </c>
      <c r="I30" t="str">
        <f t="shared" si="6"/>
        <v>MANO DE OBRA</v>
      </c>
      <c r="J30" t="str">
        <f t="shared" si="7"/>
        <v>MANO DE OBRA</v>
      </c>
      <c r="K30" t="b">
        <f t="shared" si="4"/>
        <v>0</v>
      </c>
      <c r="L30" s="11" t="str">
        <f t="shared" si="5"/>
        <v/>
      </c>
      <c r="M30" t="str">
        <f>IF(B30="Q", MAX(M$2:M29)+1, "")</f>
        <v/>
      </c>
      <c r="N30" t="str">
        <f t="shared" si="1"/>
        <v/>
      </c>
    </row>
    <row r="31" spans="1:14" x14ac:dyDescent="0.25">
      <c r="A31" s="2"/>
      <c r="B31" s="2" t="s">
        <v>227</v>
      </c>
      <c r="C31" s="5" t="s">
        <v>228</v>
      </c>
      <c r="D31" s="5"/>
      <c r="E31" s="5" t="s">
        <v>229</v>
      </c>
      <c r="F31" s="5" t="s">
        <v>230</v>
      </c>
      <c r="G31" s="3">
        <v>0</v>
      </c>
      <c r="H31" t="str" cm="1">
        <f t="array" ref="H31">SUBSTITUTE(INDEX($C$1:$C31, MAX(IF((NOT(ISBLANK($C$1:$C31)))*(ISNUMBER(FIND("Item:", $C$1:$C31))), ROW($C$1:$C31)-ROW($C$1)+1))), "Item: ", "")</f>
        <v>INSTALACION DE FAENAS</v>
      </c>
      <c r="I31" t="str">
        <f t="shared" si="6"/>
        <v/>
      </c>
      <c r="J31" t="str">
        <f t="shared" si="7"/>
        <v>MANO DE OBRA</v>
      </c>
      <c r="K31" t="b">
        <f t="shared" si="4"/>
        <v>0</v>
      </c>
      <c r="L31" s="11" t="str">
        <f t="shared" si="5"/>
        <v/>
      </c>
      <c r="M31" t="str">
        <f>IF(B31="Q", MAX(M$2:M30)+1, "")</f>
        <v/>
      </c>
      <c r="N31" t="str">
        <f t="shared" si="1"/>
        <v/>
      </c>
    </row>
    <row r="32" spans="1:14" x14ac:dyDescent="0.25">
      <c r="A32" s="2"/>
      <c r="B32" s="2" t="s">
        <v>231</v>
      </c>
      <c r="C32" s="5" t="s">
        <v>232</v>
      </c>
      <c r="D32" s="5"/>
      <c r="E32" s="5" t="s">
        <v>233</v>
      </c>
      <c r="F32" s="5" t="s">
        <v>234</v>
      </c>
      <c r="G32" s="3">
        <v>0</v>
      </c>
      <c r="H32" t="str" cm="1">
        <f t="array" ref="H32">SUBSTITUTE(INDEX($C$1:$C32, MAX(IF((NOT(ISBLANK($C$1:$C32)))*(ISNUMBER(FIND("Item:", $C$1:$C32))), ROW($C$1:$C32)-ROW($C$1)+1))), "Item: ", "")</f>
        <v>INSTALACION DE FAENAS</v>
      </c>
      <c r="I32" t="str">
        <f t="shared" si="6"/>
        <v/>
      </c>
      <c r="J32" t="str">
        <f t="shared" si="7"/>
        <v>MANO DE OBRA</v>
      </c>
      <c r="K32" t="b">
        <f t="shared" si="4"/>
        <v>0</v>
      </c>
      <c r="L32" s="11" t="str">
        <f t="shared" si="5"/>
        <v/>
      </c>
      <c r="M32" t="str">
        <f>IF(B32="Q", MAX(M$2:M31)+1, "")</f>
        <v/>
      </c>
      <c r="N32" t="str">
        <f t="shared" si="1"/>
        <v/>
      </c>
    </row>
    <row r="33" spans="1:14" x14ac:dyDescent="0.25">
      <c r="A33" s="6" t="s">
        <v>1</v>
      </c>
      <c r="B33" s="6" t="s">
        <v>235</v>
      </c>
      <c r="C33" s="8" t="s">
        <v>236</v>
      </c>
      <c r="D33" s="8"/>
      <c r="E33" s="8"/>
      <c r="F33" s="8" t="s">
        <v>237</v>
      </c>
      <c r="G33" s="7">
        <v>0</v>
      </c>
      <c r="H33" t="str" cm="1">
        <f t="array" ref="H33">SUBSTITUTE(INDEX($C$1:$C33, MAX(IF((NOT(ISBLANK($C$1:$C33)))*(ISNUMBER(FIND("Item:", $C$1:$C33))), ROW($C$1:$C33)-ROW($C$1)+1))), "Item: ", "")</f>
        <v>INSTALACION DE FAENAS</v>
      </c>
      <c r="I33" t="str">
        <f t="shared" si="6"/>
        <v>MANO DE OBRA</v>
      </c>
      <c r="J33" t="str">
        <f t="shared" si="7"/>
        <v>MANO DE OBRA</v>
      </c>
      <c r="K33" t="b">
        <f t="shared" si="4"/>
        <v>0</v>
      </c>
      <c r="L33" s="11" t="str">
        <f t="shared" si="5"/>
        <v/>
      </c>
      <c r="M33" t="str">
        <f>IF(B33="Q", MAX(M$2:M32)+1, "")</f>
        <v/>
      </c>
      <c r="N33" t="str">
        <f t="shared" si="1"/>
        <v/>
      </c>
    </row>
    <row r="34" spans="1:14" x14ac:dyDescent="0.25">
      <c r="A34" s="2"/>
      <c r="B34" s="2" t="s">
        <v>238</v>
      </c>
      <c r="C34" s="5" t="s">
        <v>239</v>
      </c>
      <c r="D34" s="5"/>
      <c r="E34" s="5"/>
      <c r="F34" s="5"/>
      <c r="G34" s="5"/>
      <c r="H34" t="str" cm="1">
        <f t="array" ref="H34">SUBSTITUTE(INDEX($C$1:$C34, MAX(IF((NOT(ISBLANK($C$1:$C34)))*(ISNUMBER(FIND("Item:", $C$1:$C34))), ROW($C$1:$C34)-ROW($C$1)+1))), "Item: ", "")</f>
        <v>INSTALACION DE FAENAS</v>
      </c>
      <c r="I34" t="str">
        <f t="shared" si="6"/>
        <v>EQUIPO</v>
      </c>
      <c r="J34" t="str">
        <f t="shared" si="7"/>
        <v>EQUIPO</v>
      </c>
      <c r="K34" t="b">
        <f t="shared" si="4"/>
        <v>0</v>
      </c>
      <c r="L34" s="11" t="str">
        <f t="shared" si="5"/>
        <v/>
      </c>
      <c r="M34" t="str">
        <f>IF(B34="Q", MAX(M$2:M33)+1, "")</f>
        <v/>
      </c>
      <c r="N34" t="str">
        <f t="shared" si="1"/>
        <v/>
      </c>
    </row>
    <row r="35" spans="1:14" x14ac:dyDescent="0.25">
      <c r="H35" t="str" cm="1">
        <f t="array" ref="H35">SUBSTITUTE(INDEX($C$1:$C35, MAX(IF((NOT(ISBLANK($C$1:$C35)))*(ISNUMBER(FIND("Item:", $C$1:$C35))), ROW($C$1:$C35)-ROW($C$1)+1))), "Item: ", "")</f>
        <v>INSTALACION DE FAENAS</v>
      </c>
      <c r="I35" t="str">
        <f t="shared" si="6"/>
        <v/>
      </c>
      <c r="J35" t="str">
        <f t="shared" si="7"/>
        <v>EQUIPO</v>
      </c>
      <c r="K35" t="b">
        <f t="shared" si="4"/>
        <v>0</v>
      </c>
      <c r="L35" s="11" t="str">
        <f t="shared" si="5"/>
        <v/>
      </c>
      <c r="M35" t="str">
        <f>IF(B35="Q", MAX(M$2:M34)+1, "")</f>
        <v/>
      </c>
      <c r="N35" t="str">
        <f t="shared" si="1"/>
        <v/>
      </c>
    </row>
    <row r="36" spans="1:14" x14ac:dyDescent="0.25">
      <c r="H36" t="str" cm="1">
        <f t="array" ref="H36">SUBSTITUTE(INDEX($C$1:$C36, MAX(IF((NOT(ISBLANK($C$1:$C36)))*(ISNUMBER(FIND("Item:", $C$1:$C36))), ROW($C$1:$C36)-ROW($C$1)+1))), "Item: ", "")</f>
        <v>INSTALACION DE FAENAS</v>
      </c>
      <c r="I36" t="str">
        <f t="shared" si="6"/>
        <v/>
      </c>
      <c r="J36" t="str">
        <f t="shared" si="7"/>
        <v>EQUIPO</v>
      </c>
      <c r="K36" t="b">
        <f t="shared" si="4"/>
        <v>0</v>
      </c>
      <c r="L36" s="11" t="str">
        <f t="shared" si="5"/>
        <v/>
      </c>
      <c r="M36" t="str">
        <f>IF(B36="Q", MAX(M$2:M35)+1, "")</f>
        <v/>
      </c>
      <c r="N36" t="str">
        <f t="shared" si="1"/>
        <v/>
      </c>
    </row>
    <row r="37" spans="1:14" x14ac:dyDescent="0.25">
      <c r="H37" t="str" cm="1">
        <f t="array" ref="H37">SUBSTITUTE(INDEX($C$1:$C37, MAX(IF((NOT(ISBLANK($C$1:$C37)))*(ISNUMBER(FIND("Item:", $C$1:$C37))), ROW($C$1:$C37)-ROW($C$1)+1))), "Item: ", "")</f>
        <v>INSTALACION DE FAENAS</v>
      </c>
      <c r="I37" t="str">
        <f t="shared" si="6"/>
        <v/>
      </c>
      <c r="J37" t="str">
        <f t="shared" si="7"/>
        <v>EQUIPO</v>
      </c>
      <c r="K37" t="b">
        <f t="shared" si="4"/>
        <v>0</v>
      </c>
      <c r="L37" s="11" t="str">
        <f t="shared" si="5"/>
        <v/>
      </c>
      <c r="M37" t="str">
        <f>IF(B37="Q", MAX(M$2:M36)+1, "")</f>
        <v/>
      </c>
      <c r="N37" t="str">
        <f t="shared" si="1"/>
        <v/>
      </c>
    </row>
    <row r="38" spans="1:14" x14ac:dyDescent="0.25">
      <c r="H38" t="str" cm="1">
        <f t="array" ref="H38">SUBSTITUTE(INDEX($C$1:$C38, MAX(IF((NOT(ISBLANK($C$1:$C38)))*(ISNUMBER(FIND("Item:", $C$1:$C38))), ROW($C$1:$C38)-ROW($C$1)+1))), "Item: ", "")</f>
        <v>INSTALACION DE FAENAS</v>
      </c>
      <c r="I38" t="str">
        <f t="shared" si="6"/>
        <v/>
      </c>
      <c r="J38" t="str">
        <f t="shared" si="7"/>
        <v>EQUIPO</v>
      </c>
      <c r="K38" t="b">
        <f t="shared" si="4"/>
        <v>0</v>
      </c>
      <c r="L38" s="11" t="str">
        <f t="shared" si="5"/>
        <v/>
      </c>
      <c r="M38" t="str">
        <f>IF(B38="Q", MAX(M$2:M37)+1, "")</f>
        <v/>
      </c>
      <c r="N38" t="str">
        <f t="shared" si="1"/>
        <v/>
      </c>
    </row>
    <row r="39" spans="1:14" x14ac:dyDescent="0.25">
      <c r="H39" t="str" cm="1">
        <f t="array" ref="H39">SUBSTITUTE(INDEX($C$1:$C39, MAX(IF((NOT(ISBLANK($C$1:$C39)))*(ISNUMBER(FIND("Item:", $C$1:$C39))), ROW($C$1:$C39)-ROW($C$1)+1))), "Item: ", "")</f>
        <v>INSTALACION DE FAENAS</v>
      </c>
      <c r="I39" t="str">
        <f t="shared" si="6"/>
        <v/>
      </c>
      <c r="J39" t="str">
        <f t="shared" si="7"/>
        <v>EQUIPO</v>
      </c>
      <c r="K39" t="b">
        <f t="shared" si="4"/>
        <v>0</v>
      </c>
      <c r="L39" s="11" t="str">
        <f t="shared" si="5"/>
        <v/>
      </c>
      <c r="M39" t="str">
        <f>IF(B39="Q", MAX(M$2:M38)+1, "")</f>
        <v/>
      </c>
      <c r="N39" t="str">
        <f t="shared" si="1"/>
        <v/>
      </c>
    </row>
    <row r="40" spans="1:14" x14ac:dyDescent="0.25">
      <c r="A40" s="2"/>
      <c r="B40" s="2" t="s">
        <v>240</v>
      </c>
      <c r="C40" s="5" t="s">
        <v>241</v>
      </c>
      <c r="D40" s="5"/>
      <c r="E40" s="5" t="s">
        <v>242</v>
      </c>
      <c r="F40" s="5" t="s">
        <v>243</v>
      </c>
      <c r="G40" s="3">
        <v>0</v>
      </c>
      <c r="H40" t="str" cm="1">
        <f t="array" ref="H40">SUBSTITUTE(INDEX($C$1:$C40, MAX(IF((NOT(ISBLANK($C$1:$C40)))*(ISNUMBER(FIND("Item:", $C$1:$C40))), ROW($C$1:$C40)-ROW($C$1)+1))), "Item: ", "")</f>
        <v>INSTALACION DE FAENAS</v>
      </c>
      <c r="I40" t="str">
        <f t="shared" si="6"/>
        <v/>
      </c>
      <c r="J40" t="str">
        <f t="shared" si="7"/>
        <v>EQUIPO</v>
      </c>
      <c r="K40" t="b">
        <f t="shared" si="4"/>
        <v>0</v>
      </c>
      <c r="L40" s="11" t="str">
        <f t="shared" si="5"/>
        <v/>
      </c>
      <c r="M40" t="str">
        <f>IF(B40="Q", MAX(M$2:M39)+1, "")</f>
        <v/>
      </c>
      <c r="N40" t="str">
        <f t="shared" si="1"/>
        <v/>
      </c>
    </row>
    <row r="41" spans="1:14" x14ac:dyDescent="0.25">
      <c r="A41" s="6" t="s">
        <v>1</v>
      </c>
      <c r="B41" s="6" t="s">
        <v>244</v>
      </c>
      <c r="C41" s="8" t="s">
        <v>245</v>
      </c>
      <c r="D41" s="8"/>
      <c r="E41" s="8"/>
      <c r="F41" s="8" t="s">
        <v>246</v>
      </c>
      <c r="G41" s="7">
        <v>0</v>
      </c>
      <c r="H41" t="str" cm="1">
        <f t="array" ref="H41">SUBSTITUTE(INDEX($C$1:$C41, MAX(IF((NOT(ISBLANK($C$1:$C41)))*(ISNUMBER(FIND("Item:", $C$1:$C41))), ROW($C$1:$C41)-ROW($C$1)+1))), "Item: ", "")</f>
        <v>INSTALACION DE FAENAS</v>
      </c>
      <c r="I41" t="str">
        <f t="shared" si="6"/>
        <v>EQUIPO</v>
      </c>
      <c r="J41" t="str">
        <f t="shared" si="7"/>
        <v>EQUIPO</v>
      </c>
      <c r="K41" t="b">
        <f t="shared" si="4"/>
        <v>0</v>
      </c>
      <c r="L41" s="11" t="str">
        <f t="shared" si="5"/>
        <v/>
      </c>
      <c r="M41" t="str">
        <f>IF(B41="Q", MAX(M$2:M40)+1, "")</f>
        <v/>
      </c>
      <c r="N41" t="str">
        <f t="shared" si="1"/>
        <v/>
      </c>
    </row>
    <row r="42" spans="1:14" x14ac:dyDescent="0.25">
      <c r="A42" s="6" t="s">
        <v>1</v>
      </c>
      <c r="B42" s="6" t="s">
        <v>247</v>
      </c>
      <c r="C42" s="8" t="s">
        <v>248</v>
      </c>
      <c r="D42" s="8"/>
      <c r="E42" s="8"/>
      <c r="F42" s="8" t="s">
        <v>249</v>
      </c>
      <c r="G42" s="7">
        <v>1200</v>
      </c>
      <c r="H42" t="str" cm="1">
        <f t="array" ref="H42">SUBSTITUTE(INDEX($C$1:$C42, MAX(IF((NOT(ISBLANK($C$1:$C42)))*(ISNUMBER(FIND("Item:", $C$1:$C42))), ROW($C$1:$C42)-ROW($C$1)+1))), "Item: ", "")</f>
        <v>INSTALACION DE FAENAS</v>
      </c>
      <c r="I42" t="str">
        <f t="shared" si="6"/>
        <v/>
      </c>
      <c r="J42" t="str">
        <f t="shared" si="7"/>
        <v>EQUIPO</v>
      </c>
      <c r="K42" t="b">
        <f t="shared" si="4"/>
        <v>0</v>
      </c>
      <c r="L42" s="11" t="str">
        <f t="shared" si="5"/>
        <v/>
      </c>
      <c r="M42" t="str">
        <f>IF(B42="Q", MAX(M$2:M41)+1, "")</f>
        <v/>
      </c>
      <c r="N42" t="str">
        <f t="shared" si="1"/>
        <v/>
      </c>
    </row>
    <row r="43" spans="1:14" x14ac:dyDescent="0.25">
      <c r="A43" s="2"/>
      <c r="B43" s="2" t="s">
        <v>250</v>
      </c>
      <c r="C43" s="5" t="s">
        <v>251</v>
      </c>
      <c r="D43" s="5"/>
      <c r="E43" s="5" t="s">
        <v>252</v>
      </c>
      <c r="F43" s="5" t="s">
        <v>253</v>
      </c>
      <c r="G43" s="3">
        <v>84</v>
      </c>
      <c r="H43" t="str" cm="1">
        <f t="array" ref="H43">SUBSTITUTE(INDEX($C$1:$C43, MAX(IF((NOT(ISBLANK($C$1:$C43)))*(ISNUMBER(FIND("Item:", $C$1:$C43))), ROW($C$1:$C43)-ROW($C$1)+1))), "Item: ", "")</f>
        <v>INSTALACION DE FAENAS</v>
      </c>
      <c r="I43" t="str">
        <f t="shared" si="6"/>
        <v/>
      </c>
      <c r="J43" t="str">
        <f t="shared" si="7"/>
        <v>EQUIPO</v>
      </c>
      <c r="K43" t="b">
        <f t="shared" si="4"/>
        <v>0</v>
      </c>
      <c r="L43" s="11" t="str">
        <f t="shared" si="5"/>
        <v/>
      </c>
      <c r="M43" t="str">
        <f>IF(B43="Q", MAX(M$2:M42)+1, "")</f>
        <v/>
      </c>
      <c r="N43" t="str">
        <f t="shared" si="1"/>
        <v/>
      </c>
    </row>
    <row r="44" spans="1:14" x14ac:dyDescent="0.25">
      <c r="A44" s="2"/>
      <c r="B44" s="2" t="s">
        <v>26</v>
      </c>
      <c r="C44" s="5" t="s">
        <v>254</v>
      </c>
      <c r="D44" s="5"/>
      <c r="E44" s="5" t="s">
        <v>252</v>
      </c>
      <c r="F44" s="5" t="s">
        <v>255</v>
      </c>
      <c r="G44" s="3">
        <v>89.88</v>
      </c>
      <c r="H44" t="str" cm="1">
        <f t="array" ref="H44">SUBSTITUTE(INDEX($C$1:$C44, MAX(IF((NOT(ISBLANK($C$1:$C44)))*(ISNUMBER(FIND("Item:", $C$1:$C44))), ROW($C$1:$C44)-ROW($C$1)+1))), "Item: ", "")</f>
        <v>INSTALACION DE FAENAS</v>
      </c>
      <c r="I44" t="str">
        <f t="shared" si="6"/>
        <v/>
      </c>
      <c r="J44" t="str">
        <f t="shared" si="7"/>
        <v>EQUIPO</v>
      </c>
      <c r="K44" t="b">
        <f t="shared" si="4"/>
        <v>0</v>
      </c>
      <c r="L44" s="11" t="str">
        <f t="shared" si="5"/>
        <v/>
      </c>
      <c r="M44" t="str">
        <f>IF(B44="Q", MAX(M$2:M43)+1, "")</f>
        <v/>
      </c>
      <c r="N44" t="str">
        <f t="shared" si="1"/>
        <v/>
      </c>
    </row>
    <row r="45" spans="1:14" x14ac:dyDescent="0.25">
      <c r="A45" s="6" t="s">
        <v>1</v>
      </c>
      <c r="B45" s="6" t="s">
        <v>256</v>
      </c>
      <c r="C45" s="8" t="s">
        <v>257</v>
      </c>
      <c r="D45" s="8"/>
      <c r="E45" s="8"/>
      <c r="F45" s="8" t="s">
        <v>258</v>
      </c>
      <c r="G45" s="7">
        <v>1373.88</v>
      </c>
      <c r="H45" t="str" cm="1">
        <f t="array" ref="H45">SUBSTITUTE(INDEX($C$1:$C45, MAX(IF((NOT(ISBLANK($C$1:$C45)))*(ISNUMBER(FIND("Item:", $C$1:$C45))), ROW($C$1:$C45)-ROW($C$1)+1))), "Item: ", "")</f>
        <v>INSTALACION DE FAENAS</v>
      </c>
      <c r="I45" t="str">
        <f t="shared" si="6"/>
        <v/>
      </c>
      <c r="J45" t="str">
        <f t="shared" si="7"/>
        <v>EQUIPO</v>
      </c>
      <c r="K45" t="b">
        <f t="shared" si="4"/>
        <v>0</v>
      </c>
      <c r="L45" s="11" t="str">
        <f t="shared" si="5"/>
        <v/>
      </c>
      <c r="M45" t="str">
        <f>IF(B45="Q", MAX(M$2:M44)+1, "")</f>
        <v/>
      </c>
      <c r="N45" t="str">
        <f t="shared" si="1"/>
        <v/>
      </c>
    </row>
    <row r="46" spans="1:14" x14ac:dyDescent="0.25">
      <c r="A46" s="2"/>
      <c r="B46" s="2" t="s">
        <v>259</v>
      </c>
      <c r="C46" s="5" t="s">
        <v>260</v>
      </c>
      <c r="D46" s="5"/>
      <c r="E46" s="5" t="s">
        <v>261</v>
      </c>
      <c r="F46" s="5" t="s">
        <v>262</v>
      </c>
      <c r="G46" s="3">
        <v>42.45</v>
      </c>
      <c r="H46" t="str" cm="1">
        <f t="array" ref="H46">SUBSTITUTE(INDEX($C$1:$C46, MAX(IF((NOT(ISBLANK($C$1:$C46)))*(ISNUMBER(FIND("Item:", $C$1:$C46))), ROW($C$1:$C46)-ROW($C$1)+1))), "Item: ", "")</f>
        <v>INSTALACION DE FAENAS</v>
      </c>
      <c r="I46" t="str">
        <f t="shared" si="6"/>
        <v/>
      </c>
      <c r="J46" t="str">
        <f t="shared" si="7"/>
        <v>EQUIPO</v>
      </c>
      <c r="K46" t="b">
        <f t="shared" si="4"/>
        <v>0</v>
      </c>
      <c r="L46" s="11" t="str">
        <f t="shared" si="5"/>
        <v/>
      </c>
      <c r="M46" t="str">
        <f>IF(B46="Q", MAX(M$2:M45)+1, "")</f>
        <v/>
      </c>
      <c r="N46" t="str">
        <f t="shared" si="1"/>
        <v/>
      </c>
    </row>
    <row r="47" spans="1:14" x14ac:dyDescent="0.25">
      <c r="H47" t="str" cm="1">
        <f t="array" ref="H47">SUBSTITUTE(INDEX($C$1:$C47, MAX(IF((NOT(ISBLANK($C$1:$C47)))*(ISNUMBER(FIND("Item:", $C$1:$C47))), ROW($C$1:$C47)-ROW($C$1)+1))), "Item: ", "")</f>
        <v>INSTALACION DE FAENAS</v>
      </c>
      <c r="I47" t="str">
        <f t="shared" si="6"/>
        <v/>
      </c>
      <c r="J47" t="str">
        <f t="shared" si="7"/>
        <v>EQUIPO</v>
      </c>
      <c r="K47" t="b">
        <f t="shared" si="4"/>
        <v>0</v>
      </c>
      <c r="L47" s="11" t="str">
        <f t="shared" si="5"/>
        <v/>
      </c>
      <c r="M47" t="str">
        <f>IF(B47="Q", MAX(M$2:M46)+1, "")</f>
        <v/>
      </c>
      <c r="N47" t="str">
        <f t="shared" si="1"/>
        <v/>
      </c>
    </row>
    <row r="48" spans="1:14" x14ac:dyDescent="0.25">
      <c r="A48" s="6" t="s">
        <v>1</v>
      </c>
      <c r="B48" s="6" t="s">
        <v>263</v>
      </c>
      <c r="C48" s="8" t="s">
        <v>264</v>
      </c>
      <c r="D48" s="8"/>
      <c r="E48" s="8"/>
      <c r="F48" s="8" t="s">
        <v>265</v>
      </c>
      <c r="G48" s="7">
        <v>1416.33</v>
      </c>
      <c r="H48" t="str" cm="1">
        <f t="array" ref="H48">SUBSTITUTE(INDEX($C$1:$C48, MAX(IF((NOT(ISBLANK($C$1:$C48)))*(ISNUMBER(FIND("Item:", $C$1:$C48))), ROW($C$1:$C48)-ROW($C$1)+1))), "Item: ", "")</f>
        <v>INSTALACION DE FAENAS</v>
      </c>
      <c r="I48" t="str">
        <f t="shared" si="6"/>
        <v/>
      </c>
      <c r="J48" t="str">
        <f t="shared" si="7"/>
        <v>EQUIPO</v>
      </c>
      <c r="K48" t="b">
        <f t="shared" si="4"/>
        <v>0</v>
      </c>
      <c r="L48" s="11" t="str">
        <f t="shared" si="5"/>
        <v/>
      </c>
      <c r="M48">
        <f>IF(B48="Q", MAX(M$2:M47)+1, "")</f>
        <v>1</v>
      </c>
      <c r="N48" t="str">
        <f t="shared" si="1"/>
        <v>INSTALACION DE FAENAS</v>
      </c>
    </row>
    <row r="49" spans="1:14" x14ac:dyDescent="0.25">
      <c r="A49" s="6" t="s">
        <v>1</v>
      </c>
      <c r="B49" s="6"/>
      <c r="C49" s="8" t="s">
        <v>266</v>
      </c>
      <c r="D49" s="8"/>
      <c r="E49" s="8"/>
      <c r="F49" s="8"/>
      <c r="G49" s="7">
        <v>1416.33</v>
      </c>
      <c r="H49" t="str" cm="1">
        <f t="array" ref="H49">SUBSTITUTE(INDEX($C$1:$C49, MAX(IF((NOT(ISBLANK($C$1:$C49)))*(ISNUMBER(FIND("Item:", $C$1:$C49))), ROW($C$1:$C49)-ROW($C$1)+1))), "Item: ", "")</f>
        <v>INSTALACION DE FAENAS</v>
      </c>
      <c r="I49" t="str">
        <f t="shared" si="6"/>
        <v/>
      </c>
      <c r="J49" t="str">
        <f t="shared" si="7"/>
        <v>EQUIPO</v>
      </c>
      <c r="K49" t="b">
        <f t="shared" si="4"/>
        <v>0</v>
      </c>
      <c r="L49" s="11" t="str">
        <f t="shared" si="5"/>
        <v/>
      </c>
      <c r="M49" t="str">
        <f>IF(B49="Q", MAX(M$2:M48)+1, "")</f>
        <v/>
      </c>
      <c r="N49" t="str">
        <f t="shared" si="1"/>
        <v/>
      </c>
    </row>
    <row r="50" spans="1:14" x14ac:dyDescent="0.25">
      <c r="C50" s="9" t="s">
        <v>267</v>
      </c>
      <c r="H50" t="str" cm="1">
        <f t="array" ref="H50">SUBSTITUTE(INDEX($C$1:$C50, MAX(IF((NOT(ISBLANK($C$1:$C50)))*(ISNUMBER(FIND("Item:", $C$1:$C50))), ROW($C$1:$C50)-ROW($C$1)+1))), "Item: ", "")</f>
        <v>INSTALACION DE FAENAS</v>
      </c>
      <c r="I50" t="str">
        <f t="shared" si="6"/>
        <v/>
      </c>
      <c r="J50" t="str">
        <f t="shared" si="7"/>
        <v>EQUIPO</v>
      </c>
      <c r="K50" t="b">
        <f t="shared" si="4"/>
        <v>0</v>
      </c>
      <c r="L50" s="11" t="str">
        <f t="shared" si="5"/>
        <v/>
      </c>
      <c r="M50" t="str">
        <f>IF(B50="Q", MAX(M$2:M49)+1, "")</f>
        <v/>
      </c>
      <c r="N50" t="str">
        <f t="shared" si="1"/>
        <v/>
      </c>
    </row>
    <row r="51" spans="1:14" x14ac:dyDescent="0.25">
      <c r="H51" t="str" cm="1">
        <f t="array" ref="H51">SUBSTITUTE(INDEX($C$1:$C51, MAX(IF((NOT(ISBLANK($C$1:$C51)))*(ISNUMBER(FIND("Item:", $C$1:$C51))), ROW($C$1:$C51)-ROW($C$1)+1))), "Item: ", "")</f>
        <v>INSTALACION DE FAENAS</v>
      </c>
      <c r="I51" t="str">
        <f t="shared" si="6"/>
        <v/>
      </c>
      <c r="J51" t="str">
        <f t="shared" si="7"/>
        <v>EQUIPO</v>
      </c>
      <c r="K51" t="b">
        <f t="shared" si="4"/>
        <v>0</v>
      </c>
      <c r="L51" s="11" t="str">
        <f t="shared" si="5"/>
        <v/>
      </c>
      <c r="M51" t="str">
        <f>IF(B51="Q", MAX(M$2:M50)+1, "")</f>
        <v/>
      </c>
      <c r="N51" t="str">
        <f t="shared" si="1"/>
        <v/>
      </c>
    </row>
    <row r="52" spans="1:14" x14ac:dyDescent="0.25">
      <c r="C52" s="10" t="s">
        <v>268</v>
      </c>
      <c r="E52" s="10" t="s">
        <v>269</v>
      </c>
      <c r="H52" t="str" cm="1">
        <f t="array" ref="H52">SUBSTITUTE(INDEX($C$1:$C52, MAX(IF((NOT(ISBLANK($C$1:$C52)))*(ISNUMBER(FIND("Item:", $C$1:$C52))), ROW($C$1:$C52)-ROW($C$1)+1))), "Item: ", "")</f>
        <v>LETRERO DE OBRAS DE MURO DE LADRILLO</v>
      </c>
      <c r="I52" t="str">
        <f t="shared" si="6"/>
        <v/>
      </c>
      <c r="J52" t="str">
        <f t="shared" si="7"/>
        <v>EQUIPO</v>
      </c>
      <c r="K52" t="b">
        <f t="shared" si="4"/>
        <v>0</v>
      </c>
      <c r="L52" s="11" t="str">
        <f t="shared" si="5"/>
        <v/>
      </c>
      <c r="M52" t="str">
        <f>IF(B52="Q", MAX(M$2:M51)+1, "")</f>
        <v/>
      </c>
      <c r="N52" t="str">
        <f t="shared" si="1"/>
        <v/>
      </c>
    </row>
    <row r="53" spans="1:14" x14ac:dyDescent="0.25">
      <c r="C53" s="10" t="s">
        <v>0</v>
      </c>
      <c r="E53" s="10" t="s">
        <v>72</v>
      </c>
      <c r="H53" t="str" cm="1">
        <f t="array" ref="H53">SUBSTITUTE(INDEX($C$1:$C53, MAX(IF((NOT(ISBLANK($C$1:$C53)))*(ISNUMBER(FIND("Item:", $C$1:$C53))), ROW($C$1:$C53)-ROW($C$1)+1))), "Item: ", "")</f>
        <v>LETRERO DE OBRAS DE MURO DE LADRILLO</v>
      </c>
      <c r="I53" t="str">
        <f t="shared" si="6"/>
        <v/>
      </c>
      <c r="J53" t="str">
        <f t="shared" si="7"/>
        <v>EQUIPO</v>
      </c>
      <c r="K53" t="b">
        <f t="shared" si="4"/>
        <v>0</v>
      </c>
      <c r="L53" s="11" t="str">
        <f t="shared" si="5"/>
        <v/>
      </c>
      <c r="M53" t="str">
        <f>IF(B53="Q", MAX(M$2:M52)+1, "")</f>
        <v/>
      </c>
      <c r="N53" t="str">
        <f t="shared" si="1"/>
        <v/>
      </c>
    </row>
    <row r="54" spans="1:14" x14ac:dyDescent="0.25">
      <c r="C54" s="10" t="s">
        <v>71</v>
      </c>
      <c r="E54" s="10" t="s">
        <v>73</v>
      </c>
      <c r="H54" t="str" cm="1">
        <f t="array" ref="H54">SUBSTITUTE(INDEX($C$1:$C54, MAX(IF((NOT(ISBLANK($C$1:$C54)))*(ISNUMBER(FIND("Item:", $C$1:$C54))), ROW($C$1:$C54)-ROW($C$1)+1))), "Item: ", "")</f>
        <v>LETRERO DE OBRAS DE MURO DE LADRILLO</v>
      </c>
      <c r="I54" t="str">
        <f t="shared" si="6"/>
        <v/>
      </c>
      <c r="J54" t="str">
        <f t="shared" si="7"/>
        <v>EQUIPO</v>
      </c>
      <c r="K54" t="b">
        <f t="shared" si="4"/>
        <v>0</v>
      </c>
      <c r="L54" s="11" t="str">
        <f t="shared" si="5"/>
        <v/>
      </c>
      <c r="M54" t="str">
        <f>IF(B54="Q", MAX(M$2:M53)+1, "")</f>
        <v/>
      </c>
      <c r="N54" t="str">
        <f t="shared" si="1"/>
        <v/>
      </c>
    </row>
    <row r="55" spans="1:14" x14ac:dyDescent="0.25">
      <c r="H55" t="str" cm="1">
        <f t="array" ref="H55">SUBSTITUTE(INDEX($C$1:$C55, MAX(IF((NOT(ISBLANK($C$1:$C55)))*(ISNUMBER(FIND("Item:", $C$1:$C55))), ROW($C$1:$C55)-ROW($C$1)+1))), "Item: ", "")</f>
        <v>LETRERO DE OBRAS DE MURO DE LADRILLO</v>
      </c>
      <c r="I55" t="str">
        <f t="shared" si="6"/>
        <v/>
      </c>
      <c r="J55" t="str">
        <f t="shared" si="7"/>
        <v>EQUIPO</v>
      </c>
      <c r="K55" t="b">
        <f t="shared" si="4"/>
        <v>0</v>
      </c>
      <c r="L55" s="11" t="str">
        <f t="shared" si="5"/>
        <v/>
      </c>
      <c r="M55" t="str">
        <f>IF(B55="Q", MAX(M$2:M54)+1, "")</f>
        <v/>
      </c>
      <c r="N55" t="str">
        <f t="shared" si="1"/>
        <v/>
      </c>
    </row>
    <row r="56" spans="1:14" x14ac:dyDescent="0.25">
      <c r="A56" s="1" t="s">
        <v>2</v>
      </c>
      <c r="B56" s="1" t="s">
        <v>213</v>
      </c>
      <c r="C56" s="4" t="s">
        <v>214</v>
      </c>
      <c r="D56" s="4" t="s">
        <v>74</v>
      </c>
      <c r="E56" s="4" t="s">
        <v>77</v>
      </c>
      <c r="F56" s="4" t="s">
        <v>215</v>
      </c>
      <c r="G56" s="4" t="s">
        <v>76</v>
      </c>
      <c r="H56" t="str" cm="1">
        <f t="array" ref="H56">SUBSTITUTE(INDEX($C$1:$C56, MAX(IF((NOT(ISBLANK($C$1:$C56)))*(ISNUMBER(FIND("Item:", $C$1:$C56))), ROW($C$1:$C56)-ROW($C$1)+1))), "Item: ", "")</f>
        <v>LETRERO DE OBRAS DE MURO DE LADRILLO</v>
      </c>
      <c r="I56" t="str">
        <f t="shared" si="6"/>
        <v/>
      </c>
      <c r="J56" t="str">
        <f t="shared" si="7"/>
        <v>EQUIPO</v>
      </c>
      <c r="K56" t="b">
        <f t="shared" si="4"/>
        <v>0</v>
      </c>
      <c r="L56" s="11" t="str">
        <f t="shared" si="5"/>
        <v/>
      </c>
      <c r="M56" t="str">
        <f>IF(B56="Q", MAX(M$2:M55)+1, "")</f>
        <v/>
      </c>
      <c r="N56" t="str">
        <f t="shared" si="1"/>
        <v/>
      </c>
    </row>
    <row r="57" spans="1:14" x14ac:dyDescent="0.25">
      <c r="A57" s="2"/>
      <c r="B57" s="2" t="s">
        <v>216</v>
      </c>
      <c r="C57" s="5" t="s">
        <v>217</v>
      </c>
      <c r="D57" s="5"/>
      <c r="E57" s="5"/>
      <c r="F57" s="5"/>
      <c r="G57" s="5"/>
      <c r="H57" t="str" cm="1">
        <f t="array" ref="H57">SUBSTITUTE(INDEX($C$1:$C57, MAX(IF((NOT(ISBLANK($C$1:$C57)))*(ISNUMBER(FIND("Item:", $C$1:$C57))), ROW($C$1:$C57)-ROW($C$1)+1))), "Item: ", "")</f>
        <v>LETRERO DE OBRAS DE MURO DE LADRILLO</v>
      </c>
      <c r="I57" t="str">
        <f t="shared" si="6"/>
        <v>MATERIALES</v>
      </c>
      <c r="J57" t="str">
        <f t="shared" si="7"/>
        <v>MATERIALES</v>
      </c>
      <c r="K57" t="b">
        <f t="shared" si="4"/>
        <v>1</v>
      </c>
      <c r="L57" s="11" t="str">
        <f t="shared" si="5"/>
        <v/>
      </c>
      <c r="M57" t="str">
        <f>IF(B57="Q", MAX(M$2:M56)+1, "")</f>
        <v/>
      </c>
      <c r="N57" t="str">
        <f t="shared" si="1"/>
        <v/>
      </c>
    </row>
    <row r="58" spans="1:14" x14ac:dyDescent="0.25">
      <c r="A58" s="2">
        <v>1</v>
      </c>
      <c r="B58" s="2" t="s">
        <v>218</v>
      </c>
      <c r="C58" s="5" t="s">
        <v>184</v>
      </c>
      <c r="D58" s="5" t="s">
        <v>92</v>
      </c>
      <c r="E58" s="3">
        <v>0.04</v>
      </c>
      <c r="F58" s="3">
        <v>8</v>
      </c>
      <c r="G58" s="3">
        <v>0.32</v>
      </c>
      <c r="H58" t="str" cm="1">
        <f t="array" ref="H58">SUBSTITUTE(INDEX($C$1:$C58, MAX(IF((NOT(ISBLANK($C$1:$C58)))*(ISNUMBER(FIND("Item:", $C$1:$C58))), ROW($C$1:$C58)-ROW($C$1)+1))), "Item: ", "")</f>
        <v>LETRERO DE OBRAS DE MURO DE LADRILLO</v>
      </c>
      <c r="I58" t="str">
        <f t="shared" si="6"/>
        <v/>
      </c>
      <c r="J58" t="str">
        <f t="shared" si="7"/>
        <v>MATERIALES</v>
      </c>
      <c r="K58" t="b">
        <f t="shared" si="4"/>
        <v>0</v>
      </c>
      <c r="L58" s="11" t="str">
        <f t="shared" si="5"/>
        <v>SI</v>
      </c>
      <c r="M58" t="str">
        <f>IF(B58="Q", MAX(M$2:M57)+1, "")</f>
        <v/>
      </c>
      <c r="N58" t="str">
        <f t="shared" si="1"/>
        <v/>
      </c>
    </row>
    <row r="59" spans="1:14" x14ac:dyDescent="0.25">
      <c r="A59" s="2">
        <v>2</v>
      </c>
      <c r="B59" s="2" t="s">
        <v>218</v>
      </c>
      <c r="C59" s="5" t="s">
        <v>166</v>
      </c>
      <c r="D59" s="5" t="s">
        <v>22</v>
      </c>
      <c r="E59" s="3">
        <v>0.2</v>
      </c>
      <c r="F59" s="3">
        <v>4</v>
      </c>
      <c r="G59" s="3">
        <v>0.8</v>
      </c>
      <c r="H59" t="str" cm="1">
        <f t="array" ref="H59">SUBSTITUTE(INDEX($C$1:$C59, MAX(IF((NOT(ISBLANK($C$1:$C59)))*(ISNUMBER(FIND("Item:", $C$1:$C59))), ROW($C$1:$C59)-ROW($C$1)+1))), "Item: ", "")</f>
        <v>LETRERO DE OBRAS DE MURO DE LADRILLO</v>
      </c>
      <c r="I59" t="str">
        <f t="shared" si="6"/>
        <v/>
      </c>
      <c r="J59" t="str">
        <f t="shared" si="7"/>
        <v>MATERIALES</v>
      </c>
      <c r="K59" t="b">
        <f t="shared" si="4"/>
        <v>0</v>
      </c>
      <c r="L59" s="11" t="str">
        <f t="shared" si="5"/>
        <v>SI</v>
      </c>
      <c r="M59" t="str">
        <f>IF(B59="Q", MAX(M$2:M58)+1, "")</f>
        <v/>
      </c>
      <c r="N59" t="str">
        <f t="shared" si="1"/>
        <v/>
      </c>
    </row>
    <row r="60" spans="1:14" x14ac:dyDescent="0.25">
      <c r="A60" s="2">
        <v>3</v>
      </c>
      <c r="B60" s="2" t="s">
        <v>218</v>
      </c>
      <c r="C60" s="5" t="s">
        <v>162</v>
      </c>
      <c r="D60" s="5" t="s">
        <v>92</v>
      </c>
      <c r="E60" s="3">
        <v>0.6</v>
      </c>
      <c r="F60" s="3">
        <v>35</v>
      </c>
      <c r="G60" s="3">
        <v>21</v>
      </c>
      <c r="H60" t="str" cm="1">
        <f t="array" ref="H60">SUBSTITUTE(INDEX($C$1:$C60, MAX(IF((NOT(ISBLANK($C$1:$C60)))*(ISNUMBER(FIND("Item:", $C$1:$C60))), ROW($C$1:$C60)-ROW($C$1)+1))), "Item: ", "")</f>
        <v>LETRERO DE OBRAS DE MURO DE LADRILLO</v>
      </c>
      <c r="I60" t="str">
        <f t="shared" si="6"/>
        <v/>
      </c>
      <c r="J60" t="str">
        <f t="shared" si="7"/>
        <v>MATERIALES</v>
      </c>
      <c r="K60" t="b">
        <f t="shared" si="4"/>
        <v>0</v>
      </c>
      <c r="L60" s="11" t="str">
        <f t="shared" si="5"/>
        <v>SI</v>
      </c>
      <c r="M60" t="str">
        <f>IF(B60="Q", MAX(M$2:M59)+1, "")</f>
        <v/>
      </c>
      <c r="N60" t="str">
        <f t="shared" si="1"/>
        <v/>
      </c>
    </row>
    <row r="61" spans="1:14" x14ac:dyDescent="0.25">
      <c r="A61" s="2">
        <v>4</v>
      </c>
      <c r="B61" s="2" t="s">
        <v>218</v>
      </c>
      <c r="C61" s="5" t="s">
        <v>152</v>
      </c>
      <c r="D61" s="5" t="s">
        <v>149</v>
      </c>
      <c r="E61" s="3">
        <v>0.4</v>
      </c>
      <c r="F61" s="3">
        <v>6</v>
      </c>
      <c r="G61" s="3">
        <v>2.4</v>
      </c>
      <c r="H61" t="str" cm="1">
        <f t="array" ref="H61">SUBSTITUTE(INDEX($C$1:$C61, MAX(IF((NOT(ISBLANK($C$1:$C61)))*(ISNUMBER(FIND("Item:", $C$1:$C61))), ROW($C$1:$C61)-ROW($C$1)+1))), "Item: ", "")</f>
        <v>LETRERO DE OBRAS DE MURO DE LADRILLO</v>
      </c>
      <c r="I61" t="str">
        <f t="shared" si="6"/>
        <v/>
      </c>
      <c r="J61" t="str">
        <f t="shared" si="7"/>
        <v>MATERIALES</v>
      </c>
      <c r="K61" t="b">
        <f t="shared" si="4"/>
        <v>0</v>
      </c>
      <c r="L61" s="11" t="str">
        <f t="shared" si="5"/>
        <v>SI</v>
      </c>
      <c r="M61" t="str">
        <f>IF(B61="Q", MAX(M$2:M60)+1, "")</f>
        <v/>
      </c>
      <c r="N61" t="str">
        <f t="shared" si="1"/>
        <v/>
      </c>
    </row>
    <row r="62" spans="1:14" x14ac:dyDescent="0.25">
      <c r="A62" s="2">
        <v>5</v>
      </c>
      <c r="B62" s="2" t="s">
        <v>218</v>
      </c>
      <c r="C62" s="5" t="s">
        <v>142</v>
      </c>
      <c r="D62" s="5" t="s">
        <v>37</v>
      </c>
      <c r="E62" s="3">
        <v>67</v>
      </c>
      <c r="F62" s="3">
        <v>1.2</v>
      </c>
      <c r="G62" s="3">
        <v>80.400000000000006</v>
      </c>
      <c r="H62" t="str" cm="1">
        <f t="array" ref="H62">SUBSTITUTE(INDEX($C$1:$C62, MAX(IF((NOT(ISBLANK($C$1:$C62)))*(ISNUMBER(FIND("Item:", $C$1:$C62))), ROW($C$1:$C62)-ROW($C$1)+1))), "Item: ", "")</f>
        <v>LETRERO DE OBRAS DE MURO DE LADRILLO</v>
      </c>
      <c r="I62" t="str">
        <f t="shared" si="6"/>
        <v/>
      </c>
      <c r="J62" t="str">
        <f t="shared" si="7"/>
        <v>MATERIALES</v>
      </c>
      <c r="K62" t="b">
        <f t="shared" si="4"/>
        <v>0</v>
      </c>
      <c r="L62" s="11" t="str">
        <f t="shared" si="5"/>
        <v>SI</v>
      </c>
      <c r="M62" t="str">
        <f>IF(B62="Q", MAX(M$2:M61)+1, "")</f>
        <v/>
      </c>
      <c r="N62" t="str">
        <f t="shared" si="1"/>
        <v/>
      </c>
    </row>
    <row r="63" spans="1:14" x14ac:dyDescent="0.25">
      <c r="A63" s="2">
        <v>6</v>
      </c>
      <c r="B63" s="2" t="s">
        <v>218</v>
      </c>
      <c r="C63" s="5" t="s">
        <v>116</v>
      </c>
      <c r="D63" s="5" t="s">
        <v>81</v>
      </c>
      <c r="E63" s="3">
        <v>0.03</v>
      </c>
      <c r="F63" s="3">
        <v>11</v>
      </c>
      <c r="G63" s="3">
        <v>0.33</v>
      </c>
      <c r="H63" t="str" cm="1">
        <f t="array" ref="H63">SUBSTITUTE(INDEX($C$1:$C63, MAX(IF((NOT(ISBLANK($C$1:$C63)))*(ISNUMBER(FIND("Item:", $C$1:$C63))), ROW($C$1:$C63)-ROW($C$1)+1))), "Item: ", "")</f>
        <v>LETRERO DE OBRAS DE MURO DE LADRILLO</v>
      </c>
      <c r="I63" t="str">
        <f t="shared" si="6"/>
        <v/>
      </c>
      <c r="J63" t="str">
        <f t="shared" si="7"/>
        <v>MATERIALES</v>
      </c>
      <c r="K63" t="b">
        <f t="shared" si="4"/>
        <v>0</v>
      </c>
      <c r="L63" s="11" t="str">
        <f t="shared" si="5"/>
        <v>SI</v>
      </c>
      <c r="M63" t="str">
        <f>IF(B63="Q", MAX(M$2:M62)+1, "")</f>
        <v/>
      </c>
      <c r="N63" t="str">
        <f t="shared" si="1"/>
        <v/>
      </c>
    </row>
    <row r="64" spans="1:14" x14ac:dyDescent="0.25">
      <c r="A64" s="2">
        <v>7</v>
      </c>
      <c r="B64" s="2" t="s">
        <v>218</v>
      </c>
      <c r="C64" s="5" t="s">
        <v>108</v>
      </c>
      <c r="D64" s="5" t="s">
        <v>81</v>
      </c>
      <c r="E64" s="3">
        <v>100</v>
      </c>
      <c r="F64" s="3">
        <v>1.1000000000000001</v>
      </c>
      <c r="G64" s="3">
        <v>110</v>
      </c>
      <c r="H64" t="str" cm="1">
        <f t="array" ref="H64">SUBSTITUTE(INDEX($C$1:$C64, MAX(IF((NOT(ISBLANK($C$1:$C64)))*(ISNUMBER(FIND("Item:", $C$1:$C64))), ROW($C$1:$C64)-ROW($C$1)+1))), "Item: ", "")</f>
        <v>LETRERO DE OBRAS DE MURO DE LADRILLO</v>
      </c>
      <c r="I64" t="str">
        <f t="shared" si="6"/>
        <v/>
      </c>
      <c r="J64" t="str">
        <f t="shared" si="7"/>
        <v>MATERIALES</v>
      </c>
      <c r="K64" t="b">
        <f t="shared" si="4"/>
        <v>0</v>
      </c>
      <c r="L64" s="11" t="str">
        <f t="shared" si="5"/>
        <v>SI</v>
      </c>
      <c r="M64" t="str">
        <f>IF(B64="Q", MAX(M$2:M63)+1, "")</f>
        <v/>
      </c>
      <c r="N64" t="str">
        <f t="shared" si="1"/>
        <v/>
      </c>
    </row>
    <row r="65" spans="1:14" x14ac:dyDescent="0.25">
      <c r="A65" s="2">
        <v>8</v>
      </c>
      <c r="B65" s="2" t="s">
        <v>218</v>
      </c>
      <c r="C65" s="5" t="s">
        <v>94</v>
      </c>
      <c r="D65" s="5" t="s">
        <v>37</v>
      </c>
      <c r="E65" s="3">
        <v>8</v>
      </c>
      <c r="F65" s="3">
        <v>5</v>
      </c>
      <c r="G65" s="3">
        <v>40</v>
      </c>
      <c r="H65" t="str" cm="1">
        <f t="array" ref="H65">SUBSTITUTE(INDEX($C$1:$C65, MAX(IF((NOT(ISBLANK($C$1:$C65)))*(ISNUMBER(FIND("Item:", $C$1:$C65))), ROW($C$1:$C65)-ROW($C$1)+1))), "Item: ", "")</f>
        <v>LETRERO DE OBRAS DE MURO DE LADRILLO</v>
      </c>
      <c r="I65" t="str">
        <f t="shared" si="6"/>
        <v/>
      </c>
      <c r="J65" t="str">
        <f t="shared" si="7"/>
        <v>MATERIALES</v>
      </c>
      <c r="K65" t="b">
        <f t="shared" si="4"/>
        <v>0</v>
      </c>
      <c r="L65" s="11" t="str">
        <f t="shared" si="5"/>
        <v>SI</v>
      </c>
      <c r="M65" t="str">
        <f>IF(B65="Q", MAX(M$2:M64)+1, "")</f>
        <v/>
      </c>
      <c r="N65" t="str">
        <f t="shared" si="1"/>
        <v/>
      </c>
    </row>
    <row r="66" spans="1:14" x14ac:dyDescent="0.25">
      <c r="A66" s="2">
        <v>9</v>
      </c>
      <c r="B66" s="2" t="s">
        <v>218</v>
      </c>
      <c r="C66" s="5" t="s">
        <v>86</v>
      </c>
      <c r="D66" s="5" t="s">
        <v>81</v>
      </c>
      <c r="E66" s="3">
        <v>0.2</v>
      </c>
      <c r="F66" s="3">
        <v>7</v>
      </c>
      <c r="G66" s="3">
        <v>1.4</v>
      </c>
      <c r="H66" t="str" cm="1">
        <f t="array" ref="H66">SUBSTITUTE(INDEX($C$1:$C66, MAX(IF((NOT(ISBLANK($C$1:$C66)))*(ISNUMBER(FIND("Item:", $C$1:$C66))), ROW($C$1:$C66)-ROW($C$1)+1))), "Item: ", "")</f>
        <v>LETRERO DE OBRAS DE MURO DE LADRILLO</v>
      </c>
      <c r="I66" t="str">
        <f t="shared" si="6"/>
        <v/>
      </c>
      <c r="J66" t="str">
        <f t="shared" si="7"/>
        <v>MATERIALES</v>
      </c>
      <c r="K66" t="b">
        <f t="shared" si="4"/>
        <v>0</v>
      </c>
      <c r="L66" s="11" t="str">
        <f t="shared" si="5"/>
        <v>SI</v>
      </c>
      <c r="M66" t="str">
        <f>IF(B66="Q", MAX(M$2:M65)+1, "")</f>
        <v/>
      </c>
      <c r="N66" t="str">
        <f t="shared" ref="N66:N129" si="8">+IF(M66="","",H66)</f>
        <v/>
      </c>
    </row>
    <row r="67" spans="1:14" x14ac:dyDescent="0.25">
      <c r="A67" s="2">
        <v>10</v>
      </c>
      <c r="B67" s="2" t="s">
        <v>218</v>
      </c>
      <c r="C67" s="5" t="s">
        <v>80</v>
      </c>
      <c r="D67" s="5" t="s">
        <v>81</v>
      </c>
      <c r="E67" s="3">
        <v>0.03</v>
      </c>
      <c r="F67" s="3">
        <v>11</v>
      </c>
      <c r="G67" s="3">
        <v>0.33</v>
      </c>
      <c r="H67" t="str" cm="1">
        <f t="array" ref="H67">SUBSTITUTE(INDEX($C$1:$C67, MAX(IF((NOT(ISBLANK($C$1:$C67)))*(ISNUMBER(FIND("Item:", $C$1:$C67))), ROW($C$1:$C67)-ROW($C$1)+1))), "Item: ", "")</f>
        <v>LETRERO DE OBRAS DE MURO DE LADRILLO</v>
      </c>
      <c r="I67" t="str">
        <f t="shared" ref="I67:I130" si="9">IFERROR(  IF(OR(ISNUMBER(FIND("MATERIALES", C67,1))), "MATERIALES",  IF(OR(ISNUMBER(FIND("MANO DE OBRA", C67))), "MANO DE OBRA",  IF(OR(ISNUMBER(FIND("EQUIPO", C67))), "EQUIPO",  ""))),"")</f>
        <v/>
      </c>
      <c r="J67" t="str">
        <f t="shared" si="7"/>
        <v>MATERIALES</v>
      </c>
      <c r="K67" t="b">
        <f t="shared" ref="K67:K130" si="10">AND(ISTEXT(B67),C67=J67)</f>
        <v>0</v>
      </c>
      <c r="L67" s="11" t="str">
        <f t="shared" ref="L67:L130" si="11">IF(ISNUMBER(A67),"SI","")</f>
        <v>SI</v>
      </c>
      <c r="M67" t="str">
        <f>IF(B67="Q", MAX(M$2:M66)+1, "")</f>
        <v/>
      </c>
      <c r="N67" t="str">
        <f t="shared" si="8"/>
        <v/>
      </c>
    </row>
    <row r="68" spans="1:14" x14ac:dyDescent="0.25">
      <c r="A68" s="2">
        <v>11</v>
      </c>
      <c r="B68" s="2" t="s">
        <v>218</v>
      </c>
      <c r="C68" s="5" t="s">
        <v>161</v>
      </c>
      <c r="D68" s="5" t="s">
        <v>89</v>
      </c>
      <c r="E68" s="3">
        <v>0.17</v>
      </c>
      <c r="F68" s="3">
        <v>0</v>
      </c>
      <c r="G68" s="3">
        <v>0</v>
      </c>
      <c r="H68" t="str" cm="1">
        <f t="array" ref="H68">SUBSTITUTE(INDEX($C$1:$C68, MAX(IF((NOT(ISBLANK($C$1:$C68)))*(ISNUMBER(FIND("Item:", $C$1:$C68))), ROW($C$1:$C68)-ROW($C$1)+1))), "Item: ", "")</f>
        <v>LETRERO DE OBRAS DE MURO DE LADRILLO</v>
      </c>
      <c r="I68" t="str">
        <f t="shared" si="9"/>
        <v/>
      </c>
      <c r="J68" t="str">
        <f t="shared" si="7"/>
        <v>MATERIALES</v>
      </c>
      <c r="K68" t="b">
        <f t="shared" si="10"/>
        <v>0</v>
      </c>
      <c r="L68" s="11" t="str">
        <f t="shared" si="11"/>
        <v>SI</v>
      </c>
      <c r="M68" t="str">
        <f>IF(B68="Q", MAX(M$2:M67)+1, "")</f>
        <v/>
      </c>
      <c r="N68" t="str">
        <f t="shared" si="8"/>
        <v/>
      </c>
    </row>
    <row r="69" spans="1:14" x14ac:dyDescent="0.25">
      <c r="A69" s="2">
        <v>12</v>
      </c>
      <c r="B69" s="2" t="s">
        <v>218</v>
      </c>
      <c r="C69" s="5" t="s">
        <v>133</v>
      </c>
      <c r="D69" s="5" t="s">
        <v>89</v>
      </c>
      <c r="E69" s="3">
        <v>7.0000000000000007E-2</v>
      </c>
      <c r="F69" s="3">
        <v>0</v>
      </c>
      <c r="G69" s="3">
        <v>0</v>
      </c>
      <c r="H69" t="str" cm="1">
        <f t="array" ref="H69">SUBSTITUTE(INDEX($C$1:$C69, MAX(IF((NOT(ISBLANK($C$1:$C69)))*(ISNUMBER(FIND("Item:", $C$1:$C69))), ROW($C$1:$C69)-ROW($C$1)+1))), "Item: ", "")</f>
        <v>LETRERO DE OBRAS DE MURO DE LADRILLO</v>
      </c>
      <c r="I69" t="str">
        <f t="shared" si="9"/>
        <v/>
      </c>
      <c r="J69" t="str">
        <f t="shared" si="7"/>
        <v>MATERIALES</v>
      </c>
      <c r="K69" t="b">
        <f t="shared" si="10"/>
        <v>0</v>
      </c>
      <c r="L69" s="11" t="str">
        <f t="shared" si="11"/>
        <v>SI</v>
      </c>
      <c r="M69" t="str">
        <f>IF(B69="Q", MAX(M$2:M68)+1, "")</f>
        <v/>
      </c>
      <c r="N69" t="str">
        <f t="shared" si="8"/>
        <v/>
      </c>
    </row>
    <row r="70" spans="1:14" x14ac:dyDescent="0.25">
      <c r="A70" s="2">
        <v>13</v>
      </c>
      <c r="B70" s="2" t="s">
        <v>218</v>
      </c>
      <c r="C70" s="5" t="s">
        <v>90</v>
      </c>
      <c r="D70" s="5" t="s">
        <v>89</v>
      </c>
      <c r="E70" s="3">
        <v>0.45</v>
      </c>
      <c r="F70" s="3">
        <v>0</v>
      </c>
      <c r="G70" s="3">
        <v>0</v>
      </c>
      <c r="H70" t="str" cm="1">
        <f t="array" ref="H70">SUBSTITUTE(INDEX($C$1:$C70, MAX(IF((NOT(ISBLANK($C$1:$C70)))*(ISNUMBER(FIND("Item:", $C$1:$C70))), ROW($C$1:$C70)-ROW($C$1)+1))), "Item: ", "")</f>
        <v>LETRERO DE OBRAS DE MURO DE LADRILLO</v>
      </c>
      <c r="I70" t="str">
        <f t="shared" si="9"/>
        <v/>
      </c>
      <c r="J70" t="str">
        <f t="shared" si="7"/>
        <v>MATERIALES</v>
      </c>
      <c r="K70" t="b">
        <f t="shared" si="10"/>
        <v>0</v>
      </c>
      <c r="L70" s="11" t="str">
        <f t="shared" si="11"/>
        <v>SI</v>
      </c>
      <c r="M70" t="str">
        <f>IF(B70="Q", MAX(M$2:M69)+1, "")</f>
        <v/>
      </c>
      <c r="N70" t="str">
        <f t="shared" si="8"/>
        <v/>
      </c>
    </row>
    <row r="71" spans="1:14" x14ac:dyDescent="0.25">
      <c r="A71" s="2">
        <v>14</v>
      </c>
      <c r="B71" s="2" t="s">
        <v>218</v>
      </c>
      <c r="C71" s="5" t="s">
        <v>88</v>
      </c>
      <c r="D71" s="5" t="s">
        <v>89</v>
      </c>
      <c r="E71" s="3">
        <v>7.0000000000000007E-2</v>
      </c>
      <c r="F71" s="3">
        <v>0</v>
      </c>
      <c r="G71" s="3">
        <v>0</v>
      </c>
      <c r="H71" t="str" cm="1">
        <f t="array" ref="H71">SUBSTITUTE(INDEX($C$1:$C71, MAX(IF((NOT(ISBLANK($C$1:$C71)))*(ISNUMBER(FIND("Item:", $C$1:$C71))), ROW($C$1:$C71)-ROW($C$1)+1))), "Item: ", "")</f>
        <v>LETRERO DE OBRAS DE MURO DE LADRILLO</v>
      </c>
      <c r="I71" t="str">
        <f t="shared" si="9"/>
        <v/>
      </c>
      <c r="J71" t="str">
        <f t="shared" si="7"/>
        <v>MATERIALES</v>
      </c>
      <c r="K71" t="b">
        <f t="shared" si="10"/>
        <v>0</v>
      </c>
      <c r="L71" s="11" t="str">
        <f t="shared" si="11"/>
        <v>SI</v>
      </c>
      <c r="M71" t="str">
        <f>IF(B71="Q", MAX(M$2:M70)+1, "")</f>
        <v/>
      </c>
      <c r="N71" t="str">
        <f t="shared" si="8"/>
        <v/>
      </c>
    </row>
    <row r="72" spans="1:14" x14ac:dyDescent="0.25">
      <c r="H72" t="str" cm="1">
        <f t="array" ref="H72">SUBSTITUTE(INDEX($C$1:$C72, MAX(IF((NOT(ISBLANK($C$1:$C72)))*(ISNUMBER(FIND("Item:", $C$1:$C72))), ROW($C$1:$C72)-ROW($C$1)+1))), "Item: ", "")</f>
        <v>LETRERO DE OBRAS DE MURO DE LADRILLO</v>
      </c>
      <c r="I72" t="str">
        <f t="shared" si="9"/>
        <v/>
      </c>
      <c r="J72" t="str">
        <f t="shared" ref="J72:J135" si="12">+IF(I72="",J71,I72)</f>
        <v>MATERIALES</v>
      </c>
      <c r="K72" t="b">
        <f t="shared" si="10"/>
        <v>0</v>
      </c>
      <c r="L72" s="11" t="str">
        <f t="shared" si="11"/>
        <v/>
      </c>
      <c r="M72" t="str">
        <f>IF(B72="Q", MAX(M$2:M71)+1, "")</f>
        <v/>
      </c>
      <c r="N72" t="str">
        <f t="shared" si="8"/>
        <v/>
      </c>
    </row>
    <row r="73" spans="1:14" x14ac:dyDescent="0.25">
      <c r="A73" s="6" t="s">
        <v>1</v>
      </c>
      <c r="B73" s="6" t="s">
        <v>219</v>
      </c>
      <c r="C73" s="8" t="s">
        <v>220</v>
      </c>
      <c r="D73" s="8"/>
      <c r="E73" s="8"/>
      <c r="F73" s="8" t="s">
        <v>221</v>
      </c>
      <c r="G73" s="7">
        <v>256.98</v>
      </c>
      <c r="H73" t="str" cm="1">
        <f t="array" ref="H73">SUBSTITUTE(INDEX($C$1:$C73, MAX(IF((NOT(ISBLANK($C$1:$C73)))*(ISNUMBER(FIND("Item:", $C$1:$C73))), ROW($C$1:$C73)-ROW($C$1)+1))), "Item: ", "")</f>
        <v>LETRERO DE OBRAS DE MURO DE LADRILLO</v>
      </c>
      <c r="I73" t="str">
        <f t="shared" si="9"/>
        <v>MATERIALES</v>
      </c>
      <c r="J73" t="str">
        <f t="shared" si="12"/>
        <v>MATERIALES</v>
      </c>
      <c r="K73" t="b">
        <f t="shared" si="10"/>
        <v>0</v>
      </c>
      <c r="L73" s="11" t="str">
        <f t="shared" si="11"/>
        <v/>
      </c>
      <c r="M73" t="str">
        <f>IF(B73="Q", MAX(M$2:M72)+1, "")</f>
        <v/>
      </c>
      <c r="N73" t="str">
        <f t="shared" si="8"/>
        <v/>
      </c>
    </row>
    <row r="74" spans="1:14" x14ac:dyDescent="0.25">
      <c r="A74" s="2"/>
      <c r="B74" s="2" t="s">
        <v>222</v>
      </c>
      <c r="C74" s="5" t="s">
        <v>223</v>
      </c>
      <c r="D74" s="5"/>
      <c r="E74" s="5"/>
      <c r="F74" s="5"/>
      <c r="G74" s="5"/>
      <c r="H74" t="str" cm="1">
        <f t="array" ref="H74">SUBSTITUTE(INDEX($C$1:$C74, MAX(IF((NOT(ISBLANK($C$1:$C74)))*(ISNUMBER(FIND("Item:", $C$1:$C74))), ROW($C$1:$C74)-ROW($C$1)+1))), "Item: ", "")</f>
        <v>LETRERO DE OBRAS DE MURO DE LADRILLO</v>
      </c>
      <c r="I74" t="str">
        <f t="shared" si="9"/>
        <v>MANO DE OBRA</v>
      </c>
      <c r="J74" t="str">
        <f t="shared" si="12"/>
        <v>MANO DE OBRA</v>
      </c>
      <c r="K74" t="b">
        <f t="shared" si="10"/>
        <v>1</v>
      </c>
      <c r="L74" s="11" t="str">
        <f t="shared" si="11"/>
        <v/>
      </c>
      <c r="M74" t="str">
        <f>IF(B74="Q", MAX(M$2:M73)+1, "")</f>
        <v/>
      </c>
      <c r="N74" t="str">
        <f t="shared" si="8"/>
        <v/>
      </c>
    </row>
    <row r="75" spans="1:14" x14ac:dyDescent="0.25">
      <c r="A75" s="2">
        <v>1</v>
      </c>
      <c r="B75" s="2" t="s">
        <v>218</v>
      </c>
      <c r="C75" s="5" t="s">
        <v>197</v>
      </c>
      <c r="D75" s="5" t="s">
        <v>198</v>
      </c>
      <c r="E75" s="3">
        <v>15</v>
      </c>
      <c r="F75" s="3">
        <v>18</v>
      </c>
      <c r="G75" s="3">
        <v>270</v>
      </c>
      <c r="H75" t="str" cm="1">
        <f t="array" ref="H75">SUBSTITUTE(INDEX($C$1:$C75, MAX(IF((NOT(ISBLANK($C$1:$C75)))*(ISNUMBER(FIND("Item:", $C$1:$C75))), ROW($C$1:$C75)-ROW($C$1)+1))), "Item: ", "")</f>
        <v>LETRERO DE OBRAS DE MURO DE LADRILLO</v>
      </c>
      <c r="I75" t="str">
        <f t="shared" si="9"/>
        <v/>
      </c>
      <c r="J75" t="str">
        <f t="shared" si="12"/>
        <v>MANO DE OBRA</v>
      </c>
      <c r="K75" t="b">
        <f t="shared" si="10"/>
        <v>0</v>
      </c>
      <c r="L75" s="11" t="str">
        <f t="shared" si="11"/>
        <v>SI</v>
      </c>
      <c r="M75" t="str">
        <f>IF(B75="Q", MAX(M$2:M74)+1, "")</f>
        <v/>
      </c>
      <c r="N75" t="str">
        <f t="shared" si="8"/>
        <v/>
      </c>
    </row>
    <row r="76" spans="1:14" x14ac:dyDescent="0.25">
      <c r="A76" s="2">
        <v>2</v>
      </c>
      <c r="B76" s="2" t="s">
        <v>218</v>
      </c>
      <c r="C76" s="5" t="s">
        <v>200</v>
      </c>
      <c r="D76" s="5" t="s">
        <v>198</v>
      </c>
      <c r="E76" s="3">
        <v>15</v>
      </c>
      <c r="F76" s="3">
        <v>0</v>
      </c>
      <c r="G76" s="3">
        <v>0</v>
      </c>
      <c r="H76" t="str" cm="1">
        <f t="array" ref="H76">SUBSTITUTE(INDEX($C$1:$C76, MAX(IF((NOT(ISBLANK($C$1:$C76)))*(ISNUMBER(FIND("Item:", $C$1:$C76))), ROW($C$1:$C76)-ROW($C$1)+1))), "Item: ", "")</f>
        <v>LETRERO DE OBRAS DE MURO DE LADRILLO</v>
      </c>
      <c r="I76" t="str">
        <f t="shared" si="9"/>
        <v/>
      </c>
      <c r="J76" t="str">
        <f t="shared" si="12"/>
        <v>MANO DE OBRA</v>
      </c>
      <c r="K76" t="b">
        <f t="shared" si="10"/>
        <v>0</v>
      </c>
      <c r="L76" s="11" t="str">
        <f t="shared" si="11"/>
        <v>SI</v>
      </c>
      <c r="M76" t="str">
        <f>IF(B76="Q", MAX(M$2:M75)+1, "")</f>
        <v/>
      </c>
      <c r="N76" t="str">
        <f t="shared" si="8"/>
        <v/>
      </c>
    </row>
    <row r="77" spans="1:14" x14ac:dyDescent="0.25">
      <c r="H77" t="str" cm="1">
        <f t="array" ref="H77">SUBSTITUTE(INDEX($C$1:$C77, MAX(IF((NOT(ISBLANK($C$1:$C77)))*(ISNUMBER(FIND("Item:", $C$1:$C77))), ROW($C$1:$C77)-ROW($C$1)+1))), "Item: ", "")</f>
        <v>LETRERO DE OBRAS DE MURO DE LADRILLO</v>
      </c>
      <c r="I77" t="str">
        <f t="shared" si="9"/>
        <v/>
      </c>
      <c r="J77" t="str">
        <f t="shared" si="12"/>
        <v>MANO DE OBRA</v>
      </c>
      <c r="K77" t="b">
        <f t="shared" si="10"/>
        <v>0</v>
      </c>
      <c r="L77" s="11" t="str">
        <f t="shared" si="11"/>
        <v/>
      </c>
      <c r="M77" t="str">
        <f>IF(B77="Q", MAX(M$2:M76)+1, "")</f>
        <v/>
      </c>
      <c r="N77" t="str">
        <f t="shared" si="8"/>
        <v/>
      </c>
    </row>
    <row r="78" spans="1:14" x14ac:dyDescent="0.25">
      <c r="H78" t="str" cm="1">
        <f t="array" ref="H78">SUBSTITUTE(INDEX($C$1:$C78, MAX(IF((NOT(ISBLANK($C$1:$C78)))*(ISNUMBER(FIND("Item:", $C$1:$C78))), ROW($C$1:$C78)-ROW($C$1)+1))), "Item: ", "")</f>
        <v>LETRERO DE OBRAS DE MURO DE LADRILLO</v>
      </c>
      <c r="I78" t="str">
        <f t="shared" si="9"/>
        <v/>
      </c>
      <c r="J78" t="str">
        <f t="shared" si="12"/>
        <v>MANO DE OBRA</v>
      </c>
      <c r="K78" t="b">
        <f t="shared" si="10"/>
        <v>0</v>
      </c>
      <c r="L78" s="11" t="str">
        <f t="shared" si="11"/>
        <v/>
      </c>
      <c r="M78" t="str">
        <f>IF(B78="Q", MAX(M$2:M77)+1, "")</f>
        <v/>
      </c>
      <c r="N78" t="str">
        <f t="shared" si="8"/>
        <v/>
      </c>
    </row>
    <row r="79" spans="1:14" x14ac:dyDescent="0.25">
      <c r="H79" t="str" cm="1">
        <f t="array" ref="H79">SUBSTITUTE(INDEX($C$1:$C79, MAX(IF((NOT(ISBLANK($C$1:$C79)))*(ISNUMBER(FIND("Item:", $C$1:$C79))), ROW($C$1:$C79)-ROW($C$1)+1))), "Item: ", "")</f>
        <v>LETRERO DE OBRAS DE MURO DE LADRILLO</v>
      </c>
      <c r="I79" t="str">
        <f t="shared" si="9"/>
        <v/>
      </c>
      <c r="J79" t="str">
        <f t="shared" si="12"/>
        <v>MANO DE OBRA</v>
      </c>
      <c r="K79" t="b">
        <f t="shared" si="10"/>
        <v>0</v>
      </c>
      <c r="L79" s="11" t="str">
        <f t="shared" si="11"/>
        <v/>
      </c>
      <c r="M79" t="str">
        <f>IF(B79="Q", MAX(M$2:M78)+1, "")</f>
        <v/>
      </c>
      <c r="N79" t="str">
        <f t="shared" si="8"/>
        <v/>
      </c>
    </row>
    <row r="80" spans="1:14" x14ac:dyDescent="0.25">
      <c r="A80" s="6" t="s">
        <v>1</v>
      </c>
      <c r="B80" s="6" t="s">
        <v>224</v>
      </c>
      <c r="C80" s="8" t="s">
        <v>225</v>
      </c>
      <c r="D80" s="8"/>
      <c r="E80" s="8"/>
      <c r="F80" s="8" t="s">
        <v>226</v>
      </c>
      <c r="G80" s="7">
        <v>270</v>
      </c>
      <c r="H80" t="str" cm="1">
        <f t="array" ref="H80">SUBSTITUTE(INDEX($C$1:$C80, MAX(IF((NOT(ISBLANK($C$1:$C80)))*(ISNUMBER(FIND("Item:", $C$1:$C80))), ROW($C$1:$C80)-ROW($C$1)+1))), "Item: ", "")</f>
        <v>LETRERO DE OBRAS DE MURO DE LADRILLO</v>
      </c>
      <c r="I80" t="str">
        <f t="shared" si="9"/>
        <v>MANO DE OBRA</v>
      </c>
      <c r="J80" t="str">
        <f t="shared" si="12"/>
        <v>MANO DE OBRA</v>
      </c>
      <c r="K80" t="b">
        <f t="shared" si="10"/>
        <v>0</v>
      </c>
      <c r="L80" s="11" t="str">
        <f t="shared" si="11"/>
        <v/>
      </c>
      <c r="M80" t="str">
        <f>IF(B80="Q", MAX(M$2:M79)+1, "")</f>
        <v/>
      </c>
      <c r="N80" t="str">
        <f t="shared" si="8"/>
        <v/>
      </c>
    </row>
    <row r="81" spans="1:14" x14ac:dyDescent="0.25">
      <c r="A81" s="2"/>
      <c r="B81" s="2" t="s">
        <v>227</v>
      </c>
      <c r="C81" s="5" t="s">
        <v>228</v>
      </c>
      <c r="D81" s="5"/>
      <c r="E81" s="5" t="s">
        <v>229</v>
      </c>
      <c r="F81" s="5" t="s">
        <v>230</v>
      </c>
      <c r="G81" s="3">
        <v>148.5</v>
      </c>
      <c r="H81" t="str" cm="1">
        <f t="array" ref="H81">SUBSTITUTE(INDEX($C$1:$C81, MAX(IF((NOT(ISBLANK($C$1:$C81)))*(ISNUMBER(FIND("Item:", $C$1:$C81))), ROW($C$1:$C81)-ROW($C$1)+1))), "Item: ", "")</f>
        <v>LETRERO DE OBRAS DE MURO DE LADRILLO</v>
      </c>
      <c r="I81" t="str">
        <f t="shared" si="9"/>
        <v/>
      </c>
      <c r="J81" t="str">
        <f t="shared" si="12"/>
        <v>MANO DE OBRA</v>
      </c>
      <c r="K81" t="b">
        <f t="shared" si="10"/>
        <v>0</v>
      </c>
      <c r="L81" s="11" t="str">
        <f t="shared" si="11"/>
        <v/>
      </c>
      <c r="M81" t="str">
        <f>IF(B81="Q", MAX(M$2:M80)+1, "")</f>
        <v/>
      </c>
      <c r="N81" t="str">
        <f t="shared" si="8"/>
        <v/>
      </c>
    </row>
    <row r="82" spans="1:14" x14ac:dyDescent="0.25">
      <c r="A82" s="2"/>
      <c r="B82" s="2" t="s">
        <v>231</v>
      </c>
      <c r="C82" s="5" t="s">
        <v>232</v>
      </c>
      <c r="D82" s="5"/>
      <c r="E82" s="5" t="s">
        <v>233</v>
      </c>
      <c r="F82" s="5" t="s">
        <v>234</v>
      </c>
      <c r="G82" s="3">
        <v>62.52</v>
      </c>
      <c r="H82" t="str" cm="1">
        <f t="array" ref="H82">SUBSTITUTE(INDEX($C$1:$C82, MAX(IF((NOT(ISBLANK($C$1:$C82)))*(ISNUMBER(FIND("Item:", $C$1:$C82))), ROW($C$1:$C82)-ROW($C$1)+1))), "Item: ", "")</f>
        <v>LETRERO DE OBRAS DE MURO DE LADRILLO</v>
      </c>
      <c r="I82" t="str">
        <f t="shared" si="9"/>
        <v/>
      </c>
      <c r="J82" t="str">
        <f t="shared" si="12"/>
        <v>MANO DE OBRA</v>
      </c>
      <c r="K82" t="b">
        <f t="shared" si="10"/>
        <v>0</v>
      </c>
      <c r="L82" s="11" t="str">
        <f t="shared" si="11"/>
        <v/>
      </c>
      <c r="M82" t="str">
        <f>IF(B82="Q", MAX(M$2:M81)+1, "")</f>
        <v/>
      </c>
      <c r="N82" t="str">
        <f t="shared" si="8"/>
        <v/>
      </c>
    </row>
    <row r="83" spans="1:14" x14ac:dyDescent="0.25">
      <c r="A83" s="6" t="s">
        <v>1</v>
      </c>
      <c r="B83" s="6" t="s">
        <v>235</v>
      </c>
      <c r="C83" s="8" t="s">
        <v>236</v>
      </c>
      <c r="D83" s="8"/>
      <c r="E83" s="8"/>
      <c r="F83" s="8" t="s">
        <v>237</v>
      </c>
      <c r="G83" s="7">
        <v>481.02</v>
      </c>
      <c r="H83" t="str" cm="1">
        <f t="array" ref="H83">SUBSTITUTE(INDEX($C$1:$C83, MAX(IF((NOT(ISBLANK($C$1:$C83)))*(ISNUMBER(FIND("Item:", $C$1:$C83))), ROW($C$1:$C83)-ROW($C$1)+1))), "Item: ", "")</f>
        <v>LETRERO DE OBRAS DE MURO DE LADRILLO</v>
      </c>
      <c r="I83" t="str">
        <f t="shared" si="9"/>
        <v>MANO DE OBRA</v>
      </c>
      <c r="J83" t="str">
        <f t="shared" si="12"/>
        <v>MANO DE OBRA</v>
      </c>
      <c r="K83" t="b">
        <f t="shared" si="10"/>
        <v>0</v>
      </c>
      <c r="L83" s="11" t="str">
        <f t="shared" si="11"/>
        <v/>
      </c>
      <c r="M83" t="str">
        <f>IF(B83="Q", MAX(M$2:M82)+1, "")</f>
        <v/>
      </c>
      <c r="N83" t="str">
        <f t="shared" si="8"/>
        <v/>
      </c>
    </row>
    <row r="84" spans="1:14" x14ac:dyDescent="0.25">
      <c r="A84" s="2"/>
      <c r="B84" s="2" t="s">
        <v>238</v>
      </c>
      <c r="C84" s="5" t="s">
        <v>239</v>
      </c>
      <c r="D84" s="5"/>
      <c r="E84" s="5"/>
      <c r="F84" s="5"/>
      <c r="G84" s="5"/>
      <c r="H84" t="str" cm="1">
        <f t="array" ref="H84">SUBSTITUTE(INDEX($C$1:$C84, MAX(IF((NOT(ISBLANK($C$1:$C84)))*(ISNUMBER(FIND("Item:", $C$1:$C84))), ROW($C$1:$C84)-ROW($C$1)+1))), "Item: ", "")</f>
        <v>LETRERO DE OBRAS DE MURO DE LADRILLO</v>
      </c>
      <c r="I84" t="str">
        <f t="shared" si="9"/>
        <v>EQUIPO</v>
      </c>
      <c r="J84" t="str">
        <f t="shared" si="12"/>
        <v>EQUIPO</v>
      </c>
      <c r="K84" t="b">
        <f t="shared" si="10"/>
        <v>0</v>
      </c>
      <c r="L84" s="11" t="str">
        <f t="shared" si="11"/>
        <v/>
      </c>
      <c r="M84" t="str">
        <f>IF(B84="Q", MAX(M$2:M83)+1, "")</f>
        <v/>
      </c>
      <c r="N84" t="str">
        <f t="shared" si="8"/>
        <v/>
      </c>
    </row>
    <row r="85" spans="1:14" x14ac:dyDescent="0.25">
      <c r="H85" t="str" cm="1">
        <f t="array" ref="H85">SUBSTITUTE(INDEX($C$1:$C85, MAX(IF((NOT(ISBLANK($C$1:$C85)))*(ISNUMBER(FIND("Item:", $C$1:$C85))), ROW($C$1:$C85)-ROW($C$1)+1))), "Item: ", "")</f>
        <v>LETRERO DE OBRAS DE MURO DE LADRILLO</v>
      </c>
      <c r="I85" t="str">
        <f t="shared" si="9"/>
        <v/>
      </c>
      <c r="J85" t="str">
        <f t="shared" si="12"/>
        <v>EQUIPO</v>
      </c>
      <c r="K85" t="b">
        <f t="shared" si="10"/>
        <v>0</v>
      </c>
      <c r="L85" s="11" t="str">
        <f t="shared" si="11"/>
        <v/>
      </c>
      <c r="M85" t="str">
        <f>IF(B85="Q", MAX(M$2:M84)+1, "")</f>
        <v/>
      </c>
      <c r="N85" t="str">
        <f t="shared" si="8"/>
        <v/>
      </c>
    </row>
    <row r="86" spans="1:14" x14ac:dyDescent="0.25">
      <c r="H86" t="str" cm="1">
        <f t="array" ref="H86">SUBSTITUTE(INDEX($C$1:$C86, MAX(IF((NOT(ISBLANK($C$1:$C86)))*(ISNUMBER(FIND("Item:", $C$1:$C86))), ROW($C$1:$C86)-ROW($C$1)+1))), "Item: ", "")</f>
        <v>LETRERO DE OBRAS DE MURO DE LADRILLO</v>
      </c>
      <c r="I86" t="str">
        <f t="shared" si="9"/>
        <v/>
      </c>
      <c r="J86" t="str">
        <f t="shared" si="12"/>
        <v>EQUIPO</v>
      </c>
      <c r="K86" t="b">
        <f t="shared" si="10"/>
        <v>0</v>
      </c>
      <c r="L86" s="11" t="str">
        <f t="shared" si="11"/>
        <v/>
      </c>
      <c r="M86" t="str">
        <f>IF(B86="Q", MAX(M$2:M85)+1, "")</f>
        <v/>
      </c>
      <c r="N86" t="str">
        <f t="shared" si="8"/>
        <v/>
      </c>
    </row>
    <row r="87" spans="1:14" x14ac:dyDescent="0.25">
      <c r="H87" t="str" cm="1">
        <f t="array" ref="H87">SUBSTITUTE(INDEX($C$1:$C87, MAX(IF((NOT(ISBLANK($C$1:$C87)))*(ISNUMBER(FIND("Item:", $C$1:$C87))), ROW($C$1:$C87)-ROW($C$1)+1))), "Item: ", "")</f>
        <v>LETRERO DE OBRAS DE MURO DE LADRILLO</v>
      </c>
      <c r="I87" t="str">
        <f t="shared" si="9"/>
        <v/>
      </c>
      <c r="J87" t="str">
        <f t="shared" si="12"/>
        <v>EQUIPO</v>
      </c>
      <c r="K87" t="b">
        <f t="shared" si="10"/>
        <v>0</v>
      </c>
      <c r="L87" s="11" t="str">
        <f t="shared" si="11"/>
        <v/>
      </c>
      <c r="M87" t="str">
        <f>IF(B87="Q", MAX(M$2:M86)+1, "")</f>
        <v/>
      </c>
      <c r="N87" t="str">
        <f t="shared" si="8"/>
        <v/>
      </c>
    </row>
    <row r="88" spans="1:14" x14ac:dyDescent="0.25">
      <c r="H88" t="str" cm="1">
        <f t="array" ref="H88">SUBSTITUTE(INDEX($C$1:$C88, MAX(IF((NOT(ISBLANK($C$1:$C88)))*(ISNUMBER(FIND("Item:", $C$1:$C88))), ROW($C$1:$C88)-ROW($C$1)+1))), "Item: ", "")</f>
        <v>LETRERO DE OBRAS DE MURO DE LADRILLO</v>
      </c>
      <c r="I88" t="str">
        <f t="shared" si="9"/>
        <v/>
      </c>
      <c r="J88" t="str">
        <f t="shared" si="12"/>
        <v>EQUIPO</v>
      </c>
      <c r="K88" t="b">
        <f t="shared" si="10"/>
        <v>0</v>
      </c>
      <c r="L88" s="11" t="str">
        <f t="shared" si="11"/>
        <v/>
      </c>
      <c r="M88" t="str">
        <f>IF(B88="Q", MAX(M$2:M87)+1, "")</f>
        <v/>
      </c>
      <c r="N88" t="str">
        <f t="shared" si="8"/>
        <v/>
      </c>
    </row>
    <row r="89" spans="1:14" x14ac:dyDescent="0.25">
      <c r="H89" t="str" cm="1">
        <f t="array" ref="H89">SUBSTITUTE(INDEX($C$1:$C89, MAX(IF((NOT(ISBLANK($C$1:$C89)))*(ISNUMBER(FIND("Item:", $C$1:$C89))), ROW($C$1:$C89)-ROW($C$1)+1))), "Item: ", "")</f>
        <v>LETRERO DE OBRAS DE MURO DE LADRILLO</v>
      </c>
      <c r="I89" t="str">
        <f t="shared" si="9"/>
        <v/>
      </c>
      <c r="J89" t="str">
        <f t="shared" si="12"/>
        <v>EQUIPO</v>
      </c>
      <c r="K89" t="b">
        <f t="shared" si="10"/>
        <v>0</v>
      </c>
      <c r="L89" s="11" t="str">
        <f t="shared" si="11"/>
        <v/>
      </c>
      <c r="M89" t="str">
        <f>IF(B89="Q", MAX(M$2:M88)+1, "")</f>
        <v/>
      </c>
      <c r="N89" t="str">
        <f t="shared" si="8"/>
        <v/>
      </c>
    </row>
    <row r="90" spans="1:14" x14ac:dyDescent="0.25">
      <c r="A90" s="2"/>
      <c r="B90" s="2" t="s">
        <v>240</v>
      </c>
      <c r="C90" s="5" t="s">
        <v>241</v>
      </c>
      <c r="D90" s="5"/>
      <c r="E90" s="5" t="s">
        <v>242</v>
      </c>
      <c r="F90" s="5" t="s">
        <v>243</v>
      </c>
      <c r="G90" s="3">
        <v>14.43</v>
      </c>
      <c r="H90" t="str" cm="1">
        <f t="array" ref="H90">SUBSTITUTE(INDEX($C$1:$C90, MAX(IF((NOT(ISBLANK($C$1:$C90)))*(ISNUMBER(FIND("Item:", $C$1:$C90))), ROW($C$1:$C90)-ROW($C$1)+1))), "Item: ", "")</f>
        <v>LETRERO DE OBRAS DE MURO DE LADRILLO</v>
      </c>
      <c r="I90" t="str">
        <f t="shared" si="9"/>
        <v/>
      </c>
      <c r="J90" t="str">
        <f t="shared" si="12"/>
        <v>EQUIPO</v>
      </c>
      <c r="K90" t="b">
        <f t="shared" si="10"/>
        <v>0</v>
      </c>
      <c r="L90" s="11" t="str">
        <f t="shared" si="11"/>
        <v/>
      </c>
      <c r="M90" t="str">
        <f>IF(B90="Q", MAX(M$2:M89)+1, "")</f>
        <v/>
      </c>
      <c r="N90" t="str">
        <f t="shared" si="8"/>
        <v/>
      </c>
    </row>
    <row r="91" spans="1:14" x14ac:dyDescent="0.25">
      <c r="A91" s="6" t="s">
        <v>1</v>
      </c>
      <c r="B91" s="6" t="s">
        <v>244</v>
      </c>
      <c r="C91" s="8" t="s">
        <v>245</v>
      </c>
      <c r="D91" s="8"/>
      <c r="E91" s="8"/>
      <c r="F91" s="8" t="s">
        <v>246</v>
      </c>
      <c r="G91" s="7">
        <v>14.43</v>
      </c>
      <c r="H91" t="str" cm="1">
        <f t="array" ref="H91">SUBSTITUTE(INDEX($C$1:$C91, MAX(IF((NOT(ISBLANK($C$1:$C91)))*(ISNUMBER(FIND("Item:", $C$1:$C91))), ROW($C$1:$C91)-ROW($C$1)+1))), "Item: ", "")</f>
        <v>LETRERO DE OBRAS DE MURO DE LADRILLO</v>
      </c>
      <c r="I91" t="str">
        <f t="shared" si="9"/>
        <v>EQUIPO</v>
      </c>
      <c r="J91" t="str">
        <f t="shared" si="12"/>
        <v>EQUIPO</v>
      </c>
      <c r="K91" t="b">
        <f t="shared" si="10"/>
        <v>0</v>
      </c>
      <c r="L91" s="11" t="str">
        <f t="shared" si="11"/>
        <v/>
      </c>
      <c r="M91" t="str">
        <f>IF(B91="Q", MAX(M$2:M90)+1, "")</f>
        <v/>
      </c>
      <c r="N91" t="str">
        <f t="shared" si="8"/>
        <v/>
      </c>
    </row>
    <row r="92" spans="1:14" x14ac:dyDescent="0.25">
      <c r="A92" s="6" t="s">
        <v>1</v>
      </c>
      <c r="B92" s="6" t="s">
        <v>247</v>
      </c>
      <c r="C92" s="8" t="s">
        <v>248</v>
      </c>
      <c r="D92" s="8"/>
      <c r="E92" s="8"/>
      <c r="F92" s="8" t="s">
        <v>249</v>
      </c>
      <c r="G92" s="7">
        <v>752.43</v>
      </c>
      <c r="H92" t="str" cm="1">
        <f t="array" ref="H92">SUBSTITUTE(INDEX($C$1:$C92, MAX(IF((NOT(ISBLANK($C$1:$C92)))*(ISNUMBER(FIND("Item:", $C$1:$C92))), ROW($C$1:$C92)-ROW($C$1)+1))), "Item: ", "")</f>
        <v>LETRERO DE OBRAS DE MURO DE LADRILLO</v>
      </c>
      <c r="I92" t="str">
        <f t="shared" si="9"/>
        <v/>
      </c>
      <c r="J92" t="str">
        <f t="shared" si="12"/>
        <v>EQUIPO</v>
      </c>
      <c r="K92" t="b">
        <f t="shared" si="10"/>
        <v>0</v>
      </c>
      <c r="L92" s="11" t="str">
        <f t="shared" si="11"/>
        <v/>
      </c>
      <c r="M92" t="str">
        <f>IF(B92="Q", MAX(M$2:M91)+1, "")</f>
        <v/>
      </c>
      <c r="N92" t="str">
        <f t="shared" si="8"/>
        <v/>
      </c>
    </row>
    <row r="93" spans="1:14" x14ac:dyDescent="0.25">
      <c r="A93" s="2"/>
      <c r="B93" s="2" t="s">
        <v>250</v>
      </c>
      <c r="C93" s="5" t="s">
        <v>251</v>
      </c>
      <c r="D93" s="5"/>
      <c r="E93" s="5" t="s">
        <v>252</v>
      </c>
      <c r="F93" s="5" t="s">
        <v>253</v>
      </c>
      <c r="G93" s="3">
        <v>52.67</v>
      </c>
      <c r="H93" t="str" cm="1">
        <f t="array" ref="H93">SUBSTITUTE(INDEX($C$1:$C93, MAX(IF((NOT(ISBLANK($C$1:$C93)))*(ISNUMBER(FIND("Item:", $C$1:$C93))), ROW($C$1:$C93)-ROW($C$1)+1))), "Item: ", "")</f>
        <v>LETRERO DE OBRAS DE MURO DE LADRILLO</v>
      </c>
      <c r="I93" t="str">
        <f t="shared" si="9"/>
        <v/>
      </c>
      <c r="J93" t="str">
        <f t="shared" si="12"/>
        <v>EQUIPO</v>
      </c>
      <c r="K93" t="b">
        <f t="shared" si="10"/>
        <v>0</v>
      </c>
      <c r="L93" s="11" t="str">
        <f t="shared" si="11"/>
        <v/>
      </c>
      <c r="M93" t="str">
        <f>IF(B93="Q", MAX(M$2:M92)+1, "")</f>
        <v/>
      </c>
      <c r="N93" t="str">
        <f t="shared" si="8"/>
        <v/>
      </c>
    </row>
    <row r="94" spans="1:14" x14ac:dyDescent="0.25">
      <c r="A94" s="2"/>
      <c r="B94" s="2" t="s">
        <v>26</v>
      </c>
      <c r="C94" s="5" t="s">
        <v>254</v>
      </c>
      <c r="D94" s="5"/>
      <c r="E94" s="5" t="s">
        <v>252</v>
      </c>
      <c r="F94" s="5" t="s">
        <v>255</v>
      </c>
      <c r="G94" s="3">
        <v>56.36</v>
      </c>
      <c r="H94" t="str" cm="1">
        <f t="array" ref="H94">SUBSTITUTE(INDEX($C$1:$C94, MAX(IF((NOT(ISBLANK($C$1:$C94)))*(ISNUMBER(FIND("Item:", $C$1:$C94))), ROW($C$1:$C94)-ROW($C$1)+1))), "Item: ", "")</f>
        <v>LETRERO DE OBRAS DE MURO DE LADRILLO</v>
      </c>
      <c r="I94" t="str">
        <f t="shared" si="9"/>
        <v/>
      </c>
      <c r="J94" t="str">
        <f t="shared" si="12"/>
        <v>EQUIPO</v>
      </c>
      <c r="K94" t="b">
        <f t="shared" si="10"/>
        <v>0</v>
      </c>
      <c r="L94" s="11" t="str">
        <f t="shared" si="11"/>
        <v/>
      </c>
      <c r="M94" t="str">
        <f>IF(B94="Q", MAX(M$2:M93)+1, "")</f>
        <v/>
      </c>
      <c r="N94" t="str">
        <f t="shared" si="8"/>
        <v/>
      </c>
    </row>
    <row r="95" spans="1:14" x14ac:dyDescent="0.25">
      <c r="A95" s="6" t="s">
        <v>1</v>
      </c>
      <c r="B95" s="6" t="s">
        <v>256</v>
      </c>
      <c r="C95" s="8" t="s">
        <v>257</v>
      </c>
      <c r="D95" s="8"/>
      <c r="E95" s="8"/>
      <c r="F95" s="8" t="s">
        <v>258</v>
      </c>
      <c r="G95" s="7">
        <v>861.46</v>
      </c>
      <c r="H95" t="str" cm="1">
        <f t="array" ref="H95">SUBSTITUTE(INDEX($C$1:$C95, MAX(IF((NOT(ISBLANK($C$1:$C95)))*(ISNUMBER(FIND("Item:", $C$1:$C95))), ROW($C$1:$C95)-ROW($C$1)+1))), "Item: ", "")</f>
        <v>LETRERO DE OBRAS DE MURO DE LADRILLO</v>
      </c>
      <c r="I95" t="str">
        <f t="shared" si="9"/>
        <v/>
      </c>
      <c r="J95" t="str">
        <f t="shared" si="12"/>
        <v>EQUIPO</v>
      </c>
      <c r="K95" t="b">
        <f t="shared" si="10"/>
        <v>0</v>
      </c>
      <c r="L95" s="11" t="str">
        <f t="shared" si="11"/>
        <v/>
      </c>
      <c r="M95" t="str">
        <f>IF(B95="Q", MAX(M$2:M94)+1, "")</f>
        <v/>
      </c>
      <c r="N95" t="str">
        <f t="shared" si="8"/>
        <v/>
      </c>
    </row>
    <row r="96" spans="1:14" x14ac:dyDescent="0.25">
      <c r="A96" s="2"/>
      <c r="B96" s="2" t="s">
        <v>259</v>
      </c>
      <c r="C96" s="5" t="s">
        <v>260</v>
      </c>
      <c r="D96" s="5"/>
      <c r="E96" s="5" t="s">
        <v>261</v>
      </c>
      <c r="F96" s="5" t="s">
        <v>262</v>
      </c>
      <c r="G96" s="3">
        <v>26.62</v>
      </c>
      <c r="H96" t="str" cm="1">
        <f t="array" ref="H96">SUBSTITUTE(INDEX($C$1:$C96, MAX(IF((NOT(ISBLANK($C$1:$C96)))*(ISNUMBER(FIND("Item:", $C$1:$C96))), ROW($C$1:$C96)-ROW($C$1)+1))), "Item: ", "")</f>
        <v>LETRERO DE OBRAS DE MURO DE LADRILLO</v>
      </c>
      <c r="I96" t="str">
        <f t="shared" si="9"/>
        <v/>
      </c>
      <c r="J96" t="str">
        <f t="shared" si="12"/>
        <v>EQUIPO</v>
      </c>
      <c r="K96" t="b">
        <f t="shared" si="10"/>
        <v>0</v>
      </c>
      <c r="L96" s="11" t="str">
        <f t="shared" si="11"/>
        <v/>
      </c>
      <c r="M96" t="str">
        <f>IF(B96="Q", MAX(M$2:M95)+1, "")</f>
        <v/>
      </c>
      <c r="N96" t="str">
        <f t="shared" si="8"/>
        <v/>
      </c>
    </row>
    <row r="97" spans="1:14" x14ac:dyDescent="0.25">
      <c r="H97" t="str" cm="1">
        <f t="array" ref="H97">SUBSTITUTE(INDEX($C$1:$C97, MAX(IF((NOT(ISBLANK($C$1:$C97)))*(ISNUMBER(FIND("Item:", $C$1:$C97))), ROW($C$1:$C97)-ROW($C$1)+1))), "Item: ", "")</f>
        <v>LETRERO DE OBRAS DE MURO DE LADRILLO</v>
      </c>
      <c r="I97" t="str">
        <f t="shared" si="9"/>
        <v/>
      </c>
      <c r="J97" t="str">
        <f t="shared" si="12"/>
        <v>EQUIPO</v>
      </c>
      <c r="K97" t="b">
        <f t="shared" si="10"/>
        <v>0</v>
      </c>
      <c r="L97" s="11" t="str">
        <f t="shared" si="11"/>
        <v/>
      </c>
      <c r="M97" t="str">
        <f>IF(B97="Q", MAX(M$2:M96)+1, "")</f>
        <v/>
      </c>
      <c r="N97" t="str">
        <f t="shared" si="8"/>
        <v/>
      </c>
    </row>
    <row r="98" spans="1:14" x14ac:dyDescent="0.25">
      <c r="A98" s="6" t="s">
        <v>1</v>
      </c>
      <c r="B98" s="6" t="s">
        <v>263</v>
      </c>
      <c r="C98" s="8" t="s">
        <v>264</v>
      </c>
      <c r="D98" s="8"/>
      <c r="E98" s="8"/>
      <c r="F98" s="8" t="s">
        <v>265</v>
      </c>
      <c r="G98" s="7">
        <v>888.08</v>
      </c>
      <c r="H98" t="str" cm="1">
        <f t="array" ref="H98">SUBSTITUTE(INDEX($C$1:$C98, MAX(IF((NOT(ISBLANK($C$1:$C98)))*(ISNUMBER(FIND("Item:", $C$1:$C98))), ROW($C$1:$C98)-ROW($C$1)+1))), "Item: ", "")</f>
        <v>LETRERO DE OBRAS DE MURO DE LADRILLO</v>
      </c>
      <c r="I98" t="str">
        <f t="shared" si="9"/>
        <v/>
      </c>
      <c r="J98" t="str">
        <f t="shared" si="12"/>
        <v>EQUIPO</v>
      </c>
      <c r="K98" t="b">
        <f t="shared" si="10"/>
        <v>0</v>
      </c>
      <c r="L98" s="11" t="str">
        <f t="shared" si="11"/>
        <v/>
      </c>
      <c r="M98">
        <f>IF(B98="Q", MAX(M$2:M97)+1, "")</f>
        <v>2</v>
      </c>
      <c r="N98" t="str">
        <f t="shared" si="8"/>
        <v>LETRERO DE OBRAS DE MURO DE LADRILLO</v>
      </c>
    </row>
    <row r="99" spans="1:14" x14ac:dyDescent="0.25">
      <c r="A99" s="6" t="s">
        <v>1</v>
      </c>
      <c r="B99" s="6"/>
      <c r="C99" s="8" t="s">
        <v>266</v>
      </c>
      <c r="D99" s="8"/>
      <c r="E99" s="8"/>
      <c r="F99" s="8"/>
      <c r="G99" s="7">
        <v>888.08</v>
      </c>
      <c r="H99" t="str" cm="1">
        <f t="array" ref="H99">SUBSTITUTE(INDEX($C$1:$C99, MAX(IF((NOT(ISBLANK($C$1:$C99)))*(ISNUMBER(FIND("Item:", $C$1:$C99))), ROW($C$1:$C99)-ROW($C$1)+1))), "Item: ", "")</f>
        <v>LETRERO DE OBRAS DE MURO DE LADRILLO</v>
      </c>
      <c r="I99" t="str">
        <f t="shared" si="9"/>
        <v/>
      </c>
      <c r="J99" t="str">
        <f t="shared" si="12"/>
        <v>EQUIPO</v>
      </c>
      <c r="K99" t="b">
        <f t="shared" si="10"/>
        <v>0</v>
      </c>
      <c r="L99" s="11" t="str">
        <f t="shared" si="11"/>
        <v/>
      </c>
      <c r="M99" t="str">
        <f>IF(B99="Q", MAX(M$2:M98)+1, "")</f>
        <v/>
      </c>
      <c r="N99" t="str">
        <f t="shared" si="8"/>
        <v/>
      </c>
    </row>
    <row r="100" spans="1:14" x14ac:dyDescent="0.25">
      <c r="C100" s="9" t="s">
        <v>270</v>
      </c>
      <c r="H100" t="str" cm="1">
        <f t="array" ref="H100">SUBSTITUTE(INDEX($C$1:$C100, MAX(IF((NOT(ISBLANK($C$1:$C100)))*(ISNUMBER(FIND("Item:", $C$1:$C100))), ROW($C$1:$C100)-ROW($C$1)+1))), "Item: ", "")</f>
        <v>LETRERO DE OBRAS DE MURO DE LADRILLO</v>
      </c>
      <c r="I100" t="str">
        <f t="shared" si="9"/>
        <v/>
      </c>
      <c r="J100" t="str">
        <f t="shared" si="12"/>
        <v>EQUIPO</v>
      </c>
      <c r="K100" t="b">
        <f t="shared" si="10"/>
        <v>0</v>
      </c>
      <c r="L100" s="11" t="str">
        <f t="shared" si="11"/>
        <v/>
      </c>
      <c r="M100" t="str">
        <f>IF(B100="Q", MAX(M$2:M99)+1, "")</f>
        <v/>
      </c>
      <c r="N100" t="str">
        <f t="shared" si="8"/>
        <v/>
      </c>
    </row>
    <row r="101" spans="1:14" x14ac:dyDescent="0.25">
      <c r="H101" t="str" cm="1">
        <f t="array" ref="H101">SUBSTITUTE(INDEX($C$1:$C101, MAX(IF((NOT(ISBLANK($C$1:$C101)))*(ISNUMBER(FIND("Item:", $C$1:$C101))), ROW($C$1:$C101)-ROW($C$1)+1))), "Item: ", "")</f>
        <v>LETRERO DE OBRAS DE MURO DE LADRILLO</v>
      </c>
      <c r="I101" t="str">
        <f t="shared" si="9"/>
        <v/>
      </c>
      <c r="J101" t="str">
        <f t="shared" si="12"/>
        <v>EQUIPO</v>
      </c>
      <c r="K101" t="b">
        <f t="shared" si="10"/>
        <v>0</v>
      </c>
      <c r="L101" s="11" t="str">
        <f t="shared" si="11"/>
        <v/>
      </c>
      <c r="M101" t="str">
        <f>IF(B101="Q", MAX(M$2:M100)+1, "")</f>
        <v/>
      </c>
      <c r="N101" t="str">
        <f t="shared" si="8"/>
        <v/>
      </c>
    </row>
    <row r="102" spans="1:14" x14ac:dyDescent="0.25">
      <c r="C102" s="10" t="s">
        <v>271</v>
      </c>
      <c r="E102" s="10" t="s">
        <v>212</v>
      </c>
      <c r="H102" t="str" cm="1">
        <f t="array" ref="H102">SUBSTITUTE(INDEX($C$1:$C102, MAX(IF((NOT(ISBLANK($C$1:$C102)))*(ISNUMBER(FIND("Item:", $C$1:$C102))), ROW($C$1:$C102)-ROW($C$1)+1))), "Item: ", "")</f>
        <v>TRAZADO Y REPLANTEO</v>
      </c>
      <c r="I102" t="str">
        <f t="shared" si="9"/>
        <v/>
      </c>
      <c r="J102" t="str">
        <f t="shared" si="12"/>
        <v>EQUIPO</v>
      </c>
      <c r="K102" t="b">
        <f t="shared" si="10"/>
        <v>0</v>
      </c>
      <c r="L102" s="11" t="str">
        <f t="shared" si="11"/>
        <v/>
      </c>
      <c r="M102" t="str">
        <f>IF(B102="Q", MAX(M$2:M101)+1, "")</f>
        <v/>
      </c>
      <c r="N102" t="str">
        <f t="shared" si="8"/>
        <v/>
      </c>
    </row>
    <row r="103" spans="1:14" x14ac:dyDescent="0.25">
      <c r="C103" s="10" t="s">
        <v>0</v>
      </c>
      <c r="E103" s="10" t="s">
        <v>72</v>
      </c>
      <c r="H103" t="str" cm="1">
        <f t="array" ref="H103">SUBSTITUTE(INDEX($C$1:$C103, MAX(IF((NOT(ISBLANK($C$1:$C103)))*(ISNUMBER(FIND("Item:", $C$1:$C103))), ROW($C$1:$C103)-ROW($C$1)+1))), "Item: ", "")</f>
        <v>TRAZADO Y REPLANTEO</v>
      </c>
      <c r="I103" t="str">
        <f t="shared" si="9"/>
        <v/>
      </c>
      <c r="J103" t="str">
        <f t="shared" si="12"/>
        <v>EQUIPO</v>
      </c>
      <c r="K103" t="b">
        <f t="shared" si="10"/>
        <v>0</v>
      </c>
      <c r="L103" s="11" t="str">
        <f t="shared" si="11"/>
        <v/>
      </c>
      <c r="M103" t="str">
        <f>IF(B103="Q", MAX(M$2:M102)+1, "")</f>
        <v/>
      </c>
      <c r="N103" t="str">
        <f t="shared" si="8"/>
        <v/>
      </c>
    </row>
    <row r="104" spans="1:14" x14ac:dyDescent="0.25">
      <c r="C104" s="10" t="s">
        <v>71</v>
      </c>
      <c r="E104" s="10" t="s">
        <v>73</v>
      </c>
      <c r="H104" t="str" cm="1">
        <f t="array" ref="H104">SUBSTITUTE(INDEX($C$1:$C104, MAX(IF((NOT(ISBLANK($C$1:$C104)))*(ISNUMBER(FIND("Item:", $C$1:$C104))), ROW($C$1:$C104)-ROW($C$1)+1))), "Item: ", "")</f>
        <v>TRAZADO Y REPLANTEO</v>
      </c>
      <c r="I104" t="str">
        <f t="shared" si="9"/>
        <v/>
      </c>
      <c r="J104" t="str">
        <f t="shared" si="12"/>
        <v>EQUIPO</v>
      </c>
      <c r="K104" t="b">
        <f t="shared" si="10"/>
        <v>0</v>
      </c>
      <c r="L104" s="11" t="str">
        <f t="shared" si="11"/>
        <v/>
      </c>
      <c r="M104" t="str">
        <f>IF(B104="Q", MAX(M$2:M103)+1, "")</f>
        <v/>
      </c>
      <c r="N104" t="str">
        <f t="shared" si="8"/>
        <v/>
      </c>
    </row>
    <row r="105" spans="1:14" x14ac:dyDescent="0.25">
      <c r="H105" t="str" cm="1">
        <f t="array" ref="H105">SUBSTITUTE(INDEX($C$1:$C105, MAX(IF((NOT(ISBLANK($C$1:$C105)))*(ISNUMBER(FIND("Item:", $C$1:$C105))), ROW($C$1:$C105)-ROW($C$1)+1))), "Item: ", "")</f>
        <v>TRAZADO Y REPLANTEO</v>
      </c>
      <c r="I105" t="str">
        <f t="shared" si="9"/>
        <v/>
      </c>
      <c r="J105" t="str">
        <f t="shared" si="12"/>
        <v>EQUIPO</v>
      </c>
      <c r="K105" t="b">
        <f t="shared" si="10"/>
        <v>0</v>
      </c>
      <c r="L105" s="11" t="str">
        <f t="shared" si="11"/>
        <v/>
      </c>
      <c r="M105" t="str">
        <f>IF(B105="Q", MAX(M$2:M104)+1, "")</f>
        <v/>
      </c>
      <c r="N105" t="str">
        <f t="shared" si="8"/>
        <v/>
      </c>
    </row>
    <row r="106" spans="1:14" x14ac:dyDescent="0.25">
      <c r="A106" s="1" t="s">
        <v>2</v>
      </c>
      <c r="B106" s="1" t="s">
        <v>213</v>
      </c>
      <c r="C106" s="4" t="s">
        <v>214</v>
      </c>
      <c r="D106" s="4" t="s">
        <v>74</v>
      </c>
      <c r="E106" s="4" t="s">
        <v>77</v>
      </c>
      <c r="F106" s="4" t="s">
        <v>215</v>
      </c>
      <c r="G106" s="4" t="s">
        <v>76</v>
      </c>
      <c r="H106" t="str" cm="1">
        <f t="array" ref="H106">SUBSTITUTE(INDEX($C$1:$C106, MAX(IF((NOT(ISBLANK($C$1:$C106)))*(ISNUMBER(FIND("Item:", $C$1:$C106))), ROW($C$1:$C106)-ROW($C$1)+1))), "Item: ", "")</f>
        <v>TRAZADO Y REPLANTEO</v>
      </c>
      <c r="I106" t="str">
        <f t="shared" si="9"/>
        <v/>
      </c>
      <c r="J106" t="str">
        <f t="shared" si="12"/>
        <v>EQUIPO</v>
      </c>
      <c r="K106" t="b">
        <f t="shared" si="10"/>
        <v>0</v>
      </c>
      <c r="L106" s="11" t="str">
        <f t="shared" si="11"/>
        <v/>
      </c>
      <c r="M106" t="str">
        <f>IF(B106="Q", MAX(M$2:M105)+1, "")</f>
        <v/>
      </c>
      <c r="N106" t="str">
        <f t="shared" si="8"/>
        <v/>
      </c>
    </row>
    <row r="107" spans="1:14" x14ac:dyDescent="0.25">
      <c r="A107" s="2"/>
      <c r="B107" s="2" t="s">
        <v>216</v>
      </c>
      <c r="C107" s="5" t="s">
        <v>217</v>
      </c>
      <c r="D107" s="5"/>
      <c r="E107" s="5"/>
      <c r="F107" s="5"/>
      <c r="G107" s="5"/>
      <c r="H107" t="str" cm="1">
        <f t="array" ref="H107">SUBSTITUTE(INDEX($C$1:$C107, MAX(IF((NOT(ISBLANK($C$1:$C107)))*(ISNUMBER(FIND("Item:", $C$1:$C107))), ROW($C$1:$C107)-ROW($C$1)+1))), "Item: ", "")</f>
        <v>TRAZADO Y REPLANTEO</v>
      </c>
      <c r="I107" t="str">
        <f t="shared" si="9"/>
        <v>MATERIALES</v>
      </c>
      <c r="J107" t="str">
        <f t="shared" si="12"/>
        <v>MATERIALES</v>
      </c>
      <c r="K107" t="b">
        <f t="shared" si="10"/>
        <v>1</v>
      </c>
      <c r="L107" s="11" t="str">
        <f t="shared" si="11"/>
        <v/>
      </c>
      <c r="M107" t="str">
        <f>IF(B107="Q", MAX(M$2:M106)+1, "")</f>
        <v/>
      </c>
      <c r="N107" t="str">
        <f t="shared" si="8"/>
        <v/>
      </c>
    </row>
    <row r="108" spans="1:14" x14ac:dyDescent="0.25">
      <c r="A108" s="2">
        <v>1</v>
      </c>
      <c r="B108" s="2" t="s">
        <v>218</v>
      </c>
      <c r="C108" s="5" t="s">
        <v>196</v>
      </c>
      <c r="D108" s="5" t="s">
        <v>81</v>
      </c>
      <c r="E108" s="3">
        <v>0.1</v>
      </c>
      <c r="F108" s="3">
        <v>0.7</v>
      </c>
      <c r="G108" s="3">
        <v>7.0000000000000007E-2</v>
      </c>
      <c r="H108" t="str" cm="1">
        <f t="array" ref="H108">SUBSTITUTE(INDEX($C$1:$C108, MAX(IF((NOT(ISBLANK($C$1:$C108)))*(ISNUMBER(FIND("Item:", $C$1:$C108))), ROW($C$1:$C108)-ROW($C$1)+1))), "Item: ", "")</f>
        <v>TRAZADO Y REPLANTEO</v>
      </c>
      <c r="I108" t="str">
        <f t="shared" si="9"/>
        <v/>
      </c>
      <c r="J108" t="str">
        <f t="shared" si="12"/>
        <v>MATERIALES</v>
      </c>
      <c r="K108" t="b">
        <f t="shared" si="10"/>
        <v>0</v>
      </c>
      <c r="L108" s="11" t="str">
        <f t="shared" si="11"/>
        <v>SI</v>
      </c>
      <c r="M108" t="str">
        <f>IF(B108="Q", MAX(M$2:M107)+1, "")</f>
        <v/>
      </c>
      <c r="N108" t="str">
        <f t="shared" si="8"/>
        <v/>
      </c>
    </row>
    <row r="109" spans="1:14" x14ac:dyDescent="0.25">
      <c r="A109" s="2">
        <v>2</v>
      </c>
      <c r="B109" s="2" t="s">
        <v>218</v>
      </c>
      <c r="C109" s="5" t="s">
        <v>152</v>
      </c>
      <c r="D109" s="5" t="s">
        <v>149</v>
      </c>
      <c r="E109" s="3">
        <v>5</v>
      </c>
      <c r="F109" s="3">
        <v>6</v>
      </c>
      <c r="G109" s="3">
        <v>30</v>
      </c>
      <c r="H109" t="str" cm="1">
        <f t="array" ref="H109">SUBSTITUTE(INDEX($C$1:$C109, MAX(IF((NOT(ISBLANK($C$1:$C109)))*(ISNUMBER(FIND("Item:", $C$1:$C109))), ROW($C$1:$C109)-ROW($C$1)+1))), "Item: ", "")</f>
        <v>TRAZADO Y REPLANTEO</v>
      </c>
      <c r="I109" t="str">
        <f t="shared" si="9"/>
        <v/>
      </c>
      <c r="J109" t="str">
        <f t="shared" si="12"/>
        <v>MATERIALES</v>
      </c>
      <c r="K109" t="b">
        <f t="shared" si="10"/>
        <v>0</v>
      </c>
      <c r="L109" s="11" t="str">
        <f t="shared" si="11"/>
        <v>SI</v>
      </c>
      <c r="M109" t="str">
        <f>IF(B109="Q", MAX(M$2:M108)+1, "")</f>
        <v/>
      </c>
      <c r="N109" t="str">
        <f t="shared" si="8"/>
        <v/>
      </c>
    </row>
    <row r="110" spans="1:14" x14ac:dyDescent="0.25">
      <c r="A110" s="2">
        <v>3</v>
      </c>
      <c r="B110" s="2" t="s">
        <v>218</v>
      </c>
      <c r="C110" s="5" t="s">
        <v>125</v>
      </c>
      <c r="D110" s="5" t="s">
        <v>126</v>
      </c>
      <c r="E110" s="3">
        <v>13</v>
      </c>
      <c r="F110" s="3">
        <v>2.5</v>
      </c>
      <c r="G110" s="3">
        <v>32.5</v>
      </c>
      <c r="H110" t="str" cm="1">
        <f t="array" ref="H110">SUBSTITUTE(INDEX($C$1:$C110, MAX(IF((NOT(ISBLANK($C$1:$C110)))*(ISNUMBER(FIND("Item:", $C$1:$C110))), ROW($C$1:$C110)-ROW($C$1)+1))), "Item: ", "")</f>
        <v>TRAZADO Y REPLANTEO</v>
      </c>
      <c r="I110" t="str">
        <f t="shared" si="9"/>
        <v/>
      </c>
      <c r="J110" t="str">
        <f t="shared" si="12"/>
        <v>MATERIALES</v>
      </c>
      <c r="K110" t="b">
        <f t="shared" si="10"/>
        <v>0</v>
      </c>
      <c r="L110" s="11" t="str">
        <f t="shared" si="11"/>
        <v>SI</v>
      </c>
      <c r="M110" t="str">
        <f>IF(B110="Q", MAX(M$2:M109)+1, "")</f>
        <v/>
      </c>
      <c r="N110" t="str">
        <f t="shared" si="8"/>
        <v/>
      </c>
    </row>
    <row r="111" spans="1:14" x14ac:dyDescent="0.25">
      <c r="A111" s="2">
        <v>4</v>
      </c>
      <c r="B111" s="2" t="s">
        <v>218</v>
      </c>
      <c r="C111" s="5" t="s">
        <v>116</v>
      </c>
      <c r="D111" s="5" t="s">
        <v>81</v>
      </c>
      <c r="E111" s="3">
        <v>0.25</v>
      </c>
      <c r="F111" s="3">
        <v>11</v>
      </c>
      <c r="G111" s="3">
        <v>2.75</v>
      </c>
      <c r="H111" t="str" cm="1">
        <f t="array" ref="H111">SUBSTITUTE(INDEX($C$1:$C111, MAX(IF((NOT(ISBLANK($C$1:$C111)))*(ISNUMBER(FIND("Item:", $C$1:$C111))), ROW($C$1:$C111)-ROW($C$1)+1))), "Item: ", "")</f>
        <v>TRAZADO Y REPLANTEO</v>
      </c>
      <c r="I111" t="str">
        <f t="shared" si="9"/>
        <v/>
      </c>
      <c r="J111" t="str">
        <f t="shared" si="12"/>
        <v>MATERIALES</v>
      </c>
      <c r="K111" t="b">
        <f t="shared" si="10"/>
        <v>0</v>
      </c>
      <c r="L111" s="11" t="str">
        <f t="shared" si="11"/>
        <v>SI</v>
      </c>
      <c r="M111" t="str">
        <f>IF(B111="Q", MAX(M$2:M110)+1, "")</f>
        <v/>
      </c>
      <c r="N111" t="str">
        <f t="shared" si="8"/>
        <v/>
      </c>
    </row>
    <row r="112" spans="1:14" x14ac:dyDescent="0.25">
      <c r="H112" t="str" cm="1">
        <f t="array" ref="H112">SUBSTITUTE(INDEX($C$1:$C112, MAX(IF((NOT(ISBLANK($C$1:$C112)))*(ISNUMBER(FIND("Item:", $C$1:$C112))), ROW($C$1:$C112)-ROW($C$1)+1))), "Item: ", "")</f>
        <v>TRAZADO Y REPLANTEO</v>
      </c>
      <c r="I112" t="str">
        <f t="shared" si="9"/>
        <v/>
      </c>
      <c r="J112" t="str">
        <f t="shared" si="12"/>
        <v>MATERIALES</v>
      </c>
      <c r="K112" t="b">
        <f t="shared" si="10"/>
        <v>0</v>
      </c>
      <c r="L112" s="11" t="str">
        <f t="shared" si="11"/>
        <v/>
      </c>
      <c r="M112" t="str">
        <f>IF(B112="Q", MAX(M$2:M111)+1, "")</f>
        <v/>
      </c>
      <c r="N112" t="str">
        <f t="shared" si="8"/>
        <v/>
      </c>
    </row>
    <row r="113" spans="1:14" x14ac:dyDescent="0.25">
      <c r="H113" t="str" cm="1">
        <f t="array" ref="H113">SUBSTITUTE(INDEX($C$1:$C113, MAX(IF((NOT(ISBLANK($C$1:$C113)))*(ISNUMBER(FIND("Item:", $C$1:$C113))), ROW($C$1:$C113)-ROW($C$1)+1))), "Item: ", "")</f>
        <v>TRAZADO Y REPLANTEO</v>
      </c>
      <c r="I113" t="str">
        <f t="shared" si="9"/>
        <v/>
      </c>
      <c r="J113" t="str">
        <f t="shared" si="12"/>
        <v>MATERIALES</v>
      </c>
      <c r="K113" t="b">
        <f t="shared" si="10"/>
        <v>0</v>
      </c>
      <c r="L113" s="11" t="str">
        <f t="shared" si="11"/>
        <v/>
      </c>
      <c r="M113" t="str">
        <f>IF(B113="Q", MAX(M$2:M112)+1, "")</f>
        <v/>
      </c>
      <c r="N113" t="str">
        <f t="shared" si="8"/>
        <v/>
      </c>
    </row>
    <row r="114" spans="1:14" x14ac:dyDescent="0.25">
      <c r="H114" t="str" cm="1">
        <f t="array" ref="H114">SUBSTITUTE(INDEX($C$1:$C114, MAX(IF((NOT(ISBLANK($C$1:$C114)))*(ISNUMBER(FIND("Item:", $C$1:$C114))), ROW($C$1:$C114)-ROW($C$1)+1))), "Item: ", "")</f>
        <v>TRAZADO Y REPLANTEO</v>
      </c>
      <c r="I114" t="str">
        <f t="shared" si="9"/>
        <v/>
      </c>
      <c r="J114" t="str">
        <f t="shared" si="12"/>
        <v>MATERIALES</v>
      </c>
      <c r="K114" t="b">
        <f t="shared" si="10"/>
        <v>0</v>
      </c>
      <c r="L114" s="11" t="str">
        <f t="shared" si="11"/>
        <v/>
      </c>
      <c r="M114" t="str">
        <f>IF(B114="Q", MAX(M$2:M113)+1, "")</f>
        <v/>
      </c>
      <c r="N114" t="str">
        <f t="shared" si="8"/>
        <v/>
      </c>
    </row>
    <row r="115" spans="1:14" x14ac:dyDescent="0.25">
      <c r="H115" t="str" cm="1">
        <f t="array" ref="H115">SUBSTITUTE(INDEX($C$1:$C115, MAX(IF((NOT(ISBLANK($C$1:$C115)))*(ISNUMBER(FIND("Item:", $C$1:$C115))), ROW($C$1:$C115)-ROW($C$1)+1))), "Item: ", "")</f>
        <v>TRAZADO Y REPLANTEO</v>
      </c>
      <c r="I115" t="str">
        <f t="shared" si="9"/>
        <v/>
      </c>
      <c r="J115" t="str">
        <f t="shared" si="12"/>
        <v>MATERIALES</v>
      </c>
      <c r="K115" t="b">
        <f t="shared" si="10"/>
        <v>0</v>
      </c>
      <c r="L115" s="11" t="str">
        <f t="shared" si="11"/>
        <v/>
      </c>
      <c r="M115" t="str">
        <f>IF(B115="Q", MAX(M$2:M114)+1, "")</f>
        <v/>
      </c>
      <c r="N115" t="str">
        <f t="shared" si="8"/>
        <v/>
      </c>
    </row>
    <row r="116" spans="1:14" x14ac:dyDescent="0.25">
      <c r="H116" t="str" cm="1">
        <f t="array" ref="H116">SUBSTITUTE(INDEX($C$1:$C116, MAX(IF((NOT(ISBLANK($C$1:$C116)))*(ISNUMBER(FIND("Item:", $C$1:$C116))), ROW($C$1:$C116)-ROW($C$1)+1))), "Item: ", "")</f>
        <v>TRAZADO Y REPLANTEO</v>
      </c>
      <c r="I116" t="str">
        <f t="shared" si="9"/>
        <v/>
      </c>
      <c r="J116" t="str">
        <f t="shared" si="12"/>
        <v>MATERIALES</v>
      </c>
      <c r="K116" t="b">
        <f t="shared" si="10"/>
        <v>0</v>
      </c>
      <c r="L116" s="11" t="str">
        <f t="shared" si="11"/>
        <v/>
      </c>
      <c r="M116" t="str">
        <f>IF(B116="Q", MAX(M$2:M115)+1, "")</f>
        <v/>
      </c>
      <c r="N116" t="str">
        <f t="shared" si="8"/>
        <v/>
      </c>
    </row>
    <row r="117" spans="1:14" x14ac:dyDescent="0.25">
      <c r="H117" t="str" cm="1">
        <f t="array" ref="H117">SUBSTITUTE(INDEX($C$1:$C117, MAX(IF((NOT(ISBLANK($C$1:$C117)))*(ISNUMBER(FIND("Item:", $C$1:$C117))), ROW($C$1:$C117)-ROW($C$1)+1))), "Item: ", "")</f>
        <v>TRAZADO Y REPLANTEO</v>
      </c>
      <c r="I117" t="str">
        <f t="shared" si="9"/>
        <v/>
      </c>
      <c r="J117" t="str">
        <f t="shared" si="12"/>
        <v>MATERIALES</v>
      </c>
      <c r="K117" t="b">
        <f t="shared" si="10"/>
        <v>0</v>
      </c>
      <c r="L117" s="11" t="str">
        <f t="shared" si="11"/>
        <v/>
      </c>
      <c r="M117" t="str">
        <f>IF(B117="Q", MAX(M$2:M116)+1, "")</f>
        <v/>
      </c>
      <c r="N117" t="str">
        <f t="shared" si="8"/>
        <v/>
      </c>
    </row>
    <row r="118" spans="1:14" x14ac:dyDescent="0.25">
      <c r="H118" t="str" cm="1">
        <f t="array" ref="H118">SUBSTITUTE(INDEX($C$1:$C118, MAX(IF((NOT(ISBLANK($C$1:$C118)))*(ISNUMBER(FIND("Item:", $C$1:$C118))), ROW($C$1:$C118)-ROW($C$1)+1))), "Item: ", "")</f>
        <v>TRAZADO Y REPLANTEO</v>
      </c>
      <c r="I118" t="str">
        <f t="shared" si="9"/>
        <v/>
      </c>
      <c r="J118" t="str">
        <f t="shared" si="12"/>
        <v>MATERIALES</v>
      </c>
      <c r="K118" t="b">
        <f t="shared" si="10"/>
        <v>0</v>
      </c>
      <c r="L118" s="11" t="str">
        <f t="shared" si="11"/>
        <v/>
      </c>
      <c r="M118" t="str">
        <f>IF(B118="Q", MAX(M$2:M117)+1, "")</f>
        <v/>
      </c>
      <c r="N118" t="str">
        <f t="shared" si="8"/>
        <v/>
      </c>
    </row>
    <row r="119" spans="1:14" x14ac:dyDescent="0.25">
      <c r="H119" t="str" cm="1">
        <f t="array" ref="H119">SUBSTITUTE(INDEX($C$1:$C119, MAX(IF((NOT(ISBLANK($C$1:$C119)))*(ISNUMBER(FIND("Item:", $C$1:$C119))), ROW($C$1:$C119)-ROW($C$1)+1))), "Item: ", "")</f>
        <v>TRAZADO Y REPLANTEO</v>
      </c>
      <c r="I119" t="str">
        <f t="shared" si="9"/>
        <v/>
      </c>
      <c r="J119" t="str">
        <f t="shared" si="12"/>
        <v>MATERIALES</v>
      </c>
      <c r="K119" t="b">
        <f t="shared" si="10"/>
        <v>0</v>
      </c>
      <c r="L119" s="11" t="str">
        <f t="shared" si="11"/>
        <v/>
      </c>
      <c r="M119" t="str">
        <f>IF(B119="Q", MAX(M$2:M118)+1, "")</f>
        <v/>
      </c>
      <c r="N119" t="str">
        <f t="shared" si="8"/>
        <v/>
      </c>
    </row>
    <row r="120" spans="1:14" x14ac:dyDescent="0.25">
      <c r="H120" t="str" cm="1">
        <f t="array" ref="H120">SUBSTITUTE(INDEX($C$1:$C120, MAX(IF((NOT(ISBLANK($C$1:$C120)))*(ISNUMBER(FIND("Item:", $C$1:$C120))), ROW($C$1:$C120)-ROW($C$1)+1))), "Item: ", "")</f>
        <v>TRAZADO Y REPLANTEO</v>
      </c>
      <c r="I120" t="str">
        <f t="shared" si="9"/>
        <v/>
      </c>
      <c r="J120" t="str">
        <f t="shared" si="12"/>
        <v>MATERIALES</v>
      </c>
      <c r="K120" t="b">
        <f t="shared" si="10"/>
        <v>0</v>
      </c>
      <c r="L120" s="11" t="str">
        <f t="shared" si="11"/>
        <v/>
      </c>
      <c r="M120" t="str">
        <f>IF(B120="Q", MAX(M$2:M119)+1, "")</f>
        <v/>
      </c>
      <c r="N120" t="str">
        <f t="shared" si="8"/>
        <v/>
      </c>
    </row>
    <row r="121" spans="1:14" x14ac:dyDescent="0.25">
      <c r="H121" t="str" cm="1">
        <f t="array" ref="H121">SUBSTITUTE(INDEX($C$1:$C121, MAX(IF((NOT(ISBLANK($C$1:$C121)))*(ISNUMBER(FIND("Item:", $C$1:$C121))), ROW($C$1:$C121)-ROW($C$1)+1))), "Item: ", "")</f>
        <v>TRAZADO Y REPLANTEO</v>
      </c>
      <c r="I121" t="str">
        <f t="shared" si="9"/>
        <v/>
      </c>
      <c r="J121" t="str">
        <f t="shared" si="12"/>
        <v>MATERIALES</v>
      </c>
      <c r="K121" t="b">
        <f t="shared" si="10"/>
        <v>0</v>
      </c>
      <c r="L121" s="11" t="str">
        <f t="shared" si="11"/>
        <v/>
      </c>
      <c r="M121" t="str">
        <f>IF(B121="Q", MAX(M$2:M120)+1, "")</f>
        <v/>
      </c>
      <c r="N121" t="str">
        <f t="shared" si="8"/>
        <v/>
      </c>
    </row>
    <row r="122" spans="1:14" x14ac:dyDescent="0.25">
      <c r="H122" t="str" cm="1">
        <f t="array" ref="H122">SUBSTITUTE(INDEX($C$1:$C122, MAX(IF((NOT(ISBLANK($C$1:$C122)))*(ISNUMBER(FIND("Item:", $C$1:$C122))), ROW($C$1:$C122)-ROW($C$1)+1))), "Item: ", "")</f>
        <v>TRAZADO Y REPLANTEO</v>
      </c>
      <c r="I122" t="str">
        <f t="shared" si="9"/>
        <v/>
      </c>
      <c r="J122" t="str">
        <f t="shared" si="12"/>
        <v>MATERIALES</v>
      </c>
      <c r="K122" t="b">
        <f t="shared" si="10"/>
        <v>0</v>
      </c>
      <c r="L122" s="11" t="str">
        <f t="shared" si="11"/>
        <v/>
      </c>
      <c r="M122" t="str">
        <f>IF(B122="Q", MAX(M$2:M121)+1, "")</f>
        <v/>
      </c>
      <c r="N122" t="str">
        <f t="shared" si="8"/>
        <v/>
      </c>
    </row>
    <row r="123" spans="1:14" x14ac:dyDescent="0.25">
      <c r="A123" s="6" t="s">
        <v>1</v>
      </c>
      <c r="B123" s="6" t="s">
        <v>219</v>
      </c>
      <c r="C123" s="8" t="s">
        <v>220</v>
      </c>
      <c r="D123" s="8"/>
      <c r="E123" s="8"/>
      <c r="F123" s="8" t="s">
        <v>221</v>
      </c>
      <c r="G123" s="7">
        <v>65.319999999999993</v>
      </c>
      <c r="H123" t="str" cm="1">
        <f t="array" ref="H123">SUBSTITUTE(INDEX($C$1:$C123, MAX(IF((NOT(ISBLANK($C$1:$C123)))*(ISNUMBER(FIND("Item:", $C$1:$C123))), ROW($C$1:$C123)-ROW($C$1)+1))), "Item: ", "")</f>
        <v>TRAZADO Y REPLANTEO</v>
      </c>
      <c r="I123" t="str">
        <f t="shared" si="9"/>
        <v>MATERIALES</v>
      </c>
      <c r="J123" t="str">
        <f t="shared" si="12"/>
        <v>MATERIALES</v>
      </c>
      <c r="K123" t="b">
        <f t="shared" si="10"/>
        <v>0</v>
      </c>
      <c r="L123" s="11" t="str">
        <f t="shared" si="11"/>
        <v/>
      </c>
      <c r="M123" t="str">
        <f>IF(B123="Q", MAX(M$2:M122)+1, "")</f>
        <v/>
      </c>
      <c r="N123" t="str">
        <f t="shared" si="8"/>
        <v/>
      </c>
    </row>
    <row r="124" spans="1:14" x14ac:dyDescent="0.25">
      <c r="A124" s="2"/>
      <c r="B124" s="2" t="s">
        <v>222</v>
      </c>
      <c r="C124" s="5" t="s">
        <v>223</v>
      </c>
      <c r="D124" s="5"/>
      <c r="E124" s="5"/>
      <c r="F124" s="5"/>
      <c r="G124" s="5"/>
      <c r="H124" t="str" cm="1">
        <f t="array" ref="H124">SUBSTITUTE(INDEX($C$1:$C124, MAX(IF((NOT(ISBLANK($C$1:$C124)))*(ISNUMBER(FIND("Item:", $C$1:$C124))), ROW($C$1:$C124)-ROW($C$1)+1))), "Item: ", "")</f>
        <v>TRAZADO Y REPLANTEO</v>
      </c>
      <c r="I124" t="str">
        <f t="shared" si="9"/>
        <v>MANO DE OBRA</v>
      </c>
      <c r="J124" t="str">
        <f t="shared" si="12"/>
        <v>MANO DE OBRA</v>
      </c>
      <c r="K124" t="b">
        <f t="shared" si="10"/>
        <v>1</v>
      </c>
      <c r="L124" s="11" t="str">
        <f t="shared" si="11"/>
        <v/>
      </c>
      <c r="M124" t="str">
        <f>IF(B124="Q", MAX(M$2:M123)+1, "")</f>
        <v/>
      </c>
      <c r="N124" t="str">
        <f t="shared" si="8"/>
        <v/>
      </c>
    </row>
    <row r="125" spans="1:14" x14ac:dyDescent="0.25">
      <c r="A125" s="2">
        <v>1</v>
      </c>
      <c r="B125" s="2" t="s">
        <v>218</v>
      </c>
      <c r="C125" s="5" t="s">
        <v>197</v>
      </c>
      <c r="D125" s="5" t="s">
        <v>198</v>
      </c>
      <c r="E125" s="3">
        <v>2.1</v>
      </c>
      <c r="F125" s="3">
        <v>18</v>
      </c>
      <c r="G125" s="3">
        <v>37.799999999999997</v>
      </c>
      <c r="H125" t="str" cm="1">
        <f t="array" ref="H125">SUBSTITUTE(INDEX($C$1:$C125, MAX(IF((NOT(ISBLANK($C$1:$C125)))*(ISNUMBER(FIND("Item:", $C$1:$C125))), ROW($C$1:$C125)-ROW($C$1)+1))), "Item: ", "")</f>
        <v>TRAZADO Y REPLANTEO</v>
      </c>
      <c r="I125" t="str">
        <f t="shared" si="9"/>
        <v/>
      </c>
      <c r="J125" t="str">
        <f t="shared" si="12"/>
        <v>MANO DE OBRA</v>
      </c>
      <c r="K125" t="b">
        <f t="shared" si="10"/>
        <v>0</v>
      </c>
      <c r="L125" s="11" t="str">
        <f t="shared" si="11"/>
        <v>SI</v>
      </c>
      <c r="M125" t="str">
        <f>IF(B125="Q", MAX(M$2:M124)+1, "")</f>
        <v/>
      </c>
      <c r="N125" t="str">
        <f t="shared" si="8"/>
        <v/>
      </c>
    </row>
    <row r="126" spans="1:14" x14ac:dyDescent="0.25">
      <c r="A126" s="2">
        <v>2</v>
      </c>
      <c r="B126" s="2" t="s">
        <v>218</v>
      </c>
      <c r="C126" s="5" t="s">
        <v>200</v>
      </c>
      <c r="D126" s="5" t="s">
        <v>198</v>
      </c>
      <c r="E126" s="3">
        <v>2.1</v>
      </c>
      <c r="F126" s="3">
        <v>0</v>
      </c>
      <c r="G126" s="3">
        <v>0</v>
      </c>
      <c r="H126" t="str" cm="1">
        <f t="array" ref="H126">SUBSTITUTE(INDEX($C$1:$C126, MAX(IF((NOT(ISBLANK($C$1:$C126)))*(ISNUMBER(FIND("Item:", $C$1:$C126))), ROW($C$1:$C126)-ROW($C$1)+1))), "Item: ", "")</f>
        <v>TRAZADO Y REPLANTEO</v>
      </c>
      <c r="I126" t="str">
        <f t="shared" si="9"/>
        <v/>
      </c>
      <c r="J126" t="str">
        <f t="shared" si="12"/>
        <v>MANO DE OBRA</v>
      </c>
      <c r="K126" t="b">
        <f t="shared" si="10"/>
        <v>0</v>
      </c>
      <c r="L126" s="11" t="str">
        <f t="shared" si="11"/>
        <v>SI</v>
      </c>
      <c r="M126" t="str">
        <f>IF(B126="Q", MAX(M$2:M125)+1, "")</f>
        <v/>
      </c>
      <c r="N126" t="str">
        <f t="shared" si="8"/>
        <v/>
      </c>
    </row>
    <row r="127" spans="1:14" x14ac:dyDescent="0.25">
      <c r="H127" t="str" cm="1">
        <f t="array" ref="H127">SUBSTITUTE(INDEX($C$1:$C127, MAX(IF((NOT(ISBLANK($C$1:$C127)))*(ISNUMBER(FIND("Item:", $C$1:$C127))), ROW($C$1:$C127)-ROW($C$1)+1))), "Item: ", "")</f>
        <v>TRAZADO Y REPLANTEO</v>
      </c>
      <c r="I127" t="str">
        <f t="shared" si="9"/>
        <v/>
      </c>
      <c r="J127" t="str">
        <f t="shared" si="12"/>
        <v>MANO DE OBRA</v>
      </c>
      <c r="K127" t="b">
        <f t="shared" si="10"/>
        <v>0</v>
      </c>
      <c r="L127" s="11" t="str">
        <f t="shared" si="11"/>
        <v/>
      </c>
      <c r="M127" t="str">
        <f>IF(B127="Q", MAX(M$2:M126)+1, "")</f>
        <v/>
      </c>
      <c r="N127" t="str">
        <f t="shared" si="8"/>
        <v/>
      </c>
    </row>
    <row r="128" spans="1:14" x14ac:dyDescent="0.25">
      <c r="H128" t="str" cm="1">
        <f t="array" ref="H128">SUBSTITUTE(INDEX($C$1:$C128, MAX(IF((NOT(ISBLANK($C$1:$C128)))*(ISNUMBER(FIND("Item:", $C$1:$C128))), ROW($C$1:$C128)-ROW($C$1)+1))), "Item: ", "")</f>
        <v>TRAZADO Y REPLANTEO</v>
      </c>
      <c r="I128" t="str">
        <f t="shared" si="9"/>
        <v/>
      </c>
      <c r="J128" t="str">
        <f t="shared" si="12"/>
        <v>MANO DE OBRA</v>
      </c>
      <c r="K128" t="b">
        <f t="shared" si="10"/>
        <v>0</v>
      </c>
      <c r="L128" s="11" t="str">
        <f t="shared" si="11"/>
        <v/>
      </c>
      <c r="M128" t="str">
        <f>IF(B128="Q", MAX(M$2:M127)+1, "")</f>
        <v/>
      </c>
      <c r="N128" t="str">
        <f t="shared" si="8"/>
        <v/>
      </c>
    </row>
    <row r="129" spans="1:14" x14ac:dyDescent="0.25">
      <c r="H129" t="str" cm="1">
        <f t="array" ref="H129">SUBSTITUTE(INDEX($C$1:$C129, MAX(IF((NOT(ISBLANK($C$1:$C129)))*(ISNUMBER(FIND("Item:", $C$1:$C129))), ROW($C$1:$C129)-ROW($C$1)+1))), "Item: ", "")</f>
        <v>TRAZADO Y REPLANTEO</v>
      </c>
      <c r="I129" t="str">
        <f t="shared" si="9"/>
        <v/>
      </c>
      <c r="J129" t="str">
        <f t="shared" si="12"/>
        <v>MANO DE OBRA</v>
      </c>
      <c r="K129" t="b">
        <f t="shared" si="10"/>
        <v>0</v>
      </c>
      <c r="L129" s="11" t="str">
        <f t="shared" si="11"/>
        <v/>
      </c>
      <c r="M129" t="str">
        <f>IF(B129="Q", MAX(M$2:M128)+1, "")</f>
        <v/>
      </c>
      <c r="N129" t="str">
        <f t="shared" si="8"/>
        <v/>
      </c>
    </row>
    <row r="130" spans="1:14" x14ac:dyDescent="0.25">
      <c r="A130" s="6" t="s">
        <v>1</v>
      </c>
      <c r="B130" s="6" t="s">
        <v>224</v>
      </c>
      <c r="C130" s="8" t="s">
        <v>225</v>
      </c>
      <c r="D130" s="8"/>
      <c r="E130" s="8"/>
      <c r="F130" s="8" t="s">
        <v>226</v>
      </c>
      <c r="G130" s="7">
        <v>37.799999999999997</v>
      </c>
      <c r="H130" t="str" cm="1">
        <f t="array" ref="H130">SUBSTITUTE(INDEX($C$1:$C130, MAX(IF((NOT(ISBLANK($C$1:$C130)))*(ISNUMBER(FIND("Item:", $C$1:$C130))), ROW($C$1:$C130)-ROW($C$1)+1))), "Item: ", "")</f>
        <v>TRAZADO Y REPLANTEO</v>
      </c>
      <c r="I130" t="str">
        <f t="shared" si="9"/>
        <v>MANO DE OBRA</v>
      </c>
      <c r="J130" t="str">
        <f t="shared" si="12"/>
        <v>MANO DE OBRA</v>
      </c>
      <c r="K130" t="b">
        <f t="shared" si="10"/>
        <v>0</v>
      </c>
      <c r="L130" s="11" t="str">
        <f t="shared" si="11"/>
        <v/>
      </c>
      <c r="M130" t="str">
        <f>IF(B130="Q", MAX(M$2:M129)+1, "")</f>
        <v/>
      </c>
      <c r="N130" t="str">
        <f t="shared" ref="N130:N193" si="13">+IF(M130="","",H130)</f>
        <v/>
      </c>
    </row>
    <row r="131" spans="1:14" x14ac:dyDescent="0.25">
      <c r="A131" s="2"/>
      <c r="B131" s="2" t="s">
        <v>227</v>
      </c>
      <c r="C131" s="5" t="s">
        <v>228</v>
      </c>
      <c r="D131" s="5"/>
      <c r="E131" s="5" t="s">
        <v>229</v>
      </c>
      <c r="F131" s="5" t="s">
        <v>230</v>
      </c>
      <c r="G131" s="3">
        <v>20.79</v>
      </c>
      <c r="H131" t="str" cm="1">
        <f t="array" ref="H131">SUBSTITUTE(INDEX($C$1:$C131, MAX(IF((NOT(ISBLANK($C$1:$C131)))*(ISNUMBER(FIND("Item:", $C$1:$C131))), ROW($C$1:$C131)-ROW($C$1)+1))), "Item: ", "")</f>
        <v>TRAZADO Y REPLANTEO</v>
      </c>
      <c r="I131" t="str">
        <f t="shared" ref="I131:I194" si="14">IFERROR(  IF(OR(ISNUMBER(FIND("MATERIALES", C131,1))), "MATERIALES",  IF(OR(ISNUMBER(FIND("MANO DE OBRA", C131))), "MANO DE OBRA",  IF(OR(ISNUMBER(FIND("EQUIPO", C131))), "EQUIPO",  ""))),"")</f>
        <v/>
      </c>
      <c r="J131" t="str">
        <f t="shared" si="12"/>
        <v>MANO DE OBRA</v>
      </c>
      <c r="K131" t="b">
        <f t="shared" ref="K131:K194" si="15">AND(ISTEXT(B131),C131=J131)</f>
        <v>0</v>
      </c>
      <c r="L131" s="11" t="str">
        <f t="shared" ref="L131:L194" si="16">IF(ISNUMBER(A131),"SI","")</f>
        <v/>
      </c>
      <c r="M131" t="str">
        <f>IF(B131="Q", MAX(M$2:M130)+1, "")</f>
        <v/>
      </c>
      <c r="N131" t="str">
        <f t="shared" si="13"/>
        <v/>
      </c>
    </row>
    <row r="132" spans="1:14" x14ac:dyDescent="0.25">
      <c r="A132" s="2"/>
      <c r="B132" s="2" t="s">
        <v>231</v>
      </c>
      <c r="C132" s="5" t="s">
        <v>232</v>
      </c>
      <c r="D132" s="5"/>
      <c r="E132" s="5" t="s">
        <v>233</v>
      </c>
      <c r="F132" s="5" t="s">
        <v>234</v>
      </c>
      <c r="G132" s="3">
        <v>8.75</v>
      </c>
      <c r="H132" t="str" cm="1">
        <f t="array" ref="H132">SUBSTITUTE(INDEX($C$1:$C132, MAX(IF((NOT(ISBLANK($C$1:$C132)))*(ISNUMBER(FIND("Item:", $C$1:$C132))), ROW($C$1:$C132)-ROW($C$1)+1))), "Item: ", "")</f>
        <v>TRAZADO Y REPLANTEO</v>
      </c>
      <c r="I132" t="str">
        <f t="shared" si="14"/>
        <v/>
      </c>
      <c r="J132" t="str">
        <f t="shared" si="12"/>
        <v>MANO DE OBRA</v>
      </c>
      <c r="K132" t="b">
        <f t="shared" si="15"/>
        <v>0</v>
      </c>
      <c r="L132" s="11" t="str">
        <f t="shared" si="16"/>
        <v/>
      </c>
      <c r="M132" t="str">
        <f>IF(B132="Q", MAX(M$2:M131)+1, "")</f>
        <v/>
      </c>
      <c r="N132" t="str">
        <f t="shared" si="13"/>
        <v/>
      </c>
    </row>
    <row r="133" spans="1:14" x14ac:dyDescent="0.25">
      <c r="A133" s="6" t="s">
        <v>1</v>
      </c>
      <c r="B133" s="6" t="s">
        <v>235</v>
      </c>
      <c r="C133" s="8" t="s">
        <v>236</v>
      </c>
      <c r="D133" s="8"/>
      <c r="E133" s="8"/>
      <c r="F133" s="8" t="s">
        <v>237</v>
      </c>
      <c r="G133" s="7">
        <v>67.34</v>
      </c>
      <c r="H133" t="str" cm="1">
        <f t="array" ref="H133">SUBSTITUTE(INDEX($C$1:$C133, MAX(IF((NOT(ISBLANK($C$1:$C133)))*(ISNUMBER(FIND("Item:", $C$1:$C133))), ROW($C$1:$C133)-ROW($C$1)+1))), "Item: ", "")</f>
        <v>TRAZADO Y REPLANTEO</v>
      </c>
      <c r="I133" t="str">
        <f t="shared" si="14"/>
        <v>MANO DE OBRA</v>
      </c>
      <c r="J133" t="str">
        <f t="shared" si="12"/>
        <v>MANO DE OBRA</v>
      </c>
      <c r="K133" t="b">
        <f t="shared" si="15"/>
        <v>0</v>
      </c>
      <c r="L133" s="11" t="str">
        <f t="shared" si="16"/>
        <v/>
      </c>
      <c r="M133" t="str">
        <f>IF(B133="Q", MAX(M$2:M132)+1, "")</f>
        <v/>
      </c>
      <c r="N133" t="str">
        <f t="shared" si="13"/>
        <v/>
      </c>
    </row>
    <row r="134" spans="1:14" x14ac:dyDescent="0.25">
      <c r="A134" s="2"/>
      <c r="B134" s="2" t="s">
        <v>238</v>
      </c>
      <c r="C134" s="5" t="s">
        <v>239</v>
      </c>
      <c r="D134" s="5"/>
      <c r="E134" s="5"/>
      <c r="F134" s="5"/>
      <c r="G134" s="5"/>
      <c r="H134" t="str" cm="1">
        <f t="array" ref="H134">SUBSTITUTE(INDEX($C$1:$C134, MAX(IF((NOT(ISBLANK($C$1:$C134)))*(ISNUMBER(FIND("Item:", $C$1:$C134))), ROW($C$1:$C134)-ROW($C$1)+1))), "Item: ", "")</f>
        <v>TRAZADO Y REPLANTEO</v>
      </c>
      <c r="I134" t="str">
        <f t="shared" si="14"/>
        <v>EQUIPO</v>
      </c>
      <c r="J134" t="str">
        <f t="shared" si="12"/>
        <v>EQUIPO</v>
      </c>
      <c r="K134" t="b">
        <f t="shared" si="15"/>
        <v>0</v>
      </c>
      <c r="L134" s="11" t="str">
        <f t="shared" si="16"/>
        <v/>
      </c>
      <c r="M134" t="str">
        <f>IF(B134="Q", MAX(M$2:M133)+1, "")</f>
        <v/>
      </c>
      <c r="N134" t="str">
        <f t="shared" si="13"/>
        <v/>
      </c>
    </row>
    <row r="135" spans="1:14" x14ac:dyDescent="0.25">
      <c r="H135" t="str" cm="1">
        <f t="array" ref="H135">SUBSTITUTE(INDEX($C$1:$C135, MAX(IF((NOT(ISBLANK($C$1:$C135)))*(ISNUMBER(FIND("Item:", $C$1:$C135))), ROW($C$1:$C135)-ROW($C$1)+1))), "Item: ", "")</f>
        <v>TRAZADO Y REPLANTEO</v>
      </c>
      <c r="I135" t="str">
        <f t="shared" si="14"/>
        <v/>
      </c>
      <c r="J135" t="str">
        <f t="shared" si="12"/>
        <v>EQUIPO</v>
      </c>
      <c r="K135" t="b">
        <f t="shared" si="15"/>
        <v>0</v>
      </c>
      <c r="L135" s="11" t="str">
        <f t="shared" si="16"/>
        <v/>
      </c>
      <c r="M135" t="str">
        <f>IF(B135="Q", MAX(M$2:M134)+1, "")</f>
        <v/>
      </c>
      <c r="N135" t="str">
        <f t="shared" si="13"/>
        <v/>
      </c>
    </row>
    <row r="136" spans="1:14" x14ac:dyDescent="0.25">
      <c r="H136" t="str" cm="1">
        <f t="array" ref="H136">SUBSTITUTE(INDEX($C$1:$C136, MAX(IF((NOT(ISBLANK($C$1:$C136)))*(ISNUMBER(FIND("Item:", $C$1:$C136))), ROW($C$1:$C136)-ROW($C$1)+1))), "Item: ", "")</f>
        <v>TRAZADO Y REPLANTEO</v>
      </c>
      <c r="I136" t="str">
        <f t="shared" si="14"/>
        <v/>
      </c>
      <c r="J136" t="str">
        <f t="shared" ref="J136:J199" si="17">+IF(I136="",J135,I136)</f>
        <v>EQUIPO</v>
      </c>
      <c r="K136" t="b">
        <f t="shared" si="15"/>
        <v>0</v>
      </c>
      <c r="L136" s="11" t="str">
        <f t="shared" si="16"/>
        <v/>
      </c>
      <c r="M136" t="str">
        <f>IF(B136="Q", MAX(M$2:M135)+1, "")</f>
        <v/>
      </c>
      <c r="N136" t="str">
        <f t="shared" si="13"/>
        <v/>
      </c>
    </row>
    <row r="137" spans="1:14" x14ac:dyDescent="0.25">
      <c r="H137" t="str" cm="1">
        <f t="array" ref="H137">SUBSTITUTE(INDEX($C$1:$C137, MAX(IF((NOT(ISBLANK($C$1:$C137)))*(ISNUMBER(FIND("Item:", $C$1:$C137))), ROW($C$1:$C137)-ROW($C$1)+1))), "Item: ", "")</f>
        <v>TRAZADO Y REPLANTEO</v>
      </c>
      <c r="I137" t="str">
        <f t="shared" si="14"/>
        <v/>
      </c>
      <c r="J137" t="str">
        <f t="shared" si="17"/>
        <v>EQUIPO</v>
      </c>
      <c r="K137" t="b">
        <f t="shared" si="15"/>
        <v>0</v>
      </c>
      <c r="L137" s="11" t="str">
        <f t="shared" si="16"/>
        <v/>
      </c>
      <c r="M137" t="str">
        <f>IF(B137="Q", MAX(M$2:M136)+1, "")</f>
        <v/>
      </c>
      <c r="N137" t="str">
        <f t="shared" si="13"/>
        <v/>
      </c>
    </row>
    <row r="138" spans="1:14" x14ac:dyDescent="0.25">
      <c r="H138" t="str" cm="1">
        <f t="array" ref="H138">SUBSTITUTE(INDEX($C$1:$C138, MAX(IF((NOT(ISBLANK($C$1:$C138)))*(ISNUMBER(FIND("Item:", $C$1:$C138))), ROW($C$1:$C138)-ROW($C$1)+1))), "Item: ", "")</f>
        <v>TRAZADO Y REPLANTEO</v>
      </c>
      <c r="I138" t="str">
        <f t="shared" si="14"/>
        <v/>
      </c>
      <c r="J138" t="str">
        <f t="shared" si="17"/>
        <v>EQUIPO</v>
      </c>
      <c r="K138" t="b">
        <f t="shared" si="15"/>
        <v>0</v>
      </c>
      <c r="L138" s="11" t="str">
        <f t="shared" si="16"/>
        <v/>
      </c>
      <c r="M138" t="str">
        <f>IF(B138="Q", MAX(M$2:M137)+1, "")</f>
        <v/>
      </c>
      <c r="N138" t="str">
        <f t="shared" si="13"/>
        <v/>
      </c>
    </row>
    <row r="139" spans="1:14" x14ac:dyDescent="0.25">
      <c r="H139" t="str" cm="1">
        <f t="array" ref="H139">SUBSTITUTE(INDEX($C$1:$C139, MAX(IF((NOT(ISBLANK($C$1:$C139)))*(ISNUMBER(FIND("Item:", $C$1:$C139))), ROW($C$1:$C139)-ROW($C$1)+1))), "Item: ", "")</f>
        <v>TRAZADO Y REPLANTEO</v>
      </c>
      <c r="I139" t="str">
        <f t="shared" si="14"/>
        <v/>
      </c>
      <c r="J139" t="str">
        <f t="shared" si="17"/>
        <v>EQUIPO</v>
      </c>
      <c r="K139" t="b">
        <f t="shared" si="15"/>
        <v>0</v>
      </c>
      <c r="L139" s="11" t="str">
        <f t="shared" si="16"/>
        <v/>
      </c>
      <c r="M139" t="str">
        <f>IF(B139="Q", MAX(M$2:M138)+1, "")</f>
        <v/>
      </c>
      <c r="N139" t="str">
        <f t="shared" si="13"/>
        <v/>
      </c>
    </row>
    <row r="140" spans="1:14" x14ac:dyDescent="0.25">
      <c r="A140" s="2"/>
      <c r="B140" s="2" t="s">
        <v>240</v>
      </c>
      <c r="C140" s="5" t="s">
        <v>241</v>
      </c>
      <c r="D140" s="5"/>
      <c r="E140" s="5" t="s">
        <v>242</v>
      </c>
      <c r="F140" s="5" t="s">
        <v>243</v>
      </c>
      <c r="G140" s="3">
        <v>2.02</v>
      </c>
      <c r="H140" t="str" cm="1">
        <f t="array" ref="H140">SUBSTITUTE(INDEX($C$1:$C140, MAX(IF((NOT(ISBLANK($C$1:$C140)))*(ISNUMBER(FIND("Item:", $C$1:$C140))), ROW($C$1:$C140)-ROW($C$1)+1))), "Item: ", "")</f>
        <v>TRAZADO Y REPLANTEO</v>
      </c>
      <c r="I140" t="str">
        <f t="shared" si="14"/>
        <v/>
      </c>
      <c r="J140" t="str">
        <f t="shared" si="17"/>
        <v>EQUIPO</v>
      </c>
      <c r="K140" t="b">
        <f t="shared" si="15"/>
        <v>0</v>
      </c>
      <c r="L140" s="11" t="str">
        <f t="shared" si="16"/>
        <v/>
      </c>
      <c r="M140" t="str">
        <f>IF(B140="Q", MAX(M$2:M139)+1, "")</f>
        <v/>
      </c>
      <c r="N140" t="str">
        <f t="shared" si="13"/>
        <v/>
      </c>
    </row>
    <row r="141" spans="1:14" x14ac:dyDescent="0.25">
      <c r="A141" s="6" t="s">
        <v>1</v>
      </c>
      <c r="B141" s="6" t="s">
        <v>244</v>
      </c>
      <c r="C141" s="8" t="s">
        <v>245</v>
      </c>
      <c r="D141" s="8"/>
      <c r="E141" s="8"/>
      <c r="F141" s="8" t="s">
        <v>246</v>
      </c>
      <c r="G141" s="7">
        <v>2.02</v>
      </c>
      <c r="H141" t="str" cm="1">
        <f t="array" ref="H141">SUBSTITUTE(INDEX($C$1:$C141, MAX(IF((NOT(ISBLANK($C$1:$C141)))*(ISNUMBER(FIND("Item:", $C$1:$C141))), ROW($C$1:$C141)-ROW($C$1)+1))), "Item: ", "")</f>
        <v>TRAZADO Y REPLANTEO</v>
      </c>
      <c r="I141" t="str">
        <f t="shared" si="14"/>
        <v>EQUIPO</v>
      </c>
      <c r="J141" t="str">
        <f t="shared" si="17"/>
        <v>EQUIPO</v>
      </c>
      <c r="K141" t="b">
        <f t="shared" si="15"/>
        <v>0</v>
      </c>
      <c r="L141" s="11" t="str">
        <f t="shared" si="16"/>
        <v/>
      </c>
      <c r="M141" t="str">
        <f>IF(B141="Q", MAX(M$2:M140)+1, "")</f>
        <v/>
      </c>
      <c r="N141" t="str">
        <f t="shared" si="13"/>
        <v/>
      </c>
    </row>
    <row r="142" spans="1:14" x14ac:dyDescent="0.25">
      <c r="A142" s="6" t="s">
        <v>1</v>
      </c>
      <c r="B142" s="6" t="s">
        <v>247</v>
      </c>
      <c r="C142" s="8" t="s">
        <v>248</v>
      </c>
      <c r="D142" s="8"/>
      <c r="E142" s="8"/>
      <c r="F142" s="8" t="s">
        <v>249</v>
      </c>
      <c r="G142" s="7">
        <v>134.68</v>
      </c>
      <c r="H142" t="str" cm="1">
        <f t="array" ref="H142">SUBSTITUTE(INDEX($C$1:$C142, MAX(IF((NOT(ISBLANK($C$1:$C142)))*(ISNUMBER(FIND("Item:", $C$1:$C142))), ROW($C$1:$C142)-ROW($C$1)+1))), "Item: ", "")</f>
        <v>TRAZADO Y REPLANTEO</v>
      </c>
      <c r="I142" t="str">
        <f t="shared" si="14"/>
        <v/>
      </c>
      <c r="J142" t="str">
        <f t="shared" si="17"/>
        <v>EQUIPO</v>
      </c>
      <c r="K142" t="b">
        <f t="shared" si="15"/>
        <v>0</v>
      </c>
      <c r="L142" s="11" t="str">
        <f t="shared" si="16"/>
        <v/>
      </c>
      <c r="M142" t="str">
        <f>IF(B142="Q", MAX(M$2:M141)+1, "")</f>
        <v/>
      </c>
      <c r="N142" t="str">
        <f t="shared" si="13"/>
        <v/>
      </c>
    </row>
    <row r="143" spans="1:14" x14ac:dyDescent="0.25">
      <c r="A143" s="2"/>
      <c r="B143" s="2" t="s">
        <v>250</v>
      </c>
      <c r="C143" s="5" t="s">
        <v>251</v>
      </c>
      <c r="D143" s="5"/>
      <c r="E143" s="5" t="s">
        <v>252</v>
      </c>
      <c r="F143" s="5" t="s">
        <v>253</v>
      </c>
      <c r="G143" s="3">
        <v>9.43</v>
      </c>
      <c r="H143" t="str" cm="1">
        <f t="array" ref="H143">SUBSTITUTE(INDEX($C$1:$C143, MAX(IF((NOT(ISBLANK($C$1:$C143)))*(ISNUMBER(FIND("Item:", $C$1:$C143))), ROW($C$1:$C143)-ROW($C$1)+1))), "Item: ", "")</f>
        <v>TRAZADO Y REPLANTEO</v>
      </c>
      <c r="I143" t="str">
        <f t="shared" si="14"/>
        <v/>
      </c>
      <c r="J143" t="str">
        <f t="shared" si="17"/>
        <v>EQUIPO</v>
      </c>
      <c r="K143" t="b">
        <f t="shared" si="15"/>
        <v>0</v>
      </c>
      <c r="L143" s="11" t="str">
        <f t="shared" si="16"/>
        <v/>
      </c>
      <c r="M143" t="str">
        <f>IF(B143="Q", MAX(M$2:M142)+1, "")</f>
        <v/>
      </c>
      <c r="N143" t="str">
        <f t="shared" si="13"/>
        <v/>
      </c>
    </row>
    <row r="144" spans="1:14" x14ac:dyDescent="0.25">
      <c r="A144" s="2"/>
      <c r="B144" s="2" t="s">
        <v>26</v>
      </c>
      <c r="C144" s="5" t="s">
        <v>254</v>
      </c>
      <c r="D144" s="5"/>
      <c r="E144" s="5" t="s">
        <v>252</v>
      </c>
      <c r="F144" s="5" t="s">
        <v>255</v>
      </c>
      <c r="G144" s="3">
        <v>10.09</v>
      </c>
      <c r="H144" t="str" cm="1">
        <f t="array" ref="H144">SUBSTITUTE(INDEX($C$1:$C144, MAX(IF((NOT(ISBLANK($C$1:$C144)))*(ISNUMBER(FIND("Item:", $C$1:$C144))), ROW($C$1:$C144)-ROW($C$1)+1))), "Item: ", "")</f>
        <v>TRAZADO Y REPLANTEO</v>
      </c>
      <c r="I144" t="str">
        <f t="shared" si="14"/>
        <v/>
      </c>
      <c r="J144" t="str">
        <f t="shared" si="17"/>
        <v>EQUIPO</v>
      </c>
      <c r="K144" t="b">
        <f t="shared" si="15"/>
        <v>0</v>
      </c>
      <c r="L144" s="11" t="str">
        <f t="shared" si="16"/>
        <v/>
      </c>
      <c r="M144" t="str">
        <f>IF(B144="Q", MAX(M$2:M143)+1, "")</f>
        <v/>
      </c>
      <c r="N144" t="str">
        <f t="shared" si="13"/>
        <v/>
      </c>
    </row>
    <row r="145" spans="1:14" x14ac:dyDescent="0.25">
      <c r="A145" s="6" t="s">
        <v>1</v>
      </c>
      <c r="B145" s="6" t="s">
        <v>256</v>
      </c>
      <c r="C145" s="8" t="s">
        <v>257</v>
      </c>
      <c r="D145" s="8"/>
      <c r="E145" s="8"/>
      <c r="F145" s="8" t="s">
        <v>258</v>
      </c>
      <c r="G145" s="7">
        <v>154.19999999999999</v>
      </c>
      <c r="H145" t="str" cm="1">
        <f t="array" ref="H145">SUBSTITUTE(INDEX($C$1:$C145, MAX(IF((NOT(ISBLANK($C$1:$C145)))*(ISNUMBER(FIND("Item:", $C$1:$C145))), ROW($C$1:$C145)-ROW($C$1)+1))), "Item: ", "")</f>
        <v>TRAZADO Y REPLANTEO</v>
      </c>
      <c r="I145" t="str">
        <f t="shared" si="14"/>
        <v/>
      </c>
      <c r="J145" t="str">
        <f t="shared" si="17"/>
        <v>EQUIPO</v>
      </c>
      <c r="K145" t="b">
        <f t="shared" si="15"/>
        <v>0</v>
      </c>
      <c r="L145" s="11" t="str">
        <f t="shared" si="16"/>
        <v/>
      </c>
      <c r="M145" t="str">
        <f>IF(B145="Q", MAX(M$2:M144)+1, "")</f>
        <v/>
      </c>
      <c r="N145" t="str">
        <f t="shared" si="13"/>
        <v/>
      </c>
    </row>
    <row r="146" spans="1:14" x14ac:dyDescent="0.25">
      <c r="A146" s="2"/>
      <c r="B146" s="2" t="s">
        <v>259</v>
      </c>
      <c r="C146" s="5" t="s">
        <v>260</v>
      </c>
      <c r="D146" s="5"/>
      <c r="E146" s="5" t="s">
        <v>261</v>
      </c>
      <c r="F146" s="5" t="s">
        <v>262</v>
      </c>
      <c r="G146" s="3">
        <v>4.76</v>
      </c>
      <c r="H146" t="str" cm="1">
        <f t="array" ref="H146">SUBSTITUTE(INDEX($C$1:$C146, MAX(IF((NOT(ISBLANK($C$1:$C146)))*(ISNUMBER(FIND("Item:", $C$1:$C146))), ROW($C$1:$C146)-ROW($C$1)+1))), "Item: ", "")</f>
        <v>TRAZADO Y REPLANTEO</v>
      </c>
      <c r="I146" t="str">
        <f t="shared" si="14"/>
        <v/>
      </c>
      <c r="J146" t="str">
        <f t="shared" si="17"/>
        <v>EQUIPO</v>
      </c>
      <c r="K146" t="b">
        <f t="shared" si="15"/>
        <v>0</v>
      </c>
      <c r="L146" s="11" t="str">
        <f t="shared" si="16"/>
        <v/>
      </c>
      <c r="M146" t="str">
        <f>IF(B146="Q", MAX(M$2:M145)+1, "")</f>
        <v/>
      </c>
      <c r="N146" t="str">
        <f t="shared" si="13"/>
        <v/>
      </c>
    </row>
    <row r="147" spans="1:14" x14ac:dyDescent="0.25">
      <c r="H147" t="str" cm="1">
        <f t="array" ref="H147">SUBSTITUTE(INDEX($C$1:$C147, MAX(IF((NOT(ISBLANK($C$1:$C147)))*(ISNUMBER(FIND("Item:", $C$1:$C147))), ROW($C$1:$C147)-ROW($C$1)+1))), "Item: ", "")</f>
        <v>TRAZADO Y REPLANTEO</v>
      </c>
      <c r="I147" t="str">
        <f t="shared" si="14"/>
        <v/>
      </c>
      <c r="J147" t="str">
        <f t="shared" si="17"/>
        <v>EQUIPO</v>
      </c>
      <c r="K147" t="b">
        <f t="shared" si="15"/>
        <v>0</v>
      </c>
      <c r="L147" s="11" t="str">
        <f t="shared" si="16"/>
        <v/>
      </c>
      <c r="M147" t="str">
        <f>IF(B147="Q", MAX(M$2:M146)+1, "")</f>
        <v/>
      </c>
      <c r="N147" t="str">
        <f t="shared" si="13"/>
        <v/>
      </c>
    </row>
    <row r="148" spans="1:14" x14ac:dyDescent="0.25">
      <c r="A148" s="6" t="s">
        <v>1</v>
      </c>
      <c r="B148" s="6" t="s">
        <v>263</v>
      </c>
      <c r="C148" s="8" t="s">
        <v>264</v>
      </c>
      <c r="D148" s="8"/>
      <c r="E148" s="8"/>
      <c r="F148" s="8" t="s">
        <v>265</v>
      </c>
      <c r="G148" s="7">
        <v>158.96</v>
      </c>
      <c r="H148" t="str" cm="1">
        <f t="array" ref="H148">SUBSTITUTE(INDEX($C$1:$C148, MAX(IF((NOT(ISBLANK($C$1:$C148)))*(ISNUMBER(FIND("Item:", $C$1:$C148))), ROW($C$1:$C148)-ROW($C$1)+1))), "Item: ", "")</f>
        <v>TRAZADO Y REPLANTEO</v>
      </c>
      <c r="I148" t="str">
        <f t="shared" si="14"/>
        <v/>
      </c>
      <c r="J148" t="str">
        <f t="shared" si="17"/>
        <v>EQUIPO</v>
      </c>
      <c r="K148" t="b">
        <f t="shared" si="15"/>
        <v>0</v>
      </c>
      <c r="L148" s="11" t="str">
        <f t="shared" si="16"/>
        <v/>
      </c>
      <c r="M148">
        <f>IF(B148="Q", MAX(M$2:M147)+1, "")</f>
        <v>3</v>
      </c>
      <c r="N148" t="str">
        <f t="shared" si="13"/>
        <v>TRAZADO Y REPLANTEO</v>
      </c>
    </row>
    <row r="149" spans="1:14" x14ac:dyDescent="0.25">
      <c r="A149" s="6" t="s">
        <v>1</v>
      </c>
      <c r="B149" s="6"/>
      <c r="C149" s="8" t="s">
        <v>266</v>
      </c>
      <c r="D149" s="8"/>
      <c r="E149" s="8"/>
      <c r="F149" s="8"/>
      <c r="G149" s="7">
        <v>158.96</v>
      </c>
      <c r="H149" t="str" cm="1">
        <f t="array" ref="H149">SUBSTITUTE(INDEX($C$1:$C149, MAX(IF((NOT(ISBLANK($C$1:$C149)))*(ISNUMBER(FIND("Item:", $C$1:$C149))), ROW($C$1:$C149)-ROW($C$1)+1))), "Item: ", "")</f>
        <v>TRAZADO Y REPLANTEO</v>
      </c>
      <c r="I149" t="str">
        <f t="shared" si="14"/>
        <v/>
      </c>
      <c r="J149" t="str">
        <f t="shared" si="17"/>
        <v>EQUIPO</v>
      </c>
      <c r="K149" t="b">
        <f t="shared" si="15"/>
        <v>0</v>
      </c>
      <c r="L149" s="11" t="str">
        <f t="shared" si="16"/>
        <v/>
      </c>
      <c r="M149" t="str">
        <f>IF(B149="Q", MAX(M$2:M148)+1, "")</f>
        <v/>
      </c>
      <c r="N149" t="str">
        <f t="shared" si="13"/>
        <v/>
      </c>
    </row>
    <row r="150" spans="1:14" x14ac:dyDescent="0.25">
      <c r="C150" s="9" t="s">
        <v>272</v>
      </c>
      <c r="H150" t="str" cm="1">
        <f t="array" ref="H150">SUBSTITUTE(INDEX($C$1:$C150, MAX(IF((NOT(ISBLANK($C$1:$C150)))*(ISNUMBER(FIND("Item:", $C$1:$C150))), ROW($C$1:$C150)-ROW($C$1)+1))), "Item: ", "")</f>
        <v>TRAZADO Y REPLANTEO</v>
      </c>
      <c r="I150" t="str">
        <f t="shared" si="14"/>
        <v/>
      </c>
      <c r="J150" t="str">
        <f t="shared" si="17"/>
        <v>EQUIPO</v>
      </c>
      <c r="K150" t="b">
        <f t="shared" si="15"/>
        <v>0</v>
      </c>
      <c r="L150" s="11" t="str">
        <f t="shared" si="16"/>
        <v/>
      </c>
      <c r="M150" t="str">
        <f>IF(B150="Q", MAX(M$2:M149)+1, "")</f>
        <v/>
      </c>
      <c r="N150" t="str">
        <f t="shared" si="13"/>
        <v/>
      </c>
    </row>
    <row r="151" spans="1:14" x14ac:dyDescent="0.25">
      <c r="H151" t="str" cm="1">
        <f t="array" ref="H151">SUBSTITUTE(INDEX($C$1:$C151, MAX(IF((NOT(ISBLANK($C$1:$C151)))*(ISNUMBER(FIND("Item:", $C$1:$C151))), ROW($C$1:$C151)-ROW($C$1)+1))), "Item: ", "")</f>
        <v>TRAZADO Y REPLANTEO</v>
      </c>
      <c r="I151" t="str">
        <f t="shared" si="14"/>
        <v/>
      </c>
      <c r="J151" t="str">
        <f t="shared" si="17"/>
        <v>EQUIPO</v>
      </c>
      <c r="K151" t="b">
        <f t="shared" si="15"/>
        <v>0</v>
      </c>
      <c r="L151" s="11" t="str">
        <f t="shared" si="16"/>
        <v/>
      </c>
      <c r="M151" t="str">
        <f>IF(B151="Q", MAX(M$2:M150)+1, "")</f>
        <v/>
      </c>
      <c r="N151" t="str">
        <f t="shared" si="13"/>
        <v/>
      </c>
    </row>
    <row r="152" spans="1:14" x14ac:dyDescent="0.25">
      <c r="C152" s="10" t="s">
        <v>273</v>
      </c>
      <c r="E152" s="10" t="s">
        <v>274</v>
      </c>
      <c r="H152" t="str" cm="1">
        <f t="array" ref="H152">SUBSTITUTE(INDEX($C$1:$C152, MAX(IF((NOT(ISBLANK($C$1:$C152)))*(ISNUMBER(FIND("Item:", $C$1:$C152))), ROW($C$1:$C152)-ROW($C$1)+1))), "Item: ", "")</f>
        <v>EXCAVACIÓN DE 0 A 2,50 M (SIN AGOTAMIENTO)</v>
      </c>
      <c r="I152" t="str">
        <f t="shared" si="14"/>
        <v/>
      </c>
      <c r="J152" t="str">
        <f t="shared" si="17"/>
        <v>EQUIPO</v>
      </c>
      <c r="K152" t="b">
        <f t="shared" si="15"/>
        <v>0</v>
      </c>
      <c r="L152" s="11" t="str">
        <f t="shared" si="16"/>
        <v/>
      </c>
      <c r="M152" t="str">
        <f>IF(B152="Q", MAX(M$2:M151)+1, "")</f>
        <v/>
      </c>
      <c r="N152" t="str">
        <f t="shared" si="13"/>
        <v/>
      </c>
    </row>
    <row r="153" spans="1:14" x14ac:dyDescent="0.25">
      <c r="C153" s="10" t="s">
        <v>0</v>
      </c>
      <c r="E153" s="10" t="s">
        <v>72</v>
      </c>
      <c r="H153" t="str" cm="1">
        <f t="array" ref="H153">SUBSTITUTE(INDEX($C$1:$C153, MAX(IF((NOT(ISBLANK($C$1:$C153)))*(ISNUMBER(FIND("Item:", $C$1:$C153))), ROW($C$1:$C153)-ROW($C$1)+1))), "Item: ", "")</f>
        <v>EXCAVACIÓN DE 0 A 2,50 M (SIN AGOTAMIENTO)</v>
      </c>
      <c r="I153" t="str">
        <f t="shared" si="14"/>
        <v/>
      </c>
      <c r="J153" t="str">
        <f t="shared" si="17"/>
        <v>EQUIPO</v>
      </c>
      <c r="K153" t="b">
        <f t="shared" si="15"/>
        <v>0</v>
      </c>
      <c r="L153" s="11" t="str">
        <f t="shared" si="16"/>
        <v/>
      </c>
      <c r="M153" t="str">
        <f>IF(B153="Q", MAX(M$2:M152)+1, "")</f>
        <v/>
      </c>
      <c r="N153" t="str">
        <f t="shared" si="13"/>
        <v/>
      </c>
    </row>
    <row r="154" spans="1:14" x14ac:dyDescent="0.25">
      <c r="C154" s="10" t="s">
        <v>71</v>
      </c>
      <c r="E154" s="10" t="s">
        <v>73</v>
      </c>
      <c r="H154" t="str" cm="1">
        <f t="array" ref="H154">SUBSTITUTE(INDEX($C$1:$C154, MAX(IF((NOT(ISBLANK($C$1:$C154)))*(ISNUMBER(FIND("Item:", $C$1:$C154))), ROW($C$1:$C154)-ROW($C$1)+1))), "Item: ", "")</f>
        <v>EXCAVACIÓN DE 0 A 2,50 M (SIN AGOTAMIENTO)</v>
      </c>
      <c r="I154" t="str">
        <f t="shared" si="14"/>
        <v/>
      </c>
      <c r="J154" t="str">
        <f t="shared" si="17"/>
        <v>EQUIPO</v>
      </c>
      <c r="K154" t="b">
        <f t="shared" si="15"/>
        <v>0</v>
      </c>
      <c r="L154" s="11" t="str">
        <f t="shared" si="16"/>
        <v/>
      </c>
      <c r="M154" t="str">
        <f>IF(B154="Q", MAX(M$2:M153)+1, "")</f>
        <v/>
      </c>
      <c r="N154" t="str">
        <f t="shared" si="13"/>
        <v/>
      </c>
    </row>
    <row r="155" spans="1:14" x14ac:dyDescent="0.25">
      <c r="H155" t="str" cm="1">
        <f t="array" ref="H155">SUBSTITUTE(INDEX($C$1:$C155, MAX(IF((NOT(ISBLANK($C$1:$C155)))*(ISNUMBER(FIND("Item:", $C$1:$C155))), ROW($C$1:$C155)-ROW($C$1)+1))), "Item: ", "")</f>
        <v>EXCAVACIÓN DE 0 A 2,50 M (SIN AGOTAMIENTO)</v>
      </c>
      <c r="I155" t="str">
        <f t="shared" si="14"/>
        <v/>
      </c>
      <c r="J155" t="str">
        <f t="shared" si="17"/>
        <v>EQUIPO</v>
      </c>
      <c r="K155" t="b">
        <f t="shared" si="15"/>
        <v>0</v>
      </c>
      <c r="L155" s="11" t="str">
        <f t="shared" si="16"/>
        <v/>
      </c>
      <c r="M155" t="str">
        <f>IF(B155="Q", MAX(M$2:M154)+1, "")</f>
        <v/>
      </c>
      <c r="N155" t="str">
        <f t="shared" si="13"/>
        <v/>
      </c>
    </row>
    <row r="156" spans="1:14" x14ac:dyDescent="0.25">
      <c r="A156" s="1" t="s">
        <v>2</v>
      </c>
      <c r="B156" s="1" t="s">
        <v>213</v>
      </c>
      <c r="C156" s="4" t="s">
        <v>214</v>
      </c>
      <c r="D156" s="4" t="s">
        <v>74</v>
      </c>
      <c r="E156" s="4" t="s">
        <v>77</v>
      </c>
      <c r="F156" s="4" t="s">
        <v>215</v>
      </c>
      <c r="G156" s="4" t="s">
        <v>76</v>
      </c>
      <c r="H156" t="str" cm="1">
        <f t="array" ref="H156">SUBSTITUTE(INDEX($C$1:$C156, MAX(IF((NOT(ISBLANK($C$1:$C156)))*(ISNUMBER(FIND("Item:", $C$1:$C156))), ROW($C$1:$C156)-ROW($C$1)+1))), "Item: ", "")</f>
        <v>EXCAVACIÓN DE 0 A 2,50 M (SIN AGOTAMIENTO)</v>
      </c>
      <c r="I156" t="str">
        <f t="shared" si="14"/>
        <v/>
      </c>
      <c r="J156" t="str">
        <f t="shared" si="17"/>
        <v>EQUIPO</v>
      </c>
      <c r="K156" t="b">
        <f t="shared" si="15"/>
        <v>0</v>
      </c>
      <c r="L156" s="11" t="str">
        <f t="shared" si="16"/>
        <v/>
      </c>
      <c r="M156" t="str">
        <f>IF(B156="Q", MAX(M$2:M155)+1, "")</f>
        <v/>
      </c>
      <c r="N156" t="str">
        <f t="shared" si="13"/>
        <v/>
      </c>
    </row>
    <row r="157" spans="1:14" x14ac:dyDescent="0.25">
      <c r="A157" s="2"/>
      <c r="B157" s="2" t="s">
        <v>216</v>
      </c>
      <c r="C157" s="5" t="s">
        <v>217</v>
      </c>
      <c r="D157" s="5"/>
      <c r="E157" s="5"/>
      <c r="F157" s="5"/>
      <c r="G157" s="5"/>
      <c r="H157" t="str" cm="1">
        <f t="array" ref="H157">SUBSTITUTE(INDEX($C$1:$C157, MAX(IF((NOT(ISBLANK($C$1:$C157)))*(ISNUMBER(FIND("Item:", $C$1:$C157))), ROW($C$1:$C157)-ROW($C$1)+1))), "Item: ", "")</f>
        <v>EXCAVACIÓN DE 0 A 2,50 M (SIN AGOTAMIENTO)</v>
      </c>
      <c r="I157" t="str">
        <f t="shared" si="14"/>
        <v>MATERIALES</v>
      </c>
      <c r="J157" t="str">
        <f t="shared" si="17"/>
        <v>MATERIALES</v>
      </c>
      <c r="K157" t="b">
        <f t="shared" si="15"/>
        <v>1</v>
      </c>
      <c r="L157" s="11" t="str">
        <f t="shared" si="16"/>
        <v/>
      </c>
      <c r="M157" t="str">
        <f>IF(B157="Q", MAX(M$2:M156)+1, "")</f>
        <v/>
      </c>
      <c r="N157" t="str">
        <f t="shared" si="13"/>
        <v/>
      </c>
    </row>
    <row r="158" spans="1:14" x14ac:dyDescent="0.25">
      <c r="H158" t="str" cm="1">
        <f t="array" ref="H158">SUBSTITUTE(INDEX($C$1:$C158, MAX(IF((NOT(ISBLANK($C$1:$C158)))*(ISNUMBER(FIND("Item:", $C$1:$C158))), ROW($C$1:$C158)-ROW($C$1)+1))), "Item: ", "")</f>
        <v>EXCAVACIÓN DE 0 A 2,50 M (SIN AGOTAMIENTO)</v>
      </c>
      <c r="I158" t="str">
        <f t="shared" si="14"/>
        <v/>
      </c>
      <c r="J158" t="str">
        <f t="shared" si="17"/>
        <v>MATERIALES</v>
      </c>
      <c r="K158" t="b">
        <f t="shared" si="15"/>
        <v>0</v>
      </c>
      <c r="L158" s="11" t="str">
        <f t="shared" si="16"/>
        <v/>
      </c>
      <c r="M158" t="str">
        <f>IF(B158="Q", MAX(M$2:M157)+1, "")</f>
        <v/>
      </c>
      <c r="N158" t="str">
        <f t="shared" si="13"/>
        <v/>
      </c>
    </row>
    <row r="159" spans="1:14" x14ac:dyDescent="0.25">
      <c r="H159" t="str" cm="1">
        <f t="array" ref="H159">SUBSTITUTE(INDEX($C$1:$C159, MAX(IF((NOT(ISBLANK($C$1:$C159)))*(ISNUMBER(FIND("Item:", $C$1:$C159))), ROW($C$1:$C159)-ROW($C$1)+1))), "Item: ", "")</f>
        <v>EXCAVACIÓN DE 0 A 2,50 M (SIN AGOTAMIENTO)</v>
      </c>
      <c r="I159" t="str">
        <f t="shared" si="14"/>
        <v/>
      </c>
      <c r="J159" t="str">
        <f t="shared" si="17"/>
        <v>MATERIALES</v>
      </c>
      <c r="K159" t="b">
        <f t="shared" si="15"/>
        <v>0</v>
      </c>
      <c r="L159" s="11" t="str">
        <f t="shared" si="16"/>
        <v/>
      </c>
      <c r="M159" t="str">
        <f>IF(B159="Q", MAX(M$2:M158)+1, "")</f>
        <v/>
      </c>
      <c r="N159" t="str">
        <f t="shared" si="13"/>
        <v/>
      </c>
    </row>
    <row r="160" spans="1:14" x14ac:dyDescent="0.25">
      <c r="H160" t="str" cm="1">
        <f t="array" ref="H160">SUBSTITUTE(INDEX($C$1:$C160, MAX(IF((NOT(ISBLANK($C$1:$C160)))*(ISNUMBER(FIND("Item:", $C$1:$C160))), ROW($C$1:$C160)-ROW($C$1)+1))), "Item: ", "")</f>
        <v>EXCAVACIÓN DE 0 A 2,50 M (SIN AGOTAMIENTO)</v>
      </c>
      <c r="I160" t="str">
        <f t="shared" si="14"/>
        <v/>
      </c>
      <c r="J160" t="str">
        <f t="shared" si="17"/>
        <v>MATERIALES</v>
      </c>
      <c r="K160" t="b">
        <f t="shared" si="15"/>
        <v>0</v>
      </c>
      <c r="L160" s="11" t="str">
        <f t="shared" si="16"/>
        <v/>
      </c>
      <c r="M160" t="str">
        <f>IF(B160="Q", MAX(M$2:M159)+1, "")</f>
        <v/>
      </c>
      <c r="N160" t="str">
        <f t="shared" si="13"/>
        <v/>
      </c>
    </row>
    <row r="161" spans="1:14" x14ac:dyDescent="0.25">
      <c r="H161" t="str" cm="1">
        <f t="array" ref="H161">SUBSTITUTE(INDEX($C$1:$C161, MAX(IF((NOT(ISBLANK($C$1:$C161)))*(ISNUMBER(FIND("Item:", $C$1:$C161))), ROW($C$1:$C161)-ROW($C$1)+1))), "Item: ", "")</f>
        <v>EXCAVACIÓN DE 0 A 2,50 M (SIN AGOTAMIENTO)</v>
      </c>
      <c r="I161" t="str">
        <f t="shared" si="14"/>
        <v/>
      </c>
      <c r="J161" t="str">
        <f t="shared" si="17"/>
        <v>MATERIALES</v>
      </c>
      <c r="K161" t="b">
        <f t="shared" si="15"/>
        <v>0</v>
      </c>
      <c r="L161" s="11" t="str">
        <f t="shared" si="16"/>
        <v/>
      </c>
      <c r="M161" t="str">
        <f>IF(B161="Q", MAX(M$2:M160)+1, "")</f>
        <v/>
      </c>
      <c r="N161" t="str">
        <f t="shared" si="13"/>
        <v/>
      </c>
    </row>
    <row r="162" spans="1:14" x14ac:dyDescent="0.25">
      <c r="H162" t="str" cm="1">
        <f t="array" ref="H162">SUBSTITUTE(INDEX($C$1:$C162, MAX(IF((NOT(ISBLANK($C$1:$C162)))*(ISNUMBER(FIND("Item:", $C$1:$C162))), ROW($C$1:$C162)-ROW($C$1)+1))), "Item: ", "")</f>
        <v>EXCAVACIÓN DE 0 A 2,50 M (SIN AGOTAMIENTO)</v>
      </c>
      <c r="I162" t="str">
        <f t="shared" si="14"/>
        <v/>
      </c>
      <c r="J162" t="str">
        <f t="shared" si="17"/>
        <v>MATERIALES</v>
      </c>
      <c r="K162" t="b">
        <f t="shared" si="15"/>
        <v>0</v>
      </c>
      <c r="L162" s="11" t="str">
        <f t="shared" si="16"/>
        <v/>
      </c>
      <c r="M162" t="str">
        <f>IF(B162="Q", MAX(M$2:M161)+1, "")</f>
        <v/>
      </c>
      <c r="N162" t="str">
        <f t="shared" si="13"/>
        <v/>
      </c>
    </row>
    <row r="163" spans="1:14" x14ac:dyDescent="0.25">
      <c r="H163" t="str" cm="1">
        <f t="array" ref="H163">SUBSTITUTE(INDEX($C$1:$C163, MAX(IF((NOT(ISBLANK($C$1:$C163)))*(ISNUMBER(FIND("Item:", $C$1:$C163))), ROW($C$1:$C163)-ROW($C$1)+1))), "Item: ", "")</f>
        <v>EXCAVACIÓN DE 0 A 2,50 M (SIN AGOTAMIENTO)</v>
      </c>
      <c r="I163" t="str">
        <f t="shared" si="14"/>
        <v/>
      </c>
      <c r="J163" t="str">
        <f t="shared" si="17"/>
        <v>MATERIALES</v>
      </c>
      <c r="K163" t="b">
        <f t="shared" si="15"/>
        <v>0</v>
      </c>
      <c r="L163" s="11" t="str">
        <f t="shared" si="16"/>
        <v/>
      </c>
      <c r="M163" t="str">
        <f>IF(B163="Q", MAX(M$2:M162)+1, "")</f>
        <v/>
      </c>
      <c r="N163" t="str">
        <f t="shared" si="13"/>
        <v/>
      </c>
    </row>
    <row r="164" spans="1:14" x14ac:dyDescent="0.25">
      <c r="H164" t="str" cm="1">
        <f t="array" ref="H164">SUBSTITUTE(INDEX($C$1:$C164, MAX(IF((NOT(ISBLANK($C$1:$C164)))*(ISNUMBER(FIND("Item:", $C$1:$C164))), ROW($C$1:$C164)-ROW($C$1)+1))), "Item: ", "")</f>
        <v>EXCAVACIÓN DE 0 A 2,50 M (SIN AGOTAMIENTO)</v>
      </c>
      <c r="I164" t="str">
        <f t="shared" si="14"/>
        <v/>
      </c>
      <c r="J164" t="str">
        <f t="shared" si="17"/>
        <v>MATERIALES</v>
      </c>
      <c r="K164" t="b">
        <f t="shared" si="15"/>
        <v>0</v>
      </c>
      <c r="L164" s="11" t="str">
        <f t="shared" si="16"/>
        <v/>
      </c>
      <c r="M164" t="str">
        <f>IF(B164="Q", MAX(M$2:M163)+1, "")</f>
        <v/>
      </c>
      <c r="N164" t="str">
        <f t="shared" si="13"/>
        <v/>
      </c>
    </row>
    <row r="165" spans="1:14" x14ac:dyDescent="0.25">
      <c r="H165" t="str" cm="1">
        <f t="array" ref="H165">SUBSTITUTE(INDEX($C$1:$C165, MAX(IF((NOT(ISBLANK($C$1:$C165)))*(ISNUMBER(FIND("Item:", $C$1:$C165))), ROW($C$1:$C165)-ROW($C$1)+1))), "Item: ", "")</f>
        <v>EXCAVACIÓN DE 0 A 2,50 M (SIN AGOTAMIENTO)</v>
      </c>
      <c r="I165" t="str">
        <f t="shared" si="14"/>
        <v/>
      </c>
      <c r="J165" t="str">
        <f t="shared" si="17"/>
        <v>MATERIALES</v>
      </c>
      <c r="K165" t="b">
        <f t="shared" si="15"/>
        <v>0</v>
      </c>
      <c r="L165" s="11" t="str">
        <f t="shared" si="16"/>
        <v/>
      </c>
      <c r="M165" t="str">
        <f>IF(B165="Q", MAX(M$2:M164)+1, "")</f>
        <v/>
      </c>
      <c r="N165" t="str">
        <f t="shared" si="13"/>
        <v/>
      </c>
    </row>
    <row r="166" spans="1:14" x14ac:dyDescent="0.25">
      <c r="H166" t="str" cm="1">
        <f t="array" ref="H166">SUBSTITUTE(INDEX($C$1:$C166, MAX(IF((NOT(ISBLANK($C$1:$C166)))*(ISNUMBER(FIND("Item:", $C$1:$C166))), ROW($C$1:$C166)-ROW($C$1)+1))), "Item: ", "")</f>
        <v>EXCAVACIÓN DE 0 A 2,50 M (SIN AGOTAMIENTO)</v>
      </c>
      <c r="I166" t="str">
        <f t="shared" si="14"/>
        <v/>
      </c>
      <c r="J166" t="str">
        <f t="shared" si="17"/>
        <v>MATERIALES</v>
      </c>
      <c r="K166" t="b">
        <f t="shared" si="15"/>
        <v>0</v>
      </c>
      <c r="L166" s="11" t="str">
        <f t="shared" si="16"/>
        <v/>
      </c>
      <c r="M166" t="str">
        <f>IF(B166="Q", MAX(M$2:M165)+1, "")</f>
        <v/>
      </c>
      <c r="N166" t="str">
        <f t="shared" si="13"/>
        <v/>
      </c>
    </row>
    <row r="167" spans="1:14" x14ac:dyDescent="0.25">
      <c r="H167" t="str" cm="1">
        <f t="array" ref="H167">SUBSTITUTE(INDEX($C$1:$C167, MAX(IF((NOT(ISBLANK($C$1:$C167)))*(ISNUMBER(FIND("Item:", $C$1:$C167))), ROW($C$1:$C167)-ROW($C$1)+1))), "Item: ", "")</f>
        <v>EXCAVACIÓN DE 0 A 2,50 M (SIN AGOTAMIENTO)</v>
      </c>
      <c r="I167" t="str">
        <f t="shared" si="14"/>
        <v/>
      </c>
      <c r="J167" t="str">
        <f t="shared" si="17"/>
        <v>MATERIALES</v>
      </c>
      <c r="K167" t="b">
        <f t="shared" si="15"/>
        <v>0</v>
      </c>
      <c r="L167" s="11" t="str">
        <f t="shared" si="16"/>
        <v/>
      </c>
      <c r="M167" t="str">
        <f>IF(B167="Q", MAX(M$2:M166)+1, "")</f>
        <v/>
      </c>
      <c r="N167" t="str">
        <f t="shared" si="13"/>
        <v/>
      </c>
    </row>
    <row r="168" spans="1:14" x14ac:dyDescent="0.25">
      <c r="H168" t="str" cm="1">
        <f t="array" ref="H168">SUBSTITUTE(INDEX($C$1:$C168, MAX(IF((NOT(ISBLANK($C$1:$C168)))*(ISNUMBER(FIND("Item:", $C$1:$C168))), ROW($C$1:$C168)-ROW($C$1)+1))), "Item: ", "")</f>
        <v>EXCAVACIÓN DE 0 A 2,50 M (SIN AGOTAMIENTO)</v>
      </c>
      <c r="I168" t="str">
        <f t="shared" si="14"/>
        <v/>
      </c>
      <c r="J168" t="str">
        <f t="shared" si="17"/>
        <v>MATERIALES</v>
      </c>
      <c r="K168" t="b">
        <f t="shared" si="15"/>
        <v>0</v>
      </c>
      <c r="L168" s="11" t="str">
        <f t="shared" si="16"/>
        <v/>
      </c>
      <c r="M168" t="str">
        <f>IF(B168="Q", MAX(M$2:M167)+1, "")</f>
        <v/>
      </c>
      <c r="N168" t="str">
        <f t="shared" si="13"/>
        <v/>
      </c>
    </row>
    <row r="169" spans="1:14" x14ac:dyDescent="0.25">
      <c r="H169" t="str" cm="1">
        <f t="array" ref="H169">SUBSTITUTE(INDEX($C$1:$C169, MAX(IF((NOT(ISBLANK($C$1:$C169)))*(ISNUMBER(FIND("Item:", $C$1:$C169))), ROW($C$1:$C169)-ROW($C$1)+1))), "Item: ", "")</f>
        <v>EXCAVACIÓN DE 0 A 2,50 M (SIN AGOTAMIENTO)</v>
      </c>
      <c r="I169" t="str">
        <f t="shared" si="14"/>
        <v/>
      </c>
      <c r="J169" t="str">
        <f t="shared" si="17"/>
        <v>MATERIALES</v>
      </c>
      <c r="K169" t="b">
        <f t="shared" si="15"/>
        <v>0</v>
      </c>
      <c r="L169" s="11" t="str">
        <f t="shared" si="16"/>
        <v/>
      </c>
      <c r="M169" t="str">
        <f>IF(B169="Q", MAX(M$2:M168)+1, "")</f>
        <v/>
      </c>
      <c r="N169" t="str">
        <f t="shared" si="13"/>
        <v/>
      </c>
    </row>
    <row r="170" spans="1:14" x14ac:dyDescent="0.25">
      <c r="H170" t="str" cm="1">
        <f t="array" ref="H170">SUBSTITUTE(INDEX($C$1:$C170, MAX(IF((NOT(ISBLANK($C$1:$C170)))*(ISNUMBER(FIND("Item:", $C$1:$C170))), ROW($C$1:$C170)-ROW($C$1)+1))), "Item: ", "")</f>
        <v>EXCAVACIÓN DE 0 A 2,50 M (SIN AGOTAMIENTO)</v>
      </c>
      <c r="I170" t="str">
        <f t="shared" si="14"/>
        <v/>
      </c>
      <c r="J170" t="str">
        <f t="shared" si="17"/>
        <v>MATERIALES</v>
      </c>
      <c r="K170" t="b">
        <f t="shared" si="15"/>
        <v>0</v>
      </c>
      <c r="L170" s="11" t="str">
        <f t="shared" si="16"/>
        <v/>
      </c>
      <c r="M170" t="str">
        <f>IF(B170="Q", MAX(M$2:M169)+1, "")</f>
        <v/>
      </c>
      <c r="N170" t="str">
        <f t="shared" si="13"/>
        <v/>
      </c>
    </row>
    <row r="171" spans="1:14" x14ac:dyDescent="0.25">
      <c r="H171" t="str" cm="1">
        <f t="array" ref="H171">SUBSTITUTE(INDEX($C$1:$C171, MAX(IF((NOT(ISBLANK($C$1:$C171)))*(ISNUMBER(FIND("Item:", $C$1:$C171))), ROW($C$1:$C171)-ROW($C$1)+1))), "Item: ", "")</f>
        <v>EXCAVACIÓN DE 0 A 2,50 M (SIN AGOTAMIENTO)</v>
      </c>
      <c r="I171" t="str">
        <f t="shared" si="14"/>
        <v/>
      </c>
      <c r="J171" t="str">
        <f t="shared" si="17"/>
        <v>MATERIALES</v>
      </c>
      <c r="K171" t="b">
        <f t="shared" si="15"/>
        <v>0</v>
      </c>
      <c r="L171" s="11" t="str">
        <f t="shared" si="16"/>
        <v/>
      </c>
      <c r="M171" t="str">
        <f>IF(B171="Q", MAX(M$2:M170)+1, "")</f>
        <v/>
      </c>
      <c r="N171" t="str">
        <f t="shared" si="13"/>
        <v/>
      </c>
    </row>
    <row r="172" spans="1:14" x14ac:dyDescent="0.25">
      <c r="H172" t="str" cm="1">
        <f t="array" ref="H172">SUBSTITUTE(INDEX($C$1:$C172, MAX(IF((NOT(ISBLANK($C$1:$C172)))*(ISNUMBER(FIND("Item:", $C$1:$C172))), ROW($C$1:$C172)-ROW($C$1)+1))), "Item: ", "")</f>
        <v>EXCAVACIÓN DE 0 A 2,50 M (SIN AGOTAMIENTO)</v>
      </c>
      <c r="I172" t="str">
        <f t="shared" si="14"/>
        <v/>
      </c>
      <c r="J172" t="str">
        <f t="shared" si="17"/>
        <v>MATERIALES</v>
      </c>
      <c r="K172" t="b">
        <f t="shared" si="15"/>
        <v>0</v>
      </c>
      <c r="L172" s="11" t="str">
        <f t="shared" si="16"/>
        <v/>
      </c>
      <c r="M172" t="str">
        <f>IF(B172="Q", MAX(M$2:M171)+1, "")</f>
        <v/>
      </c>
      <c r="N172" t="str">
        <f t="shared" si="13"/>
        <v/>
      </c>
    </row>
    <row r="173" spans="1:14" x14ac:dyDescent="0.25">
      <c r="A173" s="6" t="s">
        <v>1</v>
      </c>
      <c r="B173" s="6" t="s">
        <v>219</v>
      </c>
      <c r="C173" s="8" t="s">
        <v>220</v>
      </c>
      <c r="D173" s="8"/>
      <c r="E173" s="8"/>
      <c r="F173" s="8" t="s">
        <v>221</v>
      </c>
      <c r="G173" s="7">
        <v>0</v>
      </c>
      <c r="H173" t="str" cm="1">
        <f t="array" ref="H173">SUBSTITUTE(INDEX($C$1:$C173, MAX(IF((NOT(ISBLANK($C$1:$C173)))*(ISNUMBER(FIND("Item:", $C$1:$C173))), ROW($C$1:$C173)-ROW($C$1)+1))), "Item: ", "")</f>
        <v>EXCAVACIÓN DE 0 A 2,50 M (SIN AGOTAMIENTO)</v>
      </c>
      <c r="I173" t="str">
        <f t="shared" si="14"/>
        <v>MATERIALES</v>
      </c>
      <c r="J173" t="str">
        <f t="shared" si="17"/>
        <v>MATERIALES</v>
      </c>
      <c r="K173" t="b">
        <f t="shared" si="15"/>
        <v>0</v>
      </c>
      <c r="L173" s="11" t="str">
        <f t="shared" si="16"/>
        <v/>
      </c>
      <c r="M173" t="str">
        <f>IF(B173="Q", MAX(M$2:M172)+1, "")</f>
        <v/>
      </c>
      <c r="N173" t="str">
        <f t="shared" si="13"/>
        <v/>
      </c>
    </row>
    <row r="174" spans="1:14" x14ac:dyDescent="0.25">
      <c r="A174" s="2"/>
      <c r="B174" s="2" t="s">
        <v>222</v>
      </c>
      <c r="C174" s="5" t="s">
        <v>223</v>
      </c>
      <c r="D174" s="5"/>
      <c r="E174" s="5"/>
      <c r="F174" s="5"/>
      <c r="G174" s="5"/>
      <c r="H174" t="str" cm="1">
        <f t="array" ref="H174">SUBSTITUTE(INDEX($C$1:$C174, MAX(IF((NOT(ISBLANK($C$1:$C174)))*(ISNUMBER(FIND("Item:", $C$1:$C174))), ROW($C$1:$C174)-ROW($C$1)+1))), "Item: ", "")</f>
        <v>EXCAVACIÓN DE 0 A 2,50 M (SIN AGOTAMIENTO)</v>
      </c>
      <c r="I174" t="str">
        <f t="shared" si="14"/>
        <v>MANO DE OBRA</v>
      </c>
      <c r="J174" t="str">
        <f t="shared" si="17"/>
        <v>MANO DE OBRA</v>
      </c>
      <c r="K174" t="b">
        <f t="shared" si="15"/>
        <v>1</v>
      </c>
      <c r="L174" s="11" t="str">
        <f t="shared" si="16"/>
        <v/>
      </c>
      <c r="M174" t="str">
        <f>IF(B174="Q", MAX(M$2:M173)+1, "")</f>
        <v/>
      </c>
      <c r="N174" t="str">
        <f t="shared" si="13"/>
        <v/>
      </c>
    </row>
    <row r="175" spans="1:14" x14ac:dyDescent="0.25">
      <c r="A175" s="2">
        <v>1</v>
      </c>
      <c r="B175" s="2" t="s">
        <v>218</v>
      </c>
      <c r="C175" s="5" t="s">
        <v>200</v>
      </c>
      <c r="D175" s="5" t="s">
        <v>198</v>
      </c>
      <c r="E175" s="3">
        <v>3.5</v>
      </c>
      <c r="F175" s="3">
        <v>0</v>
      </c>
      <c r="G175" s="3">
        <v>0</v>
      </c>
      <c r="H175" t="str" cm="1">
        <f t="array" ref="H175">SUBSTITUTE(INDEX($C$1:$C175, MAX(IF((NOT(ISBLANK($C$1:$C175)))*(ISNUMBER(FIND("Item:", $C$1:$C175))), ROW($C$1:$C175)-ROW($C$1)+1))), "Item: ", "")</f>
        <v>EXCAVACIÓN DE 0 A 2,50 M (SIN AGOTAMIENTO)</v>
      </c>
      <c r="I175" t="str">
        <f t="shared" si="14"/>
        <v/>
      </c>
      <c r="J175" t="str">
        <f t="shared" si="17"/>
        <v>MANO DE OBRA</v>
      </c>
      <c r="K175" t="b">
        <f t="shared" si="15"/>
        <v>0</v>
      </c>
      <c r="L175" s="11" t="str">
        <f t="shared" si="16"/>
        <v>SI</v>
      </c>
      <c r="M175" t="str">
        <f>IF(B175="Q", MAX(M$2:M174)+1, "")</f>
        <v/>
      </c>
      <c r="N175" t="str">
        <f t="shared" si="13"/>
        <v/>
      </c>
    </row>
    <row r="176" spans="1:14" x14ac:dyDescent="0.25">
      <c r="H176" t="str" cm="1">
        <f t="array" ref="H176">SUBSTITUTE(INDEX($C$1:$C176, MAX(IF((NOT(ISBLANK($C$1:$C176)))*(ISNUMBER(FIND("Item:", $C$1:$C176))), ROW($C$1:$C176)-ROW($C$1)+1))), "Item: ", "")</f>
        <v>EXCAVACIÓN DE 0 A 2,50 M (SIN AGOTAMIENTO)</v>
      </c>
      <c r="I176" t="str">
        <f t="shared" si="14"/>
        <v/>
      </c>
      <c r="J176" t="str">
        <f t="shared" si="17"/>
        <v>MANO DE OBRA</v>
      </c>
      <c r="K176" t="b">
        <f t="shared" si="15"/>
        <v>0</v>
      </c>
      <c r="L176" s="11" t="str">
        <f t="shared" si="16"/>
        <v/>
      </c>
      <c r="M176" t="str">
        <f>IF(B176="Q", MAX(M$2:M175)+1, "")</f>
        <v/>
      </c>
      <c r="N176" t="str">
        <f t="shared" si="13"/>
        <v/>
      </c>
    </row>
    <row r="177" spans="1:14" x14ac:dyDescent="0.25">
      <c r="H177" t="str" cm="1">
        <f t="array" ref="H177">SUBSTITUTE(INDEX($C$1:$C177, MAX(IF((NOT(ISBLANK($C$1:$C177)))*(ISNUMBER(FIND("Item:", $C$1:$C177))), ROW($C$1:$C177)-ROW($C$1)+1))), "Item: ", "")</f>
        <v>EXCAVACIÓN DE 0 A 2,50 M (SIN AGOTAMIENTO)</v>
      </c>
      <c r="I177" t="str">
        <f t="shared" si="14"/>
        <v/>
      </c>
      <c r="J177" t="str">
        <f t="shared" si="17"/>
        <v>MANO DE OBRA</v>
      </c>
      <c r="K177" t="b">
        <f t="shared" si="15"/>
        <v>0</v>
      </c>
      <c r="L177" s="11" t="str">
        <f t="shared" si="16"/>
        <v/>
      </c>
      <c r="M177" t="str">
        <f>IF(B177="Q", MAX(M$2:M176)+1, "")</f>
        <v/>
      </c>
      <c r="N177" t="str">
        <f t="shared" si="13"/>
        <v/>
      </c>
    </row>
    <row r="178" spans="1:14" x14ac:dyDescent="0.25">
      <c r="H178" t="str" cm="1">
        <f t="array" ref="H178">SUBSTITUTE(INDEX($C$1:$C178, MAX(IF((NOT(ISBLANK($C$1:$C178)))*(ISNUMBER(FIND("Item:", $C$1:$C178))), ROW($C$1:$C178)-ROW($C$1)+1))), "Item: ", "")</f>
        <v>EXCAVACIÓN DE 0 A 2,50 M (SIN AGOTAMIENTO)</v>
      </c>
      <c r="I178" t="str">
        <f t="shared" si="14"/>
        <v/>
      </c>
      <c r="J178" t="str">
        <f t="shared" si="17"/>
        <v>MANO DE OBRA</v>
      </c>
      <c r="K178" t="b">
        <f t="shared" si="15"/>
        <v>0</v>
      </c>
      <c r="L178" s="11" t="str">
        <f t="shared" si="16"/>
        <v/>
      </c>
      <c r="M178" t="str">
        <f>IF(B178="Q", MAX(M$2:M177)+1, "")</f>
        <v/>
      </c>
      <c r="N178" t="str">
        <f t="shared" si="13"/>
        <v/>
      </c>
    </row>
    <row r="179" spans="1:14" x14ac:dyDescent="0.25">
      <c r="H179" t="str" cm="1">
        <f t="array" ref="H179">SUBSTITUTE(INDEX($C$1:$C179, MAX(IF((NOT(ISBLANK($C$1:$C179)))*(ISNUMBER(FIND("Item:", $C$1:$C179))), ROW($C$1:$C179)-ROW($C$1)+1))), "Item: ", "")</f>
        <v>EXCAVACIÓN DE 0 A 2,50 M (SIN AGOTAMIENTO)</v>
      </c>
      <c r="I179" t="str">
        <f t="shared" si="14"/>
        <v/>
      </c>
      <c r="J179" t="str">
        <f t="shared" si="17"/>
        <v>MANO DE OBRA</v>
      </c>
      <c r="K179" t="b">
        <f t="shared" si="15"/>
        <v>0</v>
      </c>
      <c r="L179" s="11" t="str">
        <f t="shared" si="16"/>
        <v/>
      </c>
      <c r="M179" t="str">
        <f>IF(B179="Q", MAX(M$2:M178)+1, "")</f>
        <v/>
      </c>
      <c r="N179" t="str">
        <f t="shared" si="13"/>
        <v/>
      </c>
    </row>
    <row r="180" spans="1:14" x14ac:dyDescent="0.25">
      <c r="A180" s="6" t="s">
        <v>1</v>
      </c>
      <c r="B180" s="6" t="s">
        <v>224</v>
      </c>
      <c r="C180" s="8" t="s">
        <v>225</v>
      </c>
      <c r="D180" s="8"/>
      <c r="E180" s="8"/>
      <c r="F180" s="8" t="s">
        <v>226</v>
      </c>
      <c r="G180" s="7">
        <v>0</v>
      </c>
      <c r="H180" t="str" cm="1">
        <f t="array" ref="H180">SUBSTITUTE(INDEX($C$1:$C180, MAX(IF((NOT(ISBLANK($C$1:$C180)))*(ISNUMBER(FIND("Item:", $C$1:$C180))), ROW($C$1:$C180)-ROW($C$1)+1))), "Item: ", "")</f>
        <v>EXCAVACIÓN DE 0 A 2,50 M (SIN AGOTAMIENTO)</v>
      </c>
      <c r="I180" t="str">
        <f t="shared" si="14"/>
        <v>MANO DE OBRA</v>
      </c>
      <c r="J180" t="str">
        <f t="shared" si="17"/>
        <v>MANO DE OBRA</v>
      </c>
      <c r="K180" t="b">
        <f t="shared" si="15"/>
        <v>0</v>
      </c>
      <c r="L180" s="11" t="str">
        <f t="shared" si="16"/>
        <v/>
      </c>
      <c r="M180" t="str">
        <f>IF(B180="Q", MAX(M$2:M179)+1, "")</f>
        <v/>
      </c>
      <c r="N180" t="str">
        <f t="shared" si="13"/>
        <v/>
      </c>
    </row>
    <row r="181" spans="1:14" x14ac:dyDescent="0.25">
      <c r="A181" s="2"/>
      <c r="B181" s="2" t="s">
        <v>227</v>
      </c>
      <c r="C181" s="5" t="s">
        <v>228</v>
      </c>
      <c r="D181" s="5"/>
      <c r="E181" s="5" t="s">
        <v>229</v>
      </c>
      <c r="F181" s="5" t="s">
        <v>230</v>
      </c>
      <c r="G181" s="3">
        <v>0</v>
      </c>
      <c r="H181" t="str" cm="1">
        <f t="array" ref="H181">SUBSTITUTE(INDEX($C$1:$C181, MAX(IF((NOT(ISBLANK($C$1:$C181)))*(ISNUMBER(FIND("Item:", $C$1:$C181))), ROW($C$1:$C181)-ROW($C$1)+1))), "Item: ", "")</f>
        <v>EXCAVACIÓN DE 0 A 2,50 M (SIN AGOTAMIENTO)</v>
      </c>
      <c r="I181" t="str">
        <f t="shared" si="14"/>
        <v/>
      </c>
      <c r="J181" t="str">
        <f t="shared" si="17"/>
        <v>MANO DE OBRA</v>
      </c>
      <c r="K181" t="b">
        <f t="shared" si="15"/>
        <v>0</v>
      </c>
      <c r="L181" s="11" t="str">
        <f t="shared" si="16"/>
        <v/>
      </c>
      <c r="M181" t="str">
        <f>IF(B181="Q", MAX(M$2:M180)+1, "")</f>
        <v/>
      </c>
      <c r="N181" t="str">
        <f t="shared" si="13"/>
        <v/>
      </c>
    </row>
    <row r="182" spans="1:14" x14ac:dyDescent="0.25">
      <c r="A182" s="2"/>
      <c r="B182" s="2" t="s">
        <v>231</v>
      </c>
      <c r="C182" s="5" t="s">
        <v>232</v>
      </c>
      <c r="D182" s="5"/>
      <c r="E182" s="5" t="s">
        <v>233</v>
      </c>
      <c r="F182" s="5" t="s">
        <v>234</v>
      </c>
      <c r="G182" s="3">
        <v>0</v>
      </c>
      <c r="H182" t="str" cm="1">
        <f t="array" ref="H182">SUBSTITUTE(INDEX($C$1:$C182, MAX(IF((NOT(ISBLANK($C$1:$C182)))*(ISNUMBER(FIND("Item:", $C$1:$C182))), ROW($C$1:$C182)-ROW($C$1)+1))), "Item: ", "")</f>
        <v>EXCAVACIÓN DE 0 A 2,50 M (SIN AGOTAMIENTO)</v>
      </c>
      <c r="I182" t="str">
        <f t="shared" si="14"/>
        <v/>
      </c>
      <c r="J182" t="str">
        <f t="shared" si="17"/>
        <v>MANO DE OBRA</v>
      </c>
      <c r="K182" t="b">
        <f t="shared" si="15"/>
        <v>0</v>
      </c>
      <c r="L182" s="11" t="str">
        <f t="shared" si="16"/>
        <v/>
      </c>
      <c r="M182" t="str">
        <f>IF(B182="Q", MAX(M$2:M181)+1, "")</f>
        <v/>
      </c>
      <c r="N182" t="str">
        <f t="shared" si="13"/>
        <v/>
      </c>
    </row>
    <row r="183" spans="1:14" x14ac:dyDescent="0.25">
      <c r="A183" s="6" t="s">
        <v>1</v>
      </c>
      <c r="B183" s="6" t="s">
        <v>235</v>
      </c>
      <c r="C183" s="8" t="s">
        <v>236</v>
      </c>
      <c r="D183" s="8"/>
      <c r="E183" s="8"/>
      <c r="F183" s="8" t="s">
        <v>237</v>
      </c>
      <c r="G183" s="7">
        <v>0</v>
      </c>
      <c r="H183" t="str" cm="1">
        <f t="array" ref="H183">SUBSTITUTE(INDEX($C$1:$C183, MAX(IF((NOT(ISBLANK($C$1:$C183)))*(ISNUMBER(FIND("Item:", $C$1:$C183))), ROW($C$1:$C183)-ROW($C$1)+1))), "Item: ", "")</f>
        <v>EXCAVACIÓN DE 0 A 2,50 M (SIN AGOTAMIENTO)</v>
      </c>
      <c r="I183" t="str">
        <f t="shared" si="14"/>
        <v>MANO DE OBRA</v>
      </c>
      <c r="J183" t="str">
        <f t="shared" si="17"/>
        <v>MANO DE OBRA</v>
      </c>
      <c r="K183" t="b">
        <f t="shared" si="15"/>
        <v>0</v>
      </c>
      <c r="L183" s="11" t="str">
        <f t="shared" si="16"/>
        <v/>
      </c>
      <c r="M183" t="str">
        <f>IF(B183="Q", MAX(M$2:M182)+1, "")</f>
        <v/>
      </c>
      <c r="N183" t="str">
        <f t="shared" si="13"/>
        <v/>
      </c>
    </row>
    <row r="184" spans="1:14" x14ac:dyDescent="0.25">
      <c r="A184" s="2"/>
      <c r="B184" s="2" t="s">
        <v>238</v>
      </c>
      <c r="C184" s="5" t="s">
        <v>239</v>
      </c>
      <c r="D184" s="5"/>
      <c r="E184" s="5"/>
      <c r="F184" s="5"/>
      <c r="G184" s="5"/>
      <c r="H184" t="str" cm="1">
        <f t="array" ref="H184">SUBSTITUTE(INDEX($C$1:$C184, MAX(IF((NOT(ISBLANK($C$1:$C184)))*(ISNUMBER(FIND("Item:", $C$1:$C184))), ROW($C$1:$C184)-ROW($C$1)+1))), "Item: ", "")</f>
        <v>EXCAVACIÓN DE 0 A 2,50 M (SIN AGOTAMIENTO)</v>
      </c>
      <c r="I184" t="str">
        <f t="shared" si="14"/>
        <v>EQUIPO</v>
      </c>
      <c r="J184" t="str">
        <f t="shared" si="17"/>
        <v>EQUIPO</v>
      </c>
      <c r="K184" t="b">
        <f t="shared" si="15"/>
        <v>0</v>
      </c>
      <c r="L184" s="11" t="str">
        <f t="shared" si="16"/>
        <v/>
      </c>
      <c r="M184" t="str">
        <f>IF(B184="Q", MAX(M$2:M183)+1, "")</f>
        <v/>
      </c>
      <c r="N184" t="str">
        <f t="shared" si="13"/>
        <v/>
      </c>
    </row>
    <row r="185" spans="1:14" x14ac:dyDescent="0.25">
      <c r="H185" t="str" cm="1">
        <f t="array" ref="H185">SUBSTITUTE(INDEX($C$1:$C185, MAX(IF((NOT(ISBLANK($C$1:$C185)))*(ISNUMBER(FIND("Item:", $C$1:$C185))), ROW($C$1:$C185)-ROW($C$1)+1))), "Item: ", "")</f>
        <v>EXCAVACIÓN DE 0 A 2,50 M (SIN AGOTAMIENTO)</v>
      </c>
      <c r="I185" t="str">
        <f t="shared" si="14"/>
        <v/>
      </c>
      <c r="J185" t="str">
        <f t="shared" si="17"/>
        <v>EQUIPO</v>
      </c>
      <c r="K185" t="b">
        <f t="shared" si="15"/>
        <v>0</v>
      </c>
      <c r="L185" s="11" t="str">
        <f t="shared" si="16"/>
        <v/>
      </c>
      <c r="M185" t="str">
        <f>IF(B185="Q", MAX(M$2:M184)+1, "")</f>
        <v/>
      </c>
      <c r="N185" t="str">
        <f t="shared" si="13"/>
        <v/>
      </c>
    </row>
    <row r="186" spans="1:14" x14ac:dyDescent="0.25">
      <c r="H186" t="str" cm="1">
        <f t="array" ref="H186">SUBSTITUTE(INDEX($C$1:$C186, MAX(IF((NOT(ISBLANK($C$1:$C186)))*(ISNUMBER(FIND("Item:", $C$1:$C186))), ROW($C$1:$C186)-ROW($C$1)+1))), "Item: ", "")</f>
        <v>EXCAVACIÓN DE 0 A 2,50 M (SIN AGOTAMIENTO)</v>
      </c>
      <c r="I186" t="str">
        <f t="shared" si="14"/>
        <v/>
      </c>
      <c r="J186" t="str">
        <f t="shared" si="17"/>
        <v>EQUIPO</v>
      </c>
      <c r="K186" t="b">
        <f t="shared" si="15"/>
        <v>0</v>
      </c>
      <c r="L186" s="11" t="str">
        <f t="shared" si="16"/>
        <v/>
      </c>
      <c r="M186" t="str">
        <f>IF(B186="Q", MAX(M$2:M185)+1, "")</f>
        <v/>
      </c>
      <c r="N186" t="str">
        <f t="shared" si="13"/>
        <v/>
      </c>
    </row>
    <row r="187" spans="1:14" x14ac:dyDescent="0.25">
      <c r="H187" t="str" cm="1">
        <f t="array" ref="H187">SUBSTITUTE(INDEX($C$1:$C187, MAX(IF((NOT(ISBLANK($C$1:$C187)))*(ISNUMBER(FIND("Item:", $C$1:$C187))), ROW($C$1:$C187)-ROW($C$1)+1))), "Item: ", "")</f>
        <v>EXCAVACIÓN DE 0 A 2,50 M (SIN AGOTAMIENTO)</v>
      </c>
      <c r="I187" t="str">
        <f t="shared" si="14"/>
        <v/>
      </c>
      <c r="J187" t="str">
        <f t="shared" si="17"/>
        <v>EQUIPO</v>
      </c>
      <c r="K187" t="b">
        <f t="shared" si="15"/>
        <v>0</v>
      </c>
      <c r="L187" s="11" t="str">
        <f t="shared" si="16"/>
        <v/>
      </c>
      <c r="M187" t="str">
        <f>IF(B187="Q", MAX(M$2:M186)+1, "")</f>
        <v/>
      </c>
      <c r="N187" t="str">
        <f t="shared" si="13"/>
        <v/>
      </c>
    </row>
    <row r="188" spans="1:14" x14ac:dyDescent="0.25">
      <c r="H188" t="str" cm="1">
        <f t="array" ref="H188">SUBSTITUTE(INDEX($C$1:$C188, MAX(IF((NOT(ISBLANK($C$1:$C188)))*(ISNUMBER(FIND("Item:", $C$1:$C188))), ROW($C$1:$C188)-ROW($C$1)+1))), "Item: ", "")</f>
        <v>EXCAVACIÓN DE 0 A 2,50 M (SIN AGOTAMIENTO)</v>
      </c>
      <c r="I188" t="str">
        <f t="shared" si="14"/>
        <v/>
      </c>
      <c r="J188" t="str">
        <f t="shared" si="17"/>
        <v>EQUIPO</v>
      </c>
      <c r="K188" t="b">
        <f t="shared" si="15"/>
        <v>0</v>
      </c>
      <c r="L188" s="11" t="str">
        <f t="shared" si="16"/>
        <v/>
      </c>
      <c r="M188" t="str">
        <f>IF(B188="Q", MAX(M$2:M187)+1, "")</f>
        <v/>
      </c>
      <c r="N188" t="str">
        <f t="shared" si="13"/>
        <v/>
      </c>
    </row>
    <row r="189" spans="1:14" x14ac:dyDescent="0.25">
      <c r="H189" t="str" cm="1">
        <f t="array" ref="H189">SUBSTITUTE(INDEX($C$1:$C189, MAX(IF((NOT(ISBLANK($C$1:$C189)))*(ISNUMBER(FIND("Item:", $C$1:$C189))), ROW($C$1:$C189)-ROW($C$1)+1))), "Item: ", "")</f>
        <v>EXCAVACIÓN DE 0 A 2,50 M (SIN AGOTAMIENTO)</v>
      </c>
      <c r="I189" t="str">
        <f t="shared" si="14"/>
        <v/>
      </c>
      <c r="J189" t="str">
        <f t="shared" si="17"/>
        <v>EQUIPO</v>
      </c>
      <c r="K189" t="b">
        <f t="shared" si="15"/>
        <v>0</v>
      </c>
      <c r="L189" s="11" t="str">
        <f t="shared" si="16"/>
        <v/>
      </c>
      <c r="M189" t="str">
        <f>IF(B189="Q", MAX(M$2:M188)+1, "")</f>
        <v/>
      </c>
      <c r="N189" t="str">
        <f t="shared" si="13"/>
        <v/>
      </c>
    </row>
    <row r="190" spans="1:14" x14ac:dyDescent="0.25">
      <c r="A190" s="2"/>
      <c r="B190" s="2" t="s">
        <v>240</v>
      </c>
      <c r="C190" s="5" t="s">
        <v>241</v>
      </c>
      <c r="D190" s="5"/>
      <c r="E190" s="5" t="s">
        <v>242</v>
      </c>
      <c r="F190" s="5" t="s">
        <v>243</v>
      </c>
      <c r="G190" s="3">
        <v>0</v>
      </c>
      <c r="H190" t="str" cm="1">
        <f t="array" ref="H190">SUBSTITUTE(INDEX($C$1:$C190, MAX(IF((NOT(ISBLANK($C$1:$C190)))*(ISNUMBER(FIND("Item:", $C$1:$C190))), ROW($C$1:$C190)-ROW($C$1)+1))), "Item: ", "")</f>
        <v>EXCAVACIÓN DE 0 A 2,50 M (SIN AGOTAMIENTO)</v>
      </c>
      <c r="I190" t="str">
        <f t="shared" si="14"/>
        <v/>
      </c>
      <c r="J190" t="str">
        <f t="shared" si="17"/>
        <v>EQUIPO</v>
      </c>
      <c r="K190" t="b">
        <f t="shared" si="15"/>
        <v>0</v>
      </c>
      <c r="L190" s="11" t="str">
        <f t="shared" si="16"/>
        <v/>
      </c>
      <c r="M190" t="str">
        <f>IF(B190="Q", MAX(M$2:M189)+1, "")</f>
        <v/>
      </c>
      <c r="N190" t="str">
        <f t="shared" si="13"/>
        <v/>
      </c>
    </row>
    <row r="191" spans="1:14" x14ac:dyDescent="0.25">
      <c r="A191" s="6" t="s">
        <v>1</v>
      </c>
      <c r="B191" s="6" t="s">
        <v>244</v>
      </c>
      <c r="C191" s="8" t="s">
        <v>245</v>
      </c>
      <c r="D191" s="8"/>
      <c r="E191" s="8"/>
      <c r="F191" s="8" t="s">
        <v>246</v>
      </c>
      <c r="G191" s="7">
        <v>0</v>
      </c>
      <c r="H191" t="str" cm="1">
        <f t="array" ref="H191">SUBSTITUTE(INDEX($C$1:$C191, MAX(IF((NOT(ISBLANK($C$1:$C191)))*(ISNUMBER(FIND("Item:", $C$1:$C191))), ROW($C$1:$C191)-ROW($C$1)+1))), "Item: ", "")</f>
        <v>EXCAVACIÓN DE 0 A 2,50 M (SIN AGOTAMIENTO)</v>
      </c>
      <c r="I191" t="str">
        <f t="shared" si="14"/>
        <v>EQUIPO</v>
      </c>
      <c r="J191" t="str">
        <f t="shared" si="17"/>
        <v>EQUIPO</v>
      </c>
      <c r="K191" t="b">
        <f t="shared" si="15"/>
        <v>0</v>
      </c>
      <c r="L191" s="11" t="str">
        <f t="shared" si="16"/>
        <v/>
      </c>
      <c r="M191" t="str">
        <f>IF(B191="Q", MAX(M$2:M190)+1, "")</f>
        <v/>
      </c>
      <c r="N191" t="str">
        <f t="shared" si="13"/>
        <v/>
      </c>
    </row>
    <row r="192" spans="1:14" x14ac:dyDescent="0.25">
      <c r="A192" s="6" t="s">
        <v>1</v>
      </c>
      <c r="B192" s="6" t="s">
        <v>247</v>
      </c>
      <c r="C192" s="8" t="s">
        <v>248</v>
      </c>
      <c r="D192" s="8"/>
      <c r="E192" s="8"/>
      <c r="F192" s="8" t="s">
        <v>249</v>
      </c>
      <c r="G192" s="7">
        <v>0</v>
      </c>
      <c r="H192" t="str" cm="1">
        <f t="array" ref="H192">SUBSTITUTE(INDEX($C$1:$C192, MAX(IF((NOT(ISBLANK($C$1:$C192)))*(ISNUMBER(FIND("Item:", $C$1:$C192))), ROW($C$1:$C192)-ROW($C$1)+1))), "Item: ", "")</f>
        <v>EXCAVACIÓN DE 0 A 2,50 M (SIN AGOTAMIENTO)</v>
      </c>
      <c r="I192" t="str">
        <f t="shared" si="14"/>
        <v/>
      </c>
      <c r="J192" t="str">
        <f t="shared" si="17"/>
        <v>EQUIPO</v>
      </c>
      <c r="K192" t="b">
        <f t="shared" si="15"/>
        <v>0</v>
      </c>
      <c r="L192" s="11" t="str">
        <f t="shared" si="16"/>
        <v/>
      </c>
      <c r="M192" t="str">
        <f>IF(B192="Q", MAX(M$2:M191)+1, "")</f>
        <v/>
      </c>
      <c r="N192" t="str">
        <f t="shared" si="13"/>
        <v/>
      </c>
    </row>
    <row r="193" spans="1:14" x14ac:dyDescent="0.25">
      <c r="A193" s="2"/>
      <c r="B193" s="2" t="s">
        <v>250</v>
      </c>
      <c r="C193" s="5" t="s">
        <v>251</v>
      </c>
      <c r="D193" s="5"/>
      <c r="E193" s="5" t="s">
        <v>252</v>
      </c>
      <c r="F193" s="5" t="s">
        <v>253</v>
      </c>
      <c r="G193" s="3">
        <v>0</v>
      </c>
      <c r="H193" t="str" cm="1">
        <f t="array" ref="H193">SUBSTITUTE(INDEX($C$1:$C193, MAX(IF((NOT(ISBLANK($C$1:$C193)))*(ISNUMBER(FIND("Item:", $C$1:$C193))), ROW($C$1:$C193)-ROW($C$1)+1))), "Item: ", "")</f>
        <v>EXCAVACIÓN DE 0 A 2,50 M (SIN AGOTAMIENTO)</v>
      </c>
      <c r="I193" t="str">
        <f t="shared" si="14"/>
        <v/>
      </c>
      <c r="J193" t="str">
        <f t="shared" si="17"/>
        <v>EQUIPO</v>
      </c>
      <c r="K193" t="b">
        <f t="shared" si="15"/>
        <v>0</v>
      </c>
      <c r="L193" s="11" t="str">
        <f t="shared" si="16"/>
        <v/>
      </c>
      <c r="M193" t="str">
        <f>IF(B193="Q", MAX(M$2:M192)+1, "")</f>
        <v/>
      </c>
      <c r="N193" t="str">
        <f t="shared" si="13"/>
        <v/>
      </c>
    </row>
    <row r="194" spans="1:14" x14ac:dyDescent="0.25">
      <c r="A194" s="2"/>
      <c r="B194" s="2" t="s">
        <v>26</v>
      </c>
      <c r="C194" s="5" t="s">
        <v>254</v>
      </c>
      <c r="D194" s="5"/>
      <c r="E194" s="5" t="s">
        <v>252</v>
      </c>
      <c r="F194" s="5" t="s">
        <v>255</v>
      </c>
      <c r="G194" s="3">
        <v>0</v>
      </c>
      <c r="H194" t="str" cm="1">
        <f t="array" ref="H194">SUBSTITUTE(INDEX($C$1:$C194, MAX(IF((NOT(ISBLANK($C$1:$C194)))*(ISNUMBER(FIND("Item:", $C$1:$C194))), ROW($C$1:$C194)-ROW($C$1)+1))), "Item: ", "")</f>
        <v>EXCAVACIÓN DE 0 A 2,50 M (SIN AGOTAMIENTO)</v>
      </c>
      <c r="I194" t="str">
        <f t="shared" si="14"/>
        <v/>
      </c>
      <c r="J194" t="str">
        <f t="shared" si="17"/>
        <v>EQUIPO</v>
      </c>
      <c r="K194" t="b">
        <f t="shared" si="15"/>
        <v>0</v>
      </c>
      <c r="L194" s="11" t="str">
        <f t="shared" si="16"/>
        <v/>
      </c>
      <c r="M194" t="str">
        <f>IF(B194="Q", MAX(M$2:M193)+1, "")</f>
        <v/>
      </c>
      <c r="N194" t="str">
        <f t="shared" ref="N194:N257" si="18">+IF(M194="","",H194)</f>
        <v/>
      </c>
    </row>
    <row r="195" spans="1:14" x14ac:dyDescent="0.25">
      <c r="A195" s="6" t="s">
        <v>1</v>
      </c>
      <c r="B195" s="6" t="s">
        <v>256</v>
      </c>
      <c r="C195" s="8" t="s">
        <v>257</v>
      </c>
      <c r="D195" s="8"/>
      <c r="E195" s="8"/>
      <c r="F195" s="8" t="s">
        <v>258</v>
      </c>
      <c r="G195" s="7">
        <v>0</v>
      </c>
      <c r="H195" t="str" cm="1">
        <f t="array" ref="H195">SUBSTITUTE(INDEX($C$1:$C195, MAX(IF((NOT(ISBLANK($C$1:$C195)))*(ISNUMBER(FIND("Item:", $C$1:$C195))), ROW($C$1:$C195)-ROW($C$1)+1))), "Item: ", "")</f>
        <v>EXCAVACIÓN DE 0 A 2,50 M (SIN AGOTAMIENTO)</v>
      </c>
      <c r="I195" t="str">
        <f t="shared" ref="I195:I258" si="19">IFERROR(  IF(OR(ISNUMBER(FIND("MATERIALES", C195,1))), "MATERIALES",  IF(OR(ISNUMBER(FIND("MANO DE OBRA", C195))), "MANO DE OBRA",  IF(OR(ISNUMBER(FIND("EQUIPO", C195))), "EQUIPO",  ""))),"")</f>
        <v/>
      </c>
      <c r="J195" t="str">
        <f t="shared" si="17"/>
        <v>EQUIPO</v>
      </c>
      <c r="K195" t="b">
        <f t="shared" ref="K195:K258" si="20">AND(ISTEXT(B195),C195=J195)</f>
        <v>0</v>
      </c>
      <c r="L195" s="11" t="str">
        <f t="shared" ref="L195:L258" si="21">IF(ISNUMBER(A195),"SI","")</f>
        <v/>
      </c>
      <c r="M195" t="str">
        <f>IF(B195="Q", MAX(M$2:M194)+1, "")</f>
        <v/>
      </c>
      <c r="N195" t="str">
        <f t="shared" si="18"/>
        <v/>
      </c>
    </row>
    <row r="196" spans="1:14" x14ac:dyDescent="0.25">
      <c r="A196" s="2"/>
      <c r="B196" s="2" t="s">
        <v>259</v>
      </c>
      <c r="C196" s="5" t="s">
        <v>260</v>
      </c>
      <c r="D196" s="5"/>
      <c r="E196" s="5" t="s">
        <v>261</v>
      </c>
      <c r="F196" s="5" t="s">
        <v>262</v>
      </c>
      <c r="G196" s="3">
        <v>0</v>
      </c>
      <c r="H196" t="str" cm="1">
        <f t="array" ref="H196">SUBSTITUTE(INDEX($C$1:$C196, MAX(IF((NOT(ISBLANK($C$1:$C196)))*(ISNUMBER(FIND("Item:", $C$1:$C196))), ROW($C$1:$C196)-ROW($C$1)+1))), "Item: ", "")</f>
        <v>EXCAVACIÓN DE 0 A 2,50 M (SIN AGOTAMIENTO)</v>
      </c>
      <c r="I196" t="str">
        <f t="shared" si="19"/>
        <v/>
      </c>
      <c r="J196" t="str">
        <f t="shared" si="17"/>
        <v>EQUIPO</v>
      </c>
      <c r="K196" t="b">
        <f t="shared" si="20"/>
        <v>0</v>
      </c>
      <c r="L196" s="11" t="str">
        <f t="shared" si="21"/>
        <v/>
      </c>
      <c r="M196" t="str">
        <f>IF(B196="Q", MAX(M$2:M195)+1, "")</f>
        <v/>
      </c>
      <c r="N196" t="str">
        <f t="shared" si="18"/>
        <v/>
      </c>
    </row>
    <row r="197" spans="1:14" x14ac:dyDescent="0.25">
      <c r="H197" t="str" cm="1">
        <f t="array" ref="H197">SUBSTITUTE(INDEX($C$1:$C197, MAX(IF((NOT(ISBLANK($C$1:$C197)))*(ISNUMBER(FIND("Item:", $C$1:$C197))), ROW($C$1:$C197)-ROW($C$1)+1))), "Item: ", "")</f>
        <v>EXCAVACIÓN DE 0 A 2,50 M (SIN AGOTAMIENTO)</v>
      </c>
      <c r="I197" t="str">
        <f t="shared" si="19"/>
        <v/>
      </c>
      <c r="J197" t="str">
        <f t="shared" si="17"/>
        <v>EQUIPO</v>
      </c>
      <c r="K197" t="b">
        <f t="shared" si="20"/>
        <v>0</v>
      </c>
      <c r="L197" s="11" t="str">
        <f t="shared" si="21"/>
        <v/>
      </c>
      <c r="M197" t="str">
        <f>IF(B197="Q", MAX(M$2:M196)+1, "")</f>
        <v/>
      </c>
      <c r="N197" t="str">
        <f t="shared" si="18"/>
        <v/>
      </c>
    </row>
    <row r="198" spans="1:14" x14ac:dyDescent="0.25">
      <c r="A198" s="6" t="s">
        <v>1</v>
      </c>
      <c r="B198" s="6" t="s">
        <v>263</v>
      </c>
      <c r="C198" s="8" t="s">
        <v>264</v>
      </c>
      <c r="D198" s="8"/>
      <c r="E198" s="8"/>
      <c r="F198" s="8" t="s">
        <v>265</v>
      </c>
      <c r="G198" s="7">
        <v>0</v>
      </c>
      <c r="H198" t="str" cm="1">
        <f t="array" ref="H198">SUBSTITUTE(INDEX($C$1:$C198, MAX(IF((NOT(ISBLANK($C$1:$C198)))*(ISNUMBER(FIND("Item:", $C$1:$C198))), ROW($C$1:$C198)-ROW($C$1)+1))), "Item: ", "")</f>
        <v>EXCAVACIÓN DE 0 A 2,50 M (SIN AGOTAMIENTO)</v>
      </c>
      <c r="I198" t="str">
        <f t="shared" si="19"/>
        <v/>
      </c>
      <c r="J198" t="str">
        <f t="shared" si="17"/>
        <v>EQUIPO</v>
      </c>
      <c r="K198" t="b">
        <f t="shared" si="20"/>
        <v>0</v>
      </c>
      <c r="L198" s="11" t="str">
        <f t="shared" si="21"/>
        <v/>
      </c>
      <c r="M198">
        <f>IF(B198="Q", MAX(M$2:M197)+1, "")</f>
        <v>4</v>
      </c>
      <c r="N198" t="str">
        <f t="shared" si="18"/>
        <v>EXCAVACIÓN DE 0 A 2,50 M (SIN AGOTAMIENTO)</v>
      </c>
    </row>
    <row r="199" spans="1:14" x14ac:dyDescent="0.25">
      <c r="A199" s="6" t="s">
        <v>1</v>
      </c>
      <c r="B199" s="6"/>
      <c r="C199" s="8" t="s">
        <v>266</v>
      </c>
      <c r="D199" s="8"/>
      <c r="E199" s="8"/>
      <c r="F199" s="8"/>
      <c r="G199" s="7">
        <v>0</v>
      </c>
      <c r="H199" t="str" cm="1">
        <f t="array" ref="H199">SUBSTITUTE(INDEX($C$1:$C199, MAX(IF((NOT(ISBLANK($C$1:$C199)))*(ISNUMBER(FIND("Item:", $C$1:$C199))), ROW($C$1:$C199)-ROW($C$1)+1))), "Item: ", "")</f>
        <v>EXCAVACIÓN DE 0 A 2,50 M (SIN AGOTAMIENTO)</v>
      </c>
      <c r="I199" t="str">
        <f t="shared" si="19"/>
        <v/>
      </c>
      <c r="J199" t="str">
        <f t="shared" si="17"/>
        <v>EQUIPO</v>
      </c>
      <c r="K199" t="b">
        <f t="shared" si="20"/>
        <v>0</v>
      </c>
      <c r="L199" s="11" t="str">
        <f t="shared" si="21"/>
        <v/>
      </c>
      <c r="M199" t="str">
        <f>IF(B199="Q", MAX(M$2:M198)+1, "")</f>
        <v/>
      </c>
      <c r="N199" t="str">
        <f t="shared" si="18"/>
        <v/>
      </c>
    </row>
    <row r="200" spans="1:14" x14ac:dyDescent="0.25">
      <c r="C200" s="9" t="s">
        <v>275</v>
      </c>
      <c r="H200" t="str" cm="1">
        <f t="array" ref="H200">SUBSTITUTE(INDEX($C$1:$C200, MAX(IF((NOT(ISBLANK($C$1:$C200)))*(ISNUMBER(FIND("Item:", $C$1:$C200))), ROW($C$1:$C200)-ROW($C$1)+1))), "Item: ", "")</f>
        <v>EXCAVACIÓN DE 0 A 2,50 M (SIN AGOTAMIENTO)</v>
      </c>
      <c r="I200" t="str">
        <f t="shared" si="19"/>
        <v/>
      </c>
      <c r="J200" t="str">
        <f t="shared" ref="J200:J263" si="22">+IF(I200="",J199,I200)</f>
        <v>EQUIPO</v>
      </c>
      <c r="K200" t="b">
        <f t="shared" si="20"/>
        <v>0</v>
      </c>
      <c r="L200" s="11" t="str">
        <f t="shared" si="21"/>
        <v/>
      </c>
      <c r="M200" t="str">
        <f>IF(B200="Q", MAX(M$2:M199)+1, "")</f>
        <v/>
      </c>
      <c r="N200" t="str">
        <f t="shared" si="18"/>
        <v/>
      </c>
    </row>
    <row r="201" spans="1:14" x14ac:dyDescent="0.25">
      <c r="H201" t="str" cm="1">
        <f t="array" ref="H201">SUBSTITUTE(INDEX($C$1:$C201, MAX(IF((NOT(ISBLANK($C$1:$C201)))*(ISNUMBER(FIND("Item:", $C$1:$C201))), ROW($C$1:$C201)-ROW($C$1)+1))), "Item: ", "")</f>
        <v>EXCAVACIÓN DE 0 A 2,50 M (SIN AGOTAMIENTO)</v>
      </c>
      <c r="I201" t="str">
        <f t="shared" si="19"/>
        <v/>
      </c>
      <c r="J201" t="str">
        <f t="shared" si="22"/>
        <v>EQUIPO</v>
      </c>
      <c r="K201" t="b">
        <f t="shared" si="20"/>
        <v>0</v>
      </c>
      <c r="L201" s="11" t="str">
        <f t="shared" si="21"/>
        <v/>
      </c>
      <c r="M201" t="str">
        <f>IF(B201="Q", MAX(M$2:M200)+1, "")</f>
        <v/>
      </c>
      <c r="N201" t="str">
        <f t="shared" si="18"/>
        <v/>
      </c>
    </row>
    <row r="202" spans="1:14" x14ac:dyDescent="0.25">
      <c r="C202" s="10" t="s">
        <v>276</v>
      </c>
      <c r="E202" s="10" t="s">
        <v>277</v>
      </c>
      <c r="H202" t="str" cm="1">
        <f t="array" ref="H202">SUBSTITUTE(INDEX($C$1:$C202, MAX(IF((NOT(ISBLANK($C$1:$C202)))*(ISNUMBER(FIND("Item:", $C$1:$C202))), ROW($C$1:$C202)-ROW($C$1)+1))), "Item: ", "")</f>
        <v>HORMIGÓN POBRE P/ BASE DE ZAPATAS</v>
      </c>
      <c r="I202" t="str">
        <f t="shared" si="19"/>
        <v/>
      </c>
      <c r="J202" t="str">
        <f t="shared" si="22"/>
        <v>EQUIPO</v>
      </c>
      <c r="K202" t="b">
        <f t="shared" si="20"/>
        <v>0</v>
      </c>
      <c r="L202" s="11" t="str">
        <f t="shared" si="21"/>
        <v/>
      </c>
      <c r="M202" t="str">
        <f>IF(B202="Q", MAX(M$2:M201)+1, "")</f>
        <v/>
      </c>
      <c r="N202" t="str">
        <f t="shared" si="18"/>
        <v/>
      </c>
    </row>
    <row r="203" spans="1:14" x14ac:dyDescent="0.25">
      <c r="C203" s="10" t="s">
        <v>0</v>
      </c>
      <c r="E203" s="10" t="s">
        <v>72</v>
      </c>
      <c r="H203" t="str" cm="1">
        <f t="array" ref="H203">SUBSTITUTE(INDEX($C$1:$C203, MAX(IF((NOT(ISBLANK($C$1:$C203)))*(ISNUMBER(FIND("Item:", $C$1:$C203))), ROW($C$1:$C203)-ROW($C$1)+1))), "Item: ", "")</f>
        <v>HORMIGÓN POBRE P/ BASE DE ZAPATAS</v>
      </c>
      <c r="I203" t="str">
        <f t="shared" si="19"/>
        <v/>
      </c>
      <c r="J203" t="str">
        <f t="shared" si="22"/>
        <v>EQUIPO</v>
      </c>
      <c r="K203" t="b">
        <f t="shared" si="20"/>
        <v>0</v>
      </c>
      <c r="L203" s="11" t="str">
        <f t="shared" si="21"/>
        <v/>
      </c>
      <c r="M203" t="str">
        <f>IF(B203="Q", MAX(M$2:M202)+1, "")</f>
        <v/>
      </c>
      <c r="N203" t="str">
        <f t="shared" si="18"/>
        <v/>
      </c>
    </row>
    <row r="204" spans="1:14" x14ac:dyDescent="0.25">
      <c r="C204" s="10" t="s">
        <v>71</v>
      </c>
      <c r="E204" s="10" t="s">
        <v>73</v>
      </c>
      <c r="H204" t="str" cm="1">
        <f t="array" ref="H204">SUBSTITUTE(INDEX($C$1:$C204, MAX(IF((NOT(ISBLANK($C$1:$C204)))*(ISNUMBER(FIND("Item:", $C$1:$C204))), ROW($C$1:$C204)-ROW($C$1)+1))), "Item: ", "")</f>
        <v>HORMIGÓN POBRE P/ BASE DE ZAPATAS</v>
      </c>
      <c r="I204" t="str">
        <f t="shared" si="19"/>
        <v/>
      </c>
      <c r="J204" t="str">
        <f t="shared" si="22"/>
        <v>EQUIPO</v>
      </c>
      <c r="K204" t="b">
        <f t="shared" si="20"/>
        <v>0</v>
      </c>
      <c r="L204" s="11" t="str">
        <f t="shared" si="21"/>
        <v/>
      </c>
      <c r="M204" t="str">
        <f>IF(B204="Q", MAX(M$2:M203)+1, "")</f>
        <v/>
      </c>
      <c r="N204" t="str">
        <f t="shared" si="18"/>
        <v/>
      </c>
    </row>
    <row r="205" spans="1:14" x14ac:dyDescent="0.25">
      <c r="H205" t="str" cm="1">
        <f t="array" ref="H205">SUBSTITUTE(INDEX($C$1:$C205, MAX(IF((NOT(ISBLANK($C$1:$C205)))*(ISNUMBER(FIND("Item:", $C$1:$C205))), ROW($C$1:$C205)-ROW($C$1)+1))), "Item: ", "")</f>
        <v>HORMIGÓN POBRE P/ BASE DE ZAPATAS</v>
      </c>
      <c r="I205" t="str">
        <f t="shared" si="19"/>
        <v/>
      </c>
      <c r="J205" t="str">
        <f t="shared" si="22"/>
        <v>EQUIPO</v>
      </c>
      <c r="K205" t="b">
        <f t="shared" si="20"/>
        <v>0</v>
      </c>
      <c r="L205" s="11" t="str">
        <f t="shared" si="21"/>
        <v/>
      </c>
      <c r="M205" t="str">
        <f>IF(B205="Q", MAX(M$2:M204)+1, "")</f>
        <v/>
      </c>
      <c r="N205" t="str">
        <f t="shared" si="18"/>
        <v/>
      </c>
    </row>
    <row r="206" spans="1:14" x14ac:dyDescent="0.25">
      <c r="A206" s="1" t="s">
        <v>2</v>
      </c>
      <c r="B206" s="1" t="s">
        <v>213</v>
      </c>
      <c r="C206" s="4" t="s">
        <v>214</v>
      </c>
      <c r="D206" s="4" t="s">
        <v>74</v>
      </c>
      <c r="E206" s="4" t="s">
        <v>77</v>
      </c>
      <c r="F206" s="4" t="s">
        <v>215</v>
      </c>
      <c r="G206" s="4" t="s">
        <v>76</v>
      </c>
      <c r="H206" t="str" cm="1">
        <f t="array" ref="H206">SUBSTITUTE(INDEX($C$1:$C206, MAX(IF((NOT(ISBLANK($C$1:$C206)))*(ISNUMBER(FIND("Item:", $C$1:$C206))), ROW($C$1:$C206)-ROW($C$1)+1))), "Item: ", "")</f>
        <v>HORMIGÓN POBRE P/ BASE DE ZAPATAS</v>
      </c>
      <c r="I206" t="str">
        <f t="shared" si="19"/>
        <v/>
      </c>
      <c r="J206" t="str">
        <f t="shared" si="22"/>
        <v>EQUIPO</v>
      </c>
      <c r="K206" t="b">
        <f t="shared" si="20"/>
        <v>0</v>
      </c>
      <c r="L206" s="11" t="str">
        <f t="shared" si="21"/>
        <v/>
      </c>
      <c r="M206" t="str">
        <f>IF(B206="Q", MAX(M$2:M205)+1, "")</f>
        <v/>
      </c>
      <c r="N206" t="str">
        <f t="shared" si="18"/>
        <v/>
      </c>
    </row>
    <row r="207" spans="1:14" x14ac:dyDescent="0.25">
      <c r="A207" s="2"/>
      <c r="B207" s="2" t="s">
        <v>216</v>
      </c>
      <c r="C207" s="5" t="s">
        <v>217</v>
      </c>
      <c r="D207" s="5"/>
      <c r="E207" s="5"/>
      <c r="F207" s="5"/>
      <c r="G207" s="5"/>
      <c r="H207" t="str" cm="1">
        <f t="array" ref="H207">SUBSTITUTE(INDEX($C$1:$C207, MAX(IF((NOT(ISBLANK($C$1:$C207)))*(ISNUMBER(FIND("Item:", $C$1:$C207))), ROW($C$1:$C207)-ROW($C$1)+1))), "Item: ", "")</f>
        <v>HORMIGÓN POBRE P/ BASE DE ZAPATAS</v>
      </c>
      <c r="I207" t="str">
        <f t="shared" si="19"/>
        <v>MATERIALES</v>
      </c>
      <c r="J207" t="str">
        <f t="shared" si="22"/>
        <v>MATERIALES</v>
      </c>
      <c r="K207" t="b">
        <f t="shared" si="20"/>
        <v>1</v>
      </c>
      <c r="L207" s="11" t="str">
        <f t="shared" si="21"/>
        <v/>
      </c>
      <c r="M207" t="str">
        <f>IF(B207="Q", MAX(M$2:M206)+1, "")</f>
        <v/>
      </c>
      <c r="N207" t="str">
        <f t="shared" si="18"/>
        <v/>
      </c>
    </row>
    <row r="208" spans="1:14" x14ac:dyDescent="0.25">
      <c r="A208" s="2">
        <v>1</v>
      </c>
      <c r="B208" s="2" t="s">
        <v>218</v>
      </c>
      <c r="C208" s="5" t="s">
        <v>108</v>
      </c>
      <c r="D208" s="5" t="s">
        <v>81</v>
      </c>
      <c r="E208" s="3">
        <v>110</v>
      </c>
      <c r="F208" s="3">
        <v>1.1000000000000001</v>
      </c>
      <c r="G208" s="3">
        <v>121</v>
      </c>
      <c r="H208" t="str" cm="1">
        <f t="array" ref="H208">SUBSTITUTE(INDEX($C$1:$C208, MAX(IF((NOT(ISBLANK($C$1:$C208)))*(ISNUMBER(FIND("Item:", $C$1:$C208))), ROW($C$1:$C208)-ROW($C$1)+1))), "Item: ", "")</f>
        <v>HORMIGÓN POBRE P/ BASE DE ZAPATAS</v>
      </c>
      <c r="I208" t="str">
        <f t="shared" si="19"/>
        <v/>
      </c>
      <c r="J208" t="str">
        <f t="shared" si="22"/>
        <v>MATERIALES</v>
      </c>
      <c r="K208" t="b">
        <f t="shared" si="20"/>
        <v>0</v>
      </c>
      <c r="L208" s="11" t="str">
        <f t="shared" si="21"/>
        <v>SI</v>
      </c>
      <c r="M208" t="str">
        <f>IF(B208="Q", MAX(M$2:M207)+1, "")</f>
        <v/>
      </c>
      <c r="N208" t="str">
        <f t="shared" si="18"/>
        <v/>
      </c>
    </row>
    <row r="209" spans="1:14" x14ac:dyDescent="0.25">
      <c r="A209" s="2">
        <v>2</v>
      </c>
      <c r="B209" s="2" t="s">
        <v>218</v>
      </c>
      <c r="C209" s="5" t="s">
        <v>133</v>
      </c>
      <c r="D209" s="5" t="s">
        <v>89</v>
      </c>
      <c r="E209" s="3">
        <v>0.8</v>
      </c>
      <c r="F209" s="3">
        <v>0</v>
      </c>
      <c r="G209" s="3">
        <v>0</v>
      </c>
      <c r="H209" t="str" cm="1">
        <f t="array" ref="H209">SUBSTITUTE(INDEX($C$1:$C209, MAX(IF((NOT(ISBLANK($C$1:$C209)))*(ISNUMBER(FIND("Item:", $C$1:$C209))), ROW($C$1:$C209)-ROW($C$1)+1))), "Item: ", "")</f>
        <v>HORMIGÓN POBRE P/ BASE DE ZAPATAS</v>
      </c>
      <c r="I209" t="str">
        <f t="shared" si="19"/>
        <v/>
      </c>
      <c r="J209" t="str">
        <f t="shared" si="22"/>
        <v>MATERIALES</v>
      </c>
      <c r="K209" t="b">
        <f t="shared" si="20"/>
        <v>0</v>
      </c>
      <c r="L209" s="11" t="str">
        <f t="shared" si="21"/>
        <v>SI</v>
      </c>
      <c r="M209" t="str">
        <f>IF(B209="Q", MAX(M$2:M208)+1, "")</f>
        <v/>
      </c>
      <c r="N209" t="str">
        <f t="shared" si="18"/>
        <v/>
      </c>
    </row>
    <row r="210" spans="1:14" x14ac:dyDescent="0.25">
      <c r="A210" s="2">
        <v>3</v>
      </c>
      <c r="B210" s="2" t="s">
        <v>218</v>
      </c>
      <c r="C210" s="5" t="s">
        <v>88</v>
      </c>
      <c r="D210" s="5" t="s">
        <v>89</v>
      </c>
      <c r="E210" s="3">
        <v>0.4</v>
      </c>
      <c r="F210" s="3">
        <v>0</v>
      </c>
      <c r="G210" s="3">
        <v>0</v>
      </c>
      <c r="H210" t="str" cm="1">
        <f t="array" ref="H210">SUBSTITUTE(INDEX($C$1:$C210, MAX(IF((NOT(ISBLANK($C$1:$C210)))*(ISNUMBER(FIND("Item:", $C$1:$C210))), ROW($C$1:$C210)-ROW($C$1)+1))), "Item: ", "")</f>
        <v>HORMIGÓN POBRE P/ BASE DE ZAPATAS</v>
      </c>
      <c r="I210" t="str">
        <f t="shared" si="19"/>
        <v/>
      </c>
      <c r="J210" t="str">
        <f t="shared" si="22"/>
        <v>MATERIALES</v>
      </c>
      <c r="K210" t="b">
        <f t="shared" si="20"/>
        <v>0</v>
      </c>
      <c r="L210" s="11" t="str">
        <f t="shared" si="21"/>
        <v>SI</v>
      </c>
      <c r="M210" t="str">
        <f>IF(B210="Q", MAX(M$2:M209)+1, "")</f>
        <v/>
      </c>
      <c r="N210" t="str">
        <f t="shared" si="18"/>
        <v/>
      </c>
    </row>
    <row r="211" spans="1:14" x14ac:dyDescent="0.25">
      <c r="H211" t="str" cm="1">
        <f t="array" ref="H211">SUBSTITUTE(INDEX($C$1:$C211, MAX(IF((NOT(ISBLANK($C$1:$C211)))*(ISNUMBER(FIND("Item:", $C$1:$C211))), ROW($C$1:$C211)-ROW($C$1)+1))), "Item: ", "")</f>
        <v>HORMIGÓN POBRE P/ BASE DE ZAPATAS</v>
      </c>
      <c r="I211" t="str">
        <f t="shared" si="19"/>
        <v/>
      </c>
      <c r="J211" t="str">
        <f t="shared" si="22"/>
        <v>MATERIALES</v>
      </c>
      <c r="K211" t="b">
        <f t="shared" si="20"/>
        <v>0</v>
      </c>
      <c r="L211" s="11" t="str">
        <f t="shared" si="21"/>
        <v/>
      </c>
      <c r="M211" t="str">
        <f>IF(B211="Q", MAX(M$2:M210)+1, "")</f>
        <v/>
      </c>
      <c r="N211" t="str">
        <f t="shared" si="18"/>
        <v/>
      </c>
    </row>
    <row r="212" spans="1:14" x14ac:dyDescent="0.25">
      <c r="H212" t="str" cm="1">
        <f t="array" ref="H212">SUBSTITUTE(INDEX($C$1:$C212, MAX(IF((NOT(ISBLANK($C$1:$C212)))*(ISNUMBER(FIND("Item:", $C$1:$C212))), ROW($C$1:$C212)-ROW($C$1)+1))), "Item: ", "")</f>
        <v>HORMIGÓN POBRE P/ BASE DE ZAPATAS</v>
      </c>
      <c r="I212" t="str">
        <f t="shared" si="19"/>
        <v/>
      </c>
      <c r="J212" t="str">
        <f t="shared" si="22"/>
        <v>MATERIALES</v>
      </c>
      <c r="K212" t="b">
        <f t="shared" si="20"/>
        <v>0</v>
      </c>
      <c r="L212" s="11" t="str">
        <f t="shared" si="21"/>
        <v/>
      </c>
      <c r="M212" t="str">
        <f>IF(B212="Q", MAX(M$2:M211)+1, "")</f>
        <v/>
      </c>
      <c r="N212" t="str">
        <f t="shared" si="18"/>
        <v/>
      </c>
    </row>
    <row r="213" spans="1:14" x14ac:dyDescent="0.25">
      <c r="H213" t="str" cm="1">
        <f t="array" ref="H213">SUBSTITUTE(INDEX($C$1:$C213, MAX(IF((NOT(ISBLANK($C$1:$C213)))*(ISNUMBER(FIND("Item:", $C$1:$C213))), ROW($C$1:$C213)-ROW($C$1)+1))), "Item: ", "")</f>
        <v>HORMIGÓN POBRE P/ BASE DE ZAPATAS</v>
      </c>
      <c r="I213" t="str">
        <f t="shared" si="19"/>
        <v/>
      </c>
      <c r="J213" t="str">
        <f t="shared" si="22"/>
        <v>MATERIALES</v>
      </c>
      <c r="K213" t="b">
        <f t="shared" si="20"/>
        <v>0</v>
      </c>
      <c r="L213" s="11" t="str">
        <f t="shared" si="21"/>
        <v/>
      </c>
      <c r="M213" t="str">
        <f>IF(B213="Q", MAX(M$2:M212)+1, "")</f>
        <v/>
      </c>
      <c r="N213" t="str">
        <f t="shared" si="18"/>
        <v/>
      </c>
    </row>
    <row r="214" spans="1:14" x14ac:dyDescent="0.25">
      <c r="H214" t="str" cm="1">
        <f t="array" ref="H214">SUBSTITUTE(INDEX($C$1:$C214, MAX(IF((NOT(ISBLANK($C$1:$C214)))*(ISNUMBER(FIND("Item:", $C$1:$C214))), ROW($C$1:$C214)-ROW($C$1)+1))), "Item: ", "")</f>
        <v>HORMIGÓN POBRE P/ BASE DE ZAPATAS</v>
      </c>
      <c r="I214" t="str">
        <f t="shared" si="19"/>
        <v/>
      </c>
      <c r="J214" t="str">
        <f t="shared" si="22"/>
        <v>MATERIALES</v>
      </c>
      <c r="K214" t="b">
        <f t="shared" si="20"/>
        <v>0</v>
      </c>
      <c r="L214" s="11" t="str">
        <f t="shared" si="21"/>
        <v/>
      </c>
      <c r="M214" t="str">
        <f>IF(B214="Q", MAX(M$2:M213)+1, "")</f>
        <v/>
      </c>
      <c r="N214" t="str">
        <f t="shared" si="18"/>
        <v/>
      </c>
    </row>
    <row r="215" spans="1:14" x14ac:dyDescent="0.25">
      <c r="H215" t="str" cm="1">
        <f t="array" ref="H215">SUBSTITUTE(INDEX($C$1:$C215, MAX(IF((NOT(ISBLANK($C$1:$C215)))*(ISNUMBER(FIND("Item:", $C$1:$C215))), ROW($C$1:$C215)-ROW($C$1)+1))), "Item: ", "")</f>
        <v>HORMIGÓN POBRE P/ BASE DE ZAPATAS</v>
      </c>
      <c r="I215" t="str">
        <f t="shared" si="19"/>
        <v/>
      </c>
      <c r="J215" t="str">
        <f t="shared" si="22"/>
        <v>MATERIALES</v>
      </c>
      <c r="K215" t="b">
        <f t="shared" si="20"/>
        <v>0</v>
      </c>
      <c r="L215" s="11" t="str">
        <f t="shared" si="21"/>
        <v/>
      </c>
      <c r="M215" t="str">
        <f>IF(B215="Q", MAX(M$2:M214)+1, "")</f>
        <v/>
      </c>
      <c r="N215" t="str">
        <f t="shared" si="18"/>
        <v/>
      </c>
    </row>
    <row r="216" spans="1:14" x14ac:dyDescent="0.25">
      <c r="H216" t="str" cm="1">
        <f t="array" ref="H216">SUBSTITUTE(INDEX($C$1:$C216, MAX(IF((NOT(ISBLANK($C$1:$C216)))*(ISNUMBER(FIND("Item:", $C$1:$C216))), ROW($C$1:$C216)-ROW($C$1)+1))), "Item: ", "")</f>
        <v>HORMIGÓN POBRE P/ BASE DE ZAPATAS</v>
      </c>
      <c r="I216" t="str">
        <f t="shared" si="19"/>
        <v/>
      </c>
      <c r="J216" t="str">
        <f t="shared" si="22"/>
        <v>MATERIALES</v>
      </c>
      <c r="K216" t="b">
        <f t="shared" si="20"/>
        <v>0</v>
      </c>
      <c r="L216" s="11" t="str">
        <f t="shared" si="21"/>
        <v/>
      </c>
      <c r="M216" t="str">
        <f>IF(B216="Q", MAX(M$2:M215)+1, "")</f>
        <v/>
      </c>
      <c r="N216" t="str">
        <f t="shared" si="18"/>
        <v/>
      </c>
    </row>
    <row r="217" spans="1:14" x14ac:dyDescent="0.25">
      <c r="H217" t="str" cm="1">
        <f t="array" ref="H217">SUBSTITUTE(INDEX($C$1:$C217, MAX(IF((NOT(ISBLANK($C$1:$C217)))*(ISNUMBER(FIND("Item:", $C$1:$C217))), ROW($C$1:$C217)-ROW($C$1)+1))), "Item: ", "")</f>
        <v>HORMIGÓN POBRE P/ BASE DE ZAPATAS</v>
      </c>
      <c r="I217" t="str">
        <f t="shared" si="19"/>
        <v/>
      </c>
      <c r="J217" t="str">
        <f t="shared" si="22"/>
        <v>MATERIALES</v>
      </c>
      <c r="K217" t="b">
        <f t="shared" si="20"/>
        <v>0</v>
      </c>
      <c r="L217" s="11" t="str">
        <f t="shared" si="21"/>
        <v/>
      </c>
      <c r="M217" t="str">
        <f>IF(B217="Q", MAX(M$2:M216)+1, "")</f>
        <v/>
      </c>
      <c r="N217" t="str">
        <f t="shared" si="18"/>
        <v/>
      </c>
    </row>
    <row r="218" spans="1:14" x14ac:dyDescent="0.25">
      <c r="H218" t="str" cm="1">
        <f t="array" ref="H218">SUBSTITUTE(INDEX($C$1:$C218, MAX(IF((NOT(ISBLANK($C$1:$C218)))*(ISNUMBER(FIND("Item:", $C$1:$C218))), ROW($C$1:$C218)-ROW($C$1)+1))), "Item: ", "")</f>
        <v>HORMIGÓN POBRE P/ BASE DE ZAPATAS</v>
      </c>
      <c r="I218" t="str">
        <f t="shared" si="19"/>
        <v/>
      </c>
      <c r="J218" t="str">
        <f t="shared" si="22"/>
        <v>MATERIALES</v>
      </c>
      <c r="K218" t="b">
        <f t="shared" si="20"/>
        <v>0</v>
      </c>
      <c r="L218" s="11" t="str">
        <f t="shared" si="21"/>
        <v/>
      </c>
      <c r="M218" t="str">
        <f>IF(B218="Q", MAX(M$2:M217)+1, "")</f>
        <v/>
      </c>
      <c r="N218" t="str">
        <f t="shared" si="18"/>
        <v/>
      </c>
    </row>
    <row r="219" spans="1:14" x14ac:dyDescent="0.25">
      <c r="H219" t="str" cm="1">
        <f t="array" ref="H219">SUBSTITUTE(INDEX($C$1:$C219, MAX(IF((NOT(ISBLANK($C$1:$C219)))*(ISNUMBER(FIND("Item:", $C$1:$C219))), ROW($C$1:$C219)-ROW($C$1)+1))), "Item: ", "")</f>
        <v>HORMIGÓN POBRE P/ BASE DE ZAPATAS</v>
      </c>
      <c r="I219" t="str">
        <f t="shared" si="19"/>
        <v/>
      </c>
      <c r="J219" t="str">
        <f t="shared" si="22"/>
        <v>MATERIALES</v>
      </c>
      <c r="K219" t="b">
        <f t="shared" si="20"/>
        <v>0</v>
      </c>
      <c r="L219" s="11" t="str">
        <f t="shared" si="21"/>
        <v/>
      </c>
      <c r="M219" t="str">
        <f>IF(B219="Q", MAX(M$2:M218)+1, "")</f>
        <v/>
      </c>
      <c r="N219" t="str">
        <f t="shared" si="18"/>
        <v/>
      </c>
    </row>
    <row r="220" spans="1:14" x14ac:dyDescent="0.25">
      <c r="H220" t="str" cm="1">
        <f t="array" ref="H220">SUBSTITUTE(INDEX($C$1:$C220, MAX(IF((NOT(ISBLANK($C$1:$C220)))*(ISNUMBER(FIND("Item:", $C$1:$C220))), ROW($C$1:$C220)-ROW($C$1)+1))), "Item: ", "")</f>
        <v>HORMIGÓN POBRE P/ BASE DE ZAPATAS</v>
      </c>
      <c r="I220" t="str">
        <f t="shared" si="19"/>
        <v/>
      </c>
      <c r="J220" t="str">
        <f t="shared" si="22"/>
        <v>MATERIALES</v>
      </c>
      <c r="K220" t="b">
        <f t="shared" si="20"/>
        <v>0</v>
      </c>
      <c r="L220" s="11" t="str">
        <f t="shared" si="21"/>
        <v/>
      </c>
      <c r="M220" t="str">
        <f>IF(B220="Q", MAX(M$2:M219)+1, "")</f>
        <v/>
      </c>
      <c r="N220" t="str">
        <f t="shared" si="18"/>
        <v/>
      </c>
    </row>
    <row r="221" spans="1:14" x14ac:dyDescent="0.25">
      <c r="H221" t="str" cm="1">
        <f t="array" ref="H221">SUBSTITUTE(INDEX($C$1:$C221, MAX(IF((NOT(ISBLANK($C$1:$C221)))*(ISNUMBER(FIND("Item:", $C$1:$C221))), ROW($C$1:$C221)-ROW($C$1)+1))), "Item: ", "")</f>
        <v>HORMIGÓN POBRE P/ BASE DE ZAPATAS</v>
      </c>
      <c r="I221" t="str">
        <f t="shared" si="19"/>
        <v/>
      </c>
      <c r="J221" t="str">
        <f t="shared" si="22"/>
        <v>MATERIALES</v>
      </c>
      <c r="K221" t="b">
        <f t="shared" si="20"/>
        <v>0</v>
      </c>
      <c r="L221" s="11" t="str">
        <f t="shared" si="21"/>
        <v/>
      </c>
      <c r="M221" t="str">
        <f>IF(B221="Q", MAX(M$2:M220)+1, "")</f>
        <v/>
      </c>
      <c r="N221" t="str">
        <f t="shared" si="18"/>
        <v/>
      </c>
    </row>
    <row r="222" spans="1:14" x14ac:dyDescent="0.25">
      <c r="H222" t="str" cm="1">
        <f t="array" ref="H222">SUBSTITUTE(INDEX($C$1:$C222, MAX(IF((NOT(ISBLANK($C$1:$C222)))*(ISNUMBER(FIND("Item:", $C$1:$C222))), ROW($C$1:$C222)-ROW($C$1)+1))), "Item: ", "")</f>
        <v>HORMIGÓN POBRE P/ BASE DE ZAPATAS</v>
      </c>
      <c r="I222" t="str">
        <f t="shared" si="19"/>
        <v/>
      </c>
      <c r="J222" t="str">
        <f t="shared" si="22"/>
        <v>MATERIALES</v>
      </c>
      <c r="K222" t="b">
        <f t="shared" si="20"/>
        <v>0</v>
      </c>
      <c r="L222" s="11" t="str">
        <f t="shared" si="21"/>
        <v/>
      </c>
      <c r="M222" t="str">
        <f>IF(B222="Q", MAX(M$2:M221)+1, "")</f>
        <v/>
      </c>
      <c r="N222" t="str">
        <f t="shared" si="18"/>
        <v/>
      </c>
    </row>
    <row r="223" spans="1:14" x14ac:dyDescent="0.25">
      <c r="A223" s="6" t="s">
        <v>1</v>
      </c>
      <c r="B223" s="6" t="s">
        <v>219</v>
      </c>
      <c r="C223" s="8" t="s">
        <v>220</v>
      </c>
      <c r="D223" s="8"/>
      <c r="E223" s="8"/>
      <c r="F223" s="8" t="s">
        <v>221</v>
      </c>
      <c r="G223" s="7">
        <v>121</v>
      </c>
      <c r="H223" t="str" cm="1">
        <f t="array" ref="H223">SUBSTITUTE(INDEX($C$1:$C223, MAX(IF((NOT(ISBLANK($C$1:$C223)))*(ISNUMBER(FIND("Item:", $C$1:$C223))), ROW($C$1:$C223)-ROW($C$1)+1))), "Item: ", "")</f>
        <v>HORMIGÓN POBRE P/ BASE DE ZAPATAS</v>
      </c>
      <c r="I223" t="str">
        <f t="shared" si="19"/>
        <v>MATERIALES</v>
      </c>
      <c r="J223" t="str">
        <f t="shared" si="22"/>
        <v>MATERIALES</v>
      </c>
      <c r="K223" t="b">
        <f t="shared" si="20"/>
        <v>0</v>
      </c>
      <c r="L223" s="11" t="str">
        <f t="shared" si="21"/>
        <v/>
      </c>
      <c r="M223" t="str">
        <f>IF(B223="Q", MAX(M$2:M222)+1, "")</f>
        <v/>
      </c>
      <c r="N223" t="str">
        <f t="shared" si="18"/>
        <v/>
      </c>
    </row>
    <row r="224" spans="1:14" x14ac:dyDescent="0.25">
      <c r="A224" s="2"/>
      <c r="B224" s="2" t="s">
        <v>222</v>
      </c>
      <c r="C224" s="5" t="s">
        <v>223</v>
      </c>
      <c r="D224" s="5"/>
      <c r="E224" s="5"/>
      <c r="F224" s="5"/>
      <c r="G224" s="5"/>
      <c r="H224" t="str" cm="1">
        <f t="array" ref="H224">SUBSTITUTE(INDEX($C$1:$C224, MAX(IF((NOT(ISBLANK($C$1:$C224)))*(ISNUMBER(FIND("Item:", $C$1:$C224))), ROW($C$1:$C224)-ROW($C$1)+1))), "Item: ", "")</f>
        <v>HORMIGÓN POBRE P/ BASE DE ZAPATAS</v>
      </c>
      <c r="I224" t="str">
        <f t="shared" si="19"/>
        <v>MANO DE OBRA</v>
      </c>
      <c r="J224" t="str">
        <f t="shared" si="22"/>
        <v>MANO DE OBRA</v>
      </c>
      <c r="K224" t="b">
        <f t="shared" si="20"/>
        <v>1</v>
      </c>
      <c r="L224" s="11" t="str">
        <f t="shared" si="21"/>
        <v/>
      </c>
      <c r="M224" t="str">
        <f>IF(B224="Q", MAX(M$2:M223)+1, "")</f>
        <v/>
      </c>
      <c r="N224" t="str">
        <f t="shared" si="18"/>
        <v/>
      </c>
    </row>
    <row r="225" spans="1:14" x14ac:dyDescent="0.25">
      <c r="A225" s="2">
        <v>1</v>
      </c>
      <c r="B225" s="2" t="s">
        <v>218</v>
      </c>
      <c r="C225" s="5" t="s">
        <v>197</v>
      </c>
      <c r="D225" s="5" t="s">
        <v>198</v>
      </c>
      <c r="E225" s="3">
        <v>2</v>
      </c>
      <c r="F225" s="3">
        <v>18</v>
      </c>
      <c r="G225" s="3">
        <v>36</v>
      </c>
      <c r="H225" t="str" cm="1">
        <f t="array" ref="H225">SUBSTITUTE(INDEX($C$1:$C225, MAX(IF((NOT(ISBLANK($C$1:$C225)))*(ISNUMBER(FIND("Item:", $C$1:$C225))), ROW($C$1:$C225)-ROW($C$1)+1))), "Item: ", "")</f>
        <v>HORMIGÓN POBRE P/ BASE DE ZAPATAS</v>
      </c>
      <c r="I225" t="str">
        <f t="shared" si="19"/>
        <v/>
      </c>
      <c r="J225" t="str">
        <f t="shared" si="22"/>
        <v>MANO DE OBRA</v>
      </c>
      <c r="K225" t="b">
        <f t="shared" si="20"/>
        <v>0</v>
      </c>
      <c r="L225" s="11" t="str">
        <f t="shared" si="21"/>
        <v>SI</v>
      </c>
      <c r="M225" t="str">
        <f>IF(B225="Q", MAX(M$2:M224)+1, "")</f>
        <v/>
      </c>
      <c r="N225" t="str">
        <f t="shared" si="18"/>
        <v/>
      </c>
    </row>
    <row r="226" spans="1:14" x14ac:dyDescent="0.25">
      <c r="A226" s="2">
        <v>2</v>
      </c>
      <c r="B226" s="2" t="s">
        <v>218</v>
      </c>
      <c r="C226" s="5" t="s">
        <v>200</v>
      </c>
      <c r="D226" s="5" t="s">
        <v>198</v>
      </c>
      <c r="E226" s="3">
        <v>2</v>
      </c>
      <c r="F226" s="3">
        <v>0</v>
      </c>
      <c r="G226" s="3">
        <v>0</v>
      </c>
      <c r="H226" t="str" cm="1">
        <f t="array" ref="H226">SUBSTITUTE(INDEX($C$1:$C226, MAX(IF((NOT(ISBLANK($C$1:$C226)))*(ISNUMBER(FIND("Item:", $C$1:$C226))), ROW($C$1:$C226)-ROW($C$1)+1))), "Item: ", "")</f>
        <v>HORMIGÓN POBRE P/ BASE DE ZAPATAS</v>
      </c>
      <c r="I226" t="str">
        <f t="shared" si="19"/>
        <v/>
      </c>
      <c r="J226" t="str">
        <f t="shared" si="22"/>
        <v>MANO DE OBRA</v>
      </c>
      <c r="K226" t="b">
        <f t="shared" si="20"/>
        <v>0</v>
      </c>
      <c r="L226" s="11" t="str">
        <f t="shared" si="21"/>
        <v>SI</v>
      </c>
      <c r="M226" t="str">
        <f>IF(B226="Q", MAX(M$2:M225)+1, "")</f>
        <v/>
      </c>
      <c r="N226" t="str">
        <f t="shared" si="18"/>
        <v/>
      </c>
    </row>
    <row r="227" spans="1:14" x14ac:dyDescent="0.25">
      <c r="H227" t="str" cm="1">
        <f t="array" ref="H227">SUBSTITUTE(INDEX($C$1:$C227, MAX(IF((NOT(ISBLANK($C$1:$C227)))*(ISNUMBER(FIND("Item:", $C$1:$C227))), ROW($C$1:$C227)-ROW($C$1)+1))), "Item: ", "")</f>
        <v>HORMIGÓN POBRE P/ BASE DE ZAPATAS</v>
      </c>
      <c r="I227" t="str">
        <f t="shared" si="19"/>
        <v/>
      </c>
      <c r="J227" t="str">
        <f t="shared" si="22"/>
        <v>MANO DE OBRA</v>
      </c>
      <c r="K227" t="b">
        <f t="shared" si="20"/>
        <v>0</v>
      </c>
      <c r="L227" s="11" t="str">
        <f t="shared" si="21"/>
        <v/>
      </c>
      <c r="M227" t="str">
        <f>IF(B227="Q", MAX(M$2:M226)+1, "")</f>
        <v/>
      </c>
      <c r="N227" t="str">
        <f t="shared" si="18"/>
        <v/>
      </c>
    </row>
    <row r="228" spans="1:14" x14ac:dyDescent="0.25">
      <c r="H228" t="str" cm="1">
        <f t="array" ref="H228">SUBSTITUTE(INDEX($C$1:$C228, MAX(IF((NOT(ISBLANK($C$1:$C228)))*(ISNUMBER(FIND("Item:", $C$1:$C228))), ROW($C$1:$C228)-ROW($C$1)+1))), "Item: ", "")</f>
        <v>HORMIGÓN POBRE P/ BASE DE ZAPATAS</v>
      </c>
      <c r="I228" t="str">
        <f t="shared" si="19"/>
        <v/>
      </c>
      <c r="J228" t="str">
        <f t="shared" si="22"/>
        <v>MANO DE OBRA</v>
      </c>
      <c r="K228" t="b">
        <f t="shared" si="20"/>
        <v>0</v>
      </c>
      <c r="L228" s="11" t="str">
        <f t="shared" si="21"/>
        <v/>
      </c>
      <c r="M228" t="str">
        <f>IF(B228="Q", MAX(M$2:M227)+1, "")</f>
        <v/>
      </c>
      <c r="N228" t="str">
        <f t="shared" si="18"/>
        <v/>
      </c>
    </row>
    <row r="229" spans="1:14" x14ac:dyDescent="0.25">
      <c r="H229" t="str" cm="1">
        <f t="array" ref="H229">SUBSTITUTE(INDEX($C$1:$C229, MAX(IF((NOT(ISBLANK($C$1:$C229)))*(ISNUMBER(FIND("Item:", $C$1:$C229))), ROW($C$1:$C229)-ROW($C$1)+1))), "Item: ", "")</f>
        <v>HORMIGÓN POBRE P/ BASE DE ZAPATAS</v>
      </c>
      <c r="I229" t="str">
        <f t="shared" si="19"/>
        <v/>
      </c>
      <c r="J229" t="str">
        <f t="shared" si="22"/>
        <v>MANO DE OBRA</v>
      </c>
      <c r="K229" t="b">
        <f t="shared" si="20"/>
        <v>0</v>
      </c>
      <c r="L229" s="11" t="str">
        <f t="shared" si="21"/>
        <v/>
      </c>
      <c r="M229" t="str">
        <f>IF(B229="Q", MAX(M$2:M228)+1, "")</f>
        <v/>
      </c>
      <c r="N229" t="str">
        <f t="shared" si="18"/>
        <v/>
      </c>
    </row>
    <row r="230" spans="1:14" x14ac:dyDescent="0.25">
      <c r="A230" s="6" t="s">
        <v>1</v>
      </c>
      <c r="B230" s="6" t="s">
        <v>224</v>
      </c>
      <c r="C230" s="8" t="s">
        <v>225</v>
      </c>
      <c r="D230" s="8"/>
      <c r="E230" s="8"/>
      <c r="F230" s="8" t="s">
        <v>226</v>
      </c>
      <c r="G230" s="7">
        <v>36</v>
      </c>
      <c r="H230" t="str" cm="1">
        <f t="array" ref="H230">SUBSTITUTE(INDEX($C$1:$C230, MAX(IF((NOT(ISBLANK($C$1:$C230)))*(ISNUMBER(FIND("Item:", $C$1:$C230))), ROW($C$1:$C230)-ROW($C$1)+1))), "Item: ", "")</f>
        <v>HORMIGÓN POBRE P/ BASE DE ZAPATAS</v>
      </c>
      <c r="I230" t="str">
        <f t="shared" si="19"/>
        <v>MANO DE OBRA</v>
      </c>
      <c r="J230" t="str">
        <f t="shared" si="22"/>
        <v>MANO DE OBRA</v>
      </c>
      <c r="K230" t="b">
        <f t="shared" si="20"/>
        <v>0</v>
      </c>
      <c r="L230" s="11" t="str">
        <f t="shared" si="21"/>
        <v/>
      </c>
      <c r="M230" t="str">
        <f>IF(B230="Q", MAX(M$2:M229)+1, "")</f>
        <v/>
      </c>
      <c r="N230" t="str">
        <f t="shared" si="18"/>
        <v/>
      </c>
    </row>
    <row r="231" spans="1:14" x14ac:dyDescent="0.25">
      <c r="A231" s="2"/>
      <c r="B231" s="2" t="s">
        <v>227</v>
      </c>
      <c r="C231" s="5" t="s">
        <v>228</v>
      </c>
      <c r="D231" s="5"/>
      <c r="E231" s="5" t="s">
        <v>229</v>
      </c>
      <c r="F231" s="5" t="s">
        <v>230</v>
      </c>
      <c r="G231" s="3">
        <v>19.8</v>
      </c>
      <c r="H231" t="str" cm="1">
        <f t="array" ref="H231">SUBSTITUTE(INDEX($C$1:$C231, MAX(IF((NOT(ISBLANK($C$1:$C231)))*(ISNUMBER(FIND("Item:", $C$1:$C231))), ROW($C$1:$C231)-ROW($C$1)+1))), "Item: ", "")</f>
        <v>HORMIGÓN POBRE P/ BASE DE ZAPATAS</v>
      </c>
      <c r="I231" t="str">
        <f t="shared" si="19"/>
        <v/>
      </c>
      <c r="J231" t="str">
        <f t="shared" si="22"/>
        <v>MANO DE OBRA</v>
      </c>
      <c r="K231" t="b">
        <f t="shared" si="20"/>
        <v>0</v>
      </c>
      <c r="L231" s="11" t="str">
        <f t="shared" si="21"/>
        <v/>
      </c>
      <c r="M231" t="str">
        <f>IF(B231="Q", MAX(M$2:M230)+1, "")</f>
        <v/>
      </c>
      <c r="N231" t="str">
        <f t="shared" si="18"/>
        <v/>
      </c>
    </row>
    <row r="232" spans="1:14" x14ac:dyDescent="0.25">
      <c r="A232" s="2"/>
      <c r="B232" s="2" t="s">
        <v>231</v>
      </c>
      <c r="C232" s="5" t="s">
        <v>232</v>
      </c>
      <c r="D232" s="5"/>
      <c r="E232" s="5" t="s">
        <v>233</v>
      </c>
      <c r="F232" s="5" t="s">
        <v>234</v>
      </c>
      <c r="G232" s="3">
        <v>8.34</v>
      </c>
      <c r="H232" t="str" cm="1">
        <f t="array" ref="H232">SUBSTITUTE(INDEX($C$1:$C232, MAX(IF((NOT(ISBLANK($C$1:$C232)))*(ISNUMBER(FIND("Item:", $C$1:$C232))), ROW($C$1:$C232)-ROW($C$1)+1))), "Item: ", "")</f>
        <v>HORMIGÓN POBRE P/ BASE DE ZAPATAS</v>
      </c>
      <c r="I232" t="str">
        <f t="shared" si="19"/>
        <v/>
      </c>
      <c r="J232" t="str">
        <f t="shared" si="22"/>
        <v>MANO DE OBRA</v>
      </c>
      <c r="K232" t="b">
        <f t="shared" si="20"/>
        <v>0</v>
      </c>
      <c r="L232" s="11" t="str">
        <f t="shared" si="21"/>
        <v/>
      </c>
      <c r="M232" t="str">
        <f>IF(B232="Q", MAX(M$2:M231)+1, "")</f>
        <v/>
      </c>
      <c r="N232" t="str">
        <f t="shared" si="18"/>
        <v/>
      </c>
    </row>
    <row r="233" spans="1:14" x14ac:dyDescent="0.25">
      <c r="A233" s="6" t="s">
        <v>1</v>
      </c>
      <c r="B233" s="6" t="s">
        <v>235</v>
      </c>
      <c r="C233" s="8" t="s">
        <v>236</v>
      </c>
      <c r="D233" s="8"/>
      <c r="E233" s="8"/>
      <c r="F233" s="8" t="s">
        <v>237</v>
      </c>
      <c r="G233" s="7">
        <v>64.14</v>
      </c>
      <c r="H233" t="str" cm="1">
        <f t="array" ref="H233">SUBSTITUTE(INDEX($C$1:$C233, MAX(IF((NOT(ISBLANK($C$1:$C233)))*(ISNUMBER(FIND("Item:", $C$1:$C233))), ROW($C$1:$C233)-ROW($C$1)+1))), "Item: ", "")</f>
        <v>HORMIGÓN POBRE P/ BASE DE ZAPATAS</v>
      </c>
      <c r="I233" t="str">
        <f t="shared" si="19"/>
        <v>MANO DE OBRA</v>
      </c>
      <c r="J233" t="str">
        <f t="shared" si="22"/>
        <v>MANO DE OBRA</v>
      </c>
      <c r="K233" t="b">
        <f t="shared" si="20"/>
        <v>0</v>
      </c>
      <c r="L233" s="11" t="str">
        <f t="shared" si="21"/>
        <v/>
      </c>
      <c r="M233" t="str">
        <f>IF(B233="Q", MAX(M$2:M232)+1, "")</f>
        <v/>
      </c>
      <c r="N233" t="str">
        <f t="shared" si="18"/>
        <v/>
      </c>
    </row>
    <row r="234" spans="1:14" x14ac:dyDescent="0.25">
      <c r="A234" s="2"/>
      <c r="B234" s="2" t="s">
        <v>238</v>
      </c>
      <c r="C234" s="5" t="s">
        <v>239</v>
      </c>
      <c r="D234" s="5"/>
      <c r="E234" s="5"/>
      <c r="F234" s="5"/>
      <c r="G234" s="5"/>
      <c r="H234" t="str" cm="1">
        <f t="array" ref="H234">SUBSTITUTE(INDEX($C$1:$C234, MAX(IF((NOT(ISBLANK($C$1:$C234)))*(ISNUMBER(FIND("Item:", $C$1:$C234))), ROW($C$1:$C234)-ROW($C$1)+1))), "Item: ", "")</f>
        <v>HORMIGÓN POBRE P/ BASE DE ZAPATAS</v>
      </c>
      <c r="I234" t="str">
        <f t="shared" si="19"/>
        <v>EQUIPO</v>
      </c>
      <c r="J234" t="str">
        <f t="shared" si="22"/>
        <v>EQUIPO</v>
      </c>
      <c r="K234" t="b">
        <f t="shared" si="20"/>
        <v>0</v>
      </c>
      <c r="L234" s="11" t="str">
        <f t="shared" si="21"/>
        <v/>
      </c>
      <c r="M234" t="str">
        <f>IF(B234="Q", MAX(M$2:M233)+1, "")</f>
        <v/>
      </c>
      <c r="N234" t="str">
        <f t="shared" si="18"/>
        <v/>
      </c>
    </row>
    <row r="235" spans="1:14" x14ac:dyDescent="0.25">
      <c r="H235" t="str" cm="1">
        <f t="array" ref="H235">SUBSTITUTE(INDEX($C$1:$C235, MAX(IF((NOT(ISBLANK($C$1:$C235)))*(ISNUMBER(FIND("Item:", $C$1:$C235))), ROW($C$1:$C235)-ROW($C$1)+1))), "Item: ", "")</f>
        <v>HORMIGÓN POBRE P/ BASE DE ZAPATAS</v>
      </c>
      <c r="I235" t="str">
        <f t="shared" si="19"/>
        <v/>
      </c>
      <c r="J235" t="str">
        <f t="shared" si="22"/>
        <v>EQUIPO</v>
      </c>
      <c r="K235" t="b">
        <f t="shared" si="20"/>
        <v>0</v>
      </c>
      <c r="L235" s="11" t="str">
        <f t="shared" si="21"/>
        <v/>
      </c>
      <c r="M235" t="str">
        <f>IF(B235="Q", MAX(M$2:M234)+1, "")</f>
        <v/>
      </c>
      <c r="N235" t="str">
        <f t="shared" si="18"/>
        <v/>
      </c>
    </row>
    <row r="236" spans="1:14" x14ac:dyDescent="0.25">
      <c r="H236" t="str" cm="1">
        <f t="array" ref="H236">SUBSTITUTE(INDEX($C$1:$C236, MAX(IF((NOT(ISBLANK($C$1:$C236)))*(ISNUMBER(FIND("Item:", $C$1:$C236))), ROW($C$1:$C236)-ROW($C$1)+1))), "Item: ", "")</f>
        <v>HORMIGÓN POBRE P/ BASE DE ZAPATAS</v>
      </c>
      <c r="I236" t="str">
        <f t="shared" si="19"/>
        <v/>
      </c>
      <c r="J236" t="str">
        <f t="shared" si="22"/>
        <v>EQUIPO</v>
      </c>
      <c r="K236" t="b">
        <f t="shared" si="20"/>
        <v>0</v>
      </c>
      <c r="L236" s="11" t="str">
        <f t="shared" si="21"/>
        <v/>
      </c>
      <c r="M236" t="str">
        <f>IF(B236="Q", MAX(M$2:M235)+1, "")</f>
        <v/>
      </c>
      <c r="N236" t="str">
        <f t="shared" si="18"/>
        <v/>
      </c>
    </row>
    <row r="237" spans="1:14" x14ac:dyDescent="0.25">
      <c r="H237" t="str" cm="1">
        <f t="array" ref="H237">SUBSTITUTE(INDEX($C$1:$C237, MAX(IF((NOT(ISBLANK($C$1:$C237)))*(ISNUMBER(FIND("Item:", $C$1:$C237))), ROW($C$1:$C237)-ROW($C$1)+1))), "Item: ", "")</f>
        <v>HORMIGÓN POBRE P/ BASE DE ZAPATAS</v>
      </c>
      <c r="I237" t="str">
        <f t="shared" si="19"/>
        <v/>
      </c>
      <c r="J237" t="str">
        <f t="shared" si="22"/>
        <v>EQUIPO</v>
      </c>
      <c r="K237" t="b">
        <f t="shared" si="20"/>
        <v>0</v>
      </c>
      <c r="L237" s="11" t="str">
        <f t="shared" si="21"/>
        <v/>
      </c>
      <c r="M237" t="str">
        <f>IF(B237="Q", MAX(M$2:M236)+1, "")</f>
        <v/>
      </c>
      <c r="N237" t="str">
        <f t="shared" si="18"/>
        <v/>
      </c>
    </row>
    <row r="238" spans="1:14" x14ac:dyDescent="0.25">
      <c r="H238" t="str" cm="1">
        <f t="array" ref="H238">SUBSTITUTE(INDEX($C$1:$C238, MAX(IF((NOT(ISBLANK($C$1:$C238)))*(ISNUMBER(FIND("Item:", $C$1:$C238))), ROW($C$1:$C238)-ROW($C$1)+1))), "Item: ", "")</f>
        <v>HORMIGÓN POBRE P/ BASE DE ZAPATAS</v>
      </c>
      <c r="I238" t="str">
        <f t="shared" si="19"/>
        <v/>
      </c>
      <c r="J238" t="str">
        <f t="shared" si="22"/>
        <v>EQUIPO</v>
      </c>
      <c r="K238" t="b">
        <f t="shared" si="20"/>
        <v>0</v>
      </c>
      <c r="L238" s="11" t="str">
        <f t="shared" si="21"/>
        <v/>
      </c>
      <c r="M238" t="str">
        <f>IF(B238="Q", MAX(M$2:M237)+1, "")</f>
        <v/>
      </c>
      <c r="N238" t="str">
        <f t="shared" si="18"/>
        <v/>
      </c>
    </row>
    <row r="239" spans="1:14" x14ac:dyDescent="0.25">
      <c r="H239" t="str" cm="1">
        <f t="array" ref="H239">SUBSTITUTE(INDEX($C$1:$C239, MAX(IF((NOT(ISBLANK($C$1:$C239)))*(ISNUMBER(FIND("Item:", $C$1:$C239))), ROW($C$1:$C239)-ROW($C$1)+1))), "Item: ", "")</f>
        <v>HORMIGÓN POBRE P/ BASE DE ZAPATAS</v>
      </c>
      <c r="I239" t="str">
        <f t="shared" si="19"/>
        <v/>
      </c>
      <c r="J239" t="str">
        <f t="shared" si="22"/>
        <v>EQUIPO</v>
      </c>
      <c r="K239" t="b">
        <f t="shared" si="20"/>
        <v>0</v>
      </c>
      <c r="L239" s="11" t="str">
        <f t="shared" si="21"/>
        <v/>
      </c>
      <c r="M239" t="str">
        <f>IF(B239="Q", MAX(M$2:M238)+1, "")</f>
        <v/>
      </c>
      <c r="N239" t="str">
        <f t="shared" si="18"/>
        <v/>
      </c>
    </row>
    <row r="240" spans="1:14" x14ac:dyDescent="0.25">
      <c r="A240" s="2"/>
      <c r="B240" s="2" t="s">
        <v>240</v>
      </c>
      <c r="C240" s="5" t="s">
        <v>241</v>
      </c>
      <c r="D240" s="5"/>
      <c r="E240" s="5" t="s">
        <v>242</v>
      </c>
      <c r="F240" s="5" t="s">
        <v>243</v>
      </c>
      <c r="G240" s="3">
        <v>1.92</v>
      </c>
      <c r="H240" t="str" cm="1">
        <f t="array" ref="H240">SUBSTITUTE(INDEX($C$1:$C240, MAX(IF((NOT(ISBLANK($C$1:$C240)))*(ISNUMBER(FIND("Item:", $C$1:$C240))), ROW($C$1:$C240)-ROW($C$1)+1))), "Item: ", "")</f>
        <v>HORMIGÓN POBRE P/ BASE DE ZAPATAS</v>
      </c>
      <c r="I240" t="str">
        <f t="shared" si="19"/>
        <v/>
      </c>
      <c r="J240" t="str">
        <f t="shared" si="22"/>
        <v>EQUIPO</v>
      </c>
      <c r="K240" t="b">
        <f t="shared" si="20"/>
        <v>0</v>
      </c>
      <c r="L240" s="11" t="str">
        <f t="shared" si="21"/>
        <v/>
      </c>
      <c r="M240" t="str">
        <f>IF(B240="Q", MAX(M$2:M239)+1, "")</f>
        <v/>
      </c>
      <c r="N240" t="str">
        <f t="shared" si="18"/>
        <v/>
      </c>
    </row>
    <row r="241" spans="1:14" x14ac:dyDescent="0.25">
      <c r="A241" s="6" t="s">
        <v>1</v>
      </c>
      <c r="B241" s="6" t="s">
        <v>244</v>
      </c>
      <c r="C241" s="8" t="s">
        <v>245</v>
      </c>
      <c r="D241" s="8"/>
      <c r="E241" s="8"/>
      <c r="F241" s="8" t="s">
        <v>246</v>
      </c>
      <c r="G241" s="7">
        <v>1.92</v>
      </c>
      <c r="H241" t="str" cm="1">
        <f t="array" ref="H241">SUBSTITUTE(INDEX($C$1:$C241, MAX(IF((NOT(ISBLANK($C$1:$C241)))*(ISNUMBER(FIND("Item:", $C$1:$C241))), ROW($C$1:$C241)-ROW($C$1)+1))), "Item: ", "")</f>
        <v>HORMIGÓN POBRE P/ BASE DE ZAPATAS</v>
      </c>
      <c r="I241" t="str">
        <f t="shared" si="19"/>
        <v>EQUIPO</v>
      </c>
      <c r="J241" t="str">
        <f t="shared" si="22"/>
        <v>EQUIPO</v>
      </c>
      <c r="K241" t="b">
        <f t="shared" si="20"/>
        <v>0</v>
      </c>
      <c r="L241" s="11" t="str">
        <f t="shared" si="21"/>
        <v/>
      </c>
      <c r="M241" t="str">
        <f>IF(B241="Q", MAX(M$2:M240)+1, "")</f>
        <v/>
      </c>
      <c r="N241" t="str">
        <f t="shared" si="18"/>
        <v/>
      </c>
    </row>
    <row r="242" spans="1:14" x14ac:dyDescent="0.25">
      <c r="A242" s="6" t="s">
        <v>1</v>
      </c>
      <c r="B242" s="6" t="s">
        <v>247</v>
      </c>
      <c r="C242" s="8" t="s">
        <v>248</v>
      </c>
      <c r="D242" s="8"/>
      <c r="E242" s="8"/>
      <c r="F242" s="8" t="s">
        <v>249</v>
      </c>
      <c r="G242" s="7">
        <v>187.06</v>
      </c>
      <c r="H242" t="str" cm="1">
        <f t="array" ref="H242">SUBSTITUTE(INDEX($C$1:$C242, MAX(IF((NOT(ISBLANK($C$1:$C242)))*(ISNUMBER(FIND("Item:", $C$1:$C242))), ROW($C$1:$C242)-ROW($C$1)+1))), "Item: ", "")</f>
        <v>HORMIGÓN POBRE P/ BASE DE ZAPATAS</v>
      </c>
      <c r="I242" t="str">
        <f t="shared" si="19"/>
        <v/>
      </c>
      <c r="J242" t="str">
        <f t="shared" si="22"/>
        <v>EQUIPO</v>
      </c>
      <c r="K242" t="b">
        <f t="shared" si="20"/>
        <v>0</v>
      </c>
      <c r="L242" s="11" t="str">
        <f t="shared" si="21"/>
        <v/>
      </c>
      <c r="M242" t="str">
        <f>IF(B242="Q", MAX(M$2:M241)+1, "")</f>
        <v/>
      </c>
      <c r="N242" t="str">
        <f t="shared" si="18"/>
        <v/>
      </c>
    </row>
    <row r="243" spans="1:14" x14ac:dyDescent="0.25">
      <c r="A243" s="2"/>
      <c r="B243" s="2" t="s">
        <v>250</v>
      </c>
      <c r="C243" s="5" t="s">
        <v>251</v>
      </c>
      <c r="D243" s="5"/>
      <c r="E243" s="5" t="s">
        <v>252</v>
      </c>
      <c r="F243" s="5" t="s">
        <v>253</v>
      </c>
      <c r="G243" s="3">
        <v>13.09</v>
      </c>
      <c r="H243" t="str" cm="1">
        <f t="array" ref="H243">SUBSTITUTE(INDEX($C$1:$C243, MAX(IF((NOT(ISBLANK($C$1:$C243)))*(ISNUMBER(FIND("Item:", $C$1:$C243))), ROW($C$1:$C243)-ROW($C$1)+1))), "Item: ", "")</f>
        <v>HORMIGÓN POBRE P/ BASE DE ZAPATAS</v>
      </c>
      <c r="I243" t="str">
        <f t="shared" si="19"/>
        <v/>
      </c>
      <c r="J243" t="str">
        <f t="shared" si="22"/>
        <v>EQUIPO</v>
      </c>
      <c r="K243" t="b">
        <f t="shared" si="20"/>
        <v>0</v>
      </c>
      <c r="L243" s="11" t="str">
        <f t="shared" si="21"/>
        <v/>
      </c>
      <c r="M243" t="str">
        <f>IF(B243="Q", MAX(M$2:M242)+1, "")</f>
        <v/>
      </c>
      <c r="N243" t="str">
        <f t="shared" si="18"/>
        <v/>
      </c>
    </row>
    <row r="244" spans="1:14" x14ac:dyDescent="0.25">
      <c r="A244" s="2"/>
      <c r="B244" s="2" t="s">
        <v>26</v>
      </c>
      <c r="C244" s="5" t="s">
        <v>254</v>
      </c>
      <c r="D244" s="5"/>
      <c r="E244" s="5" t="s">
        <v>252</v>
      </c>
      <c r="F244" s="5" t="s">
        <v>255</v>
      </c>
      <c r="G244" s="3">
        <v>14.01</v>
      </c>
      <c r="H244" t="str" cm="1">
        <f t="array" ref="H244">SUBSTITUTE(INDEX($C$1:$C244, MAX(IF((NOT(ISBLANK($C$1:$C244)))*(ISNUMBER(FIND("Item:", $C$1:$C244))), ROW($C$1:$C244)-ROW($C$1)+1))), "Item: ", "")</f>
        <v>HORMIGÓN POBRE P/ BASE DE ZAPATAS</v>
      </c>
      <c r="I244" t="str">
        <f t="shared" si="19"/>
        <v/>
      </c>
      <c r="J244" t="str">
        <f t="shared" si="22"/>
        <v>EQUIPO</v>
      </c>
      <c r="K244" t="b">
        <f t="shared" si="20"/>
        <v>0</v>
      </c>
      <c r="L244" s="11" t="str">
        <f t="shared" si="21"/>
        <v/>
      </c>
      <c r="M244" t="str">
        <f>IF(B244="Q", MAX(M$2:M243)+1, "")</f>
        <v/>
      </c>
      <c r="N244" t="str">
        <f t="shared" si="18"/>
        <v/>
      </c>
    </row>
    <row r="245" spans="1:14" x14ac:dyDescent="0.25">
      <c r="A245" s="6" t="s">
        <v>1</v>
      </c>
      <c r="B245" s="6" t="s">
        <v>256</v>
      </c>
      <c r="C245" s="8" t="s">
        <v>257</v>
      </c>
      <c r="D245" s="8"/>
      <c r="E245" s="8"/>
      <c r="F245" s="8" t="s">
        <v>258</v>
      </c>
      <c r="G245" s="7">
        <v>214.17</v>
      </c>
      <c r="H245" t="str" cm="1">
        <f t="array" ref="H245">SUBSTITUTE(INDEX($C$1:$C245, MAX(IF((NOT(ISBLANK($C$1:$C245)))*(ISNUMBER(FIND("Item:", $C$1:$C245))), ROW($C$1:$C245)-ROW($C$1)+1))), "Item: ", "")</f>
        <v>HORMIGÓN POBRE P/ BASE DE ZAPATAS</v>
      </c>
      <c r="I245" t="str">
        <f t="shared" si="19"/>
        <v/>
      </c>
      <c r="J245" t="str">
        <f t="shared" si="22"/>
        <v>EQUIPO</v>
      </c>
      <c r="K245" t="b">
        <f t="shared" si="20"/>
        <v>0</v>
      </c>
      <c r="L245" s="11" t="str">
        <f t="shared" si="21"/>
        <v/>
      </c>
      <c r="M245" t="str">
        <f>IF(B245="Q", MAX(M$2:M244)+1, "")</f>
        <v/>
      </c>
      <c r="N245" t="str">
        <f t="shared" si="18"/>
        <v/>
      </c>
    </row>
    <row r="246" spans="1:14" x14ac:dyDescent="0.25">
      <c r="A246" s="2"/>
      <c r="B246" s="2" t="s">
        <v>259</v>
      </c>
      <c r="C246" s="5" t="s">
        <v>260</v>
      </c>
      <c r="D246" s="5"/>
      <c r="E246" s="5" t="s">
        <v>261</v>
      </c>
      <c r="F246" s="5" t="s">
        <v>262</v>
      </c>
      <c r="G246" s="3">
        <v>6.62</v>
      </c>
      <c r="H246" t="str" cm="1">
        <f t="array" ref="H246">SUBSTITUTE(INDEX($C$1:$C246, MAX(IF((NOT(ISBLANK($C$1:$C246)))*(ISNUMBER(FIND("Item:", $C$1:$C246))), ROW($C$1:$C246)-ROW($C$1)+1))), "Item: ", "")</f>
        <v>HORMIGÓN POBRE P/ BASE DE ZAPATAS</v>
      </c>
      <c r="I246" t="str">
        <f t="shared" si="19"/>
        <v/>
      </c>
      <c r="J246" t="str">
        <f t="shared" si="22"/>
        <v>EQUIPO</v>
      </c>
      <c r="K246" t="b">
        <f t="shared" si="20"/>
        <v>0</v>
      </c>
      <c r="L246" s="11" t="str">
        <f t="shared" si="21"/>
        <v/>
      </c>
      <c r="M246" t="str">
        <f>IF(B246="Q", MAX(M$2:M245)+1, "")</f>
        <v/>
      </c>
      <c r="N246" t="str">
        <f t="shared" si="18"/>
        <v/>
      </c>
    </row>
    <row r="247" spans="1:14" x14ac:dyDescent="0.25">
      <c r="H247" t="str" cm="1">
        <f t="array" ref="H247">SUBSTITUTE(INDEX($C$1:$C247, MAX(IF((NOT(ISBLANK($C$1:$C247)))*(ISNUMBER(FIND("Item:", $C$1:$C247))), ROW($C$1:$C247)-ROW($C$1)+1))), "Item: ", "")</f>
        <v>HORMIGÓN POBRE P/ BASE DE ZAPATAS</v>
      </c>
      <c r="I247" t="str">
        <f t="shared" si="19"/>
        <v/>
      </c>
      <c r="J247" t="str">
        <f t="shared" si="22"/>
        <v>EQUIPO</v>
      </c>
      <c r="K247" t="b">
        <f t="shared" si="20"/>
        <v>0</v>
      </c>
      <c r="L247" s="11" t="str">
        <f t="shared" si="21"/>
        <v/>
      </c>
      <c r="M247" t="str">
        <f>IF(B247="Q", MAX(M$2:M246)+1, "")</f>
        <v/>
      </c>
      <c r="N247" t="str">
        <f t="shared" si="18"/>
        <v/>
      </c>
    </row>
    <row r="248" spans="1:14" x14ac:dyDescent="0.25">
      <c r="A248" s="6" t="s">
        <v>1</v>
      </c>
      <c r="B248" s="6" t="s">
        <v>263</v>
      </c>
      <c r="C248" s="8" t="s">
        <v>264</v>
      </c>
      <c r="D248" s="8"/>
      <c r="E248" s="8"/>
      <c r="F248" s="8" t="s">
        <v>265</v>
      </c>
      <c r="G248" s="7">
        <v>220.78</v>
      </c>
      <c r="H248" t="str" cm="1">
        <f t="array" ref="H248">SUBSTITUTE(INDEX($C$1:$C248, MAX(IF((NOT(ISBLANK($C$1:$C248)))*(ISNUMBER(FIND("Item:", $C$1:$C248))), ROW($C$1:$C248)-ROW($C$1)+1))), "Item: ", "")</f>
        <v>HORMIGÓN POBRE P/ BASE DE ZAPATAS</v>
      </c>
      <c r="I248" t="str">
        <f t="shared" si="19"/>
        <v/>
      </c>
      <c r="J248" t="str">
        <f t="shared" si="22"/>
        <v>EQUIPO</v>
      </c>
      <c r="K248" t="b">
        <f t="shared" si="20"/>
        <v>0</v>
      </c>
      <c r="L248" s="11" t="str">
        <f t="shared" si="21"/>
        <v/>
      </c>
      <c r="M248">
        <f>IF(B248="Q", MAX(M$2:M247)+1, "")</f>
        <v>5</v>
      </c>
      <c r="N248" t="str">
        <f t="shared" si="18"/>
        <v>HORMIGÓN POBRE P/ BASE DE ZAPATAS</v>
      </c>
    </row>
    <row r="249" spans="1:14" x14ac:dyDescent="0.25">
      <c r="A249" s="6" t="s">
        <v>1</v>
      </c>
      <c r="B249" s="6"/>
      <c r="C249" s="8" t="s">
        <v>266</v>
      </c>
      <c r="D249" s="8"/>
      <c r="E249" s="8"/>
      <c r="F249" s="8"/>
      <c r="G249" s="7">
        <v>220.78</v>
      </c>
      <c r="H249" t="str" cm="1">
        <f t="array" ref="H249">SUBSTITUTE(INDEX($C$1:$C249, MAX(IF((NOT(ISBLANK($C$1:$C249)))*(ISNUMBER(FIND("Item:", $C$1:$C249))), ROW($C$1:$C249)-ROW($C$1)+1))), "Item: ", "")</f>
        <v>HORMIGÓN POBRE P/ BASE DE ZAPATAS</v>
      </c>
      <c r="I249" t="str">
        <f t="shared" si="19"/>
        <v/>
      </c>
      <c r="J249" t="str">
        <f t="shared" si="22"/>
        <v>EQUIPO</v>
      </c>
      <c r="K249" t="b">
        <f t="shared" si="20"/>
        <v>0</v>
      </c>
      <c r="L249" s="11" t="str">
        <f t="shared" si="21"/>
        <v/>
      </c>
      <c r="M249" t="str">
        <f>IF(B249="Q", MAX(M$2:M248)+1, "")</f>
        <v/>
      </c>
      <c r="N249" t="str">
        <f t="shared" si="18"/>
        <v/>
      </c>
    </row>
    <row r="250" spans="1:14" x14ac:dyDescent="0.25">
      <c r="C250" s="9" t="s">
        <v>278</v>
      </c>
      <c r="H250" t="str" cm="1">
        <f t="array" ref="H250">SUBSTITUTE(INDEX($C$1:$C250, MAX(IF((NOT(ISBLANK($C$1:$C250)))*(ISNUMBER(FIND("Item:", $C$1:$C250))), ROW($C$1:$C250)-ROW($C$1)+1))), "Item: ", "")</f>
        <v>HORMIGÓN POBRE P/ BASE DE ZAPATAS</v>
      </c>
      <c r="I250" t="str">
        <f t="shared" si="19"/>
        <v/>
      </c>
      <c r="J250" t="str">
        <f t="shared" si="22"/>
        <v>EQUIPO</v>
      </c>
      <c r="K250" t="b">
        <f t="shared" si="20"/>
        <v>0</v>
      </c>
      <c r="L250" s="11" t="str">
        <f t="shared" si="21"/>
        <v/>
      </c>
      <c r="M250" t="str">
        <f>IF(B250="Q", MAX(M$2:M249)+1, "")</f>
        <v/>
      </c>
      <c r="N250" t="str">
        <f t="shared" si="18"/>
        <v/>
      </c>
    </row>
    <row r="251" spans="1:14" x14ac:dyDescent="0.25">
      <c r="H251" t="str" cm="1">
        <f t="array" ref="H251">SUBSTITUTE(INDEX($C$1:$C251, MAX(IF((NOT(ISBLANK($C$1:$C251)))*(ISNUMBER(FIND("Item:", $C$1:$C251))), ROW($C$1:$C251)-ROW($C$1)+1))), "Item: ", "")</f>
        <v>HORMIGÓN POBRE P/ BASE DE ZAPATAS</v>
      </c>
      <c r="I251" t="str">
        <f t="shared" si="19"/>
        <v/>
      </c>
      <c r="J251" t="str">
        <f t="shared" si="22"/>
        <v>EQUIPO</v>
      </c>
      <c r="K251" t="b">
        <f t="shared" si="20"/>
        <v>0</v>
      </c>
      <c r="L251" s="11" t="str">
        <f t="shared" si="21"/>
        <v/>
      </c>
      <c r="M251" t="str">
        <f>IF(B251="Q", MAX(M$2:M250)+1, "")</f>
        <v/>
      </c>
      <c r="N251" t="str">
        <f t="shared" si="18"/>
        <v/>
      </c>
    </row>
    <row r="252" spans="1:14" x14ac:dyDescent="0.25">
      <c r="C252" s="10" t="s">
        <v>279</v>
      </c>
      <c r="E252" s="10" t="s">
        <v>277</v>
      </c>
      <c r="H252" t="str" cm="1">
        <f t="array" ref="H252">SUBSTITUTE(INDEX($C$1:$C252, MAX(IF((NOT(ISBLANK($C$1:$C252)))*(ISNUMBER(FIND("Item:", $C$1:$C252))), ROW($C$1:$C252)-ROW($C$1)+1))), "Item: ", "")</f>
        <v>ZAPATA DE HORMIGÓN ARMADO</v>
      </c>
      <c r="I252" t="str">
        <f t="shared" si="19"/>
        <v/>
      </c>
      <c r="J252" t="str">
        <f t="shared" si="22"/>
        <v>EQUIPO</v>
      </c>
      <c r="K252" t="b">
        <f t="shared" si="20"/>
        <v>0</v>
      </c>
      <c r="L252" s="11" t="str">
        <f t="shared" si="21"/>
        <v/>
      </c>
      <c r="M252" t="str">
        <f>IF(B252="Q", MAX(M$2:M251)+1, "")</f>
        <v/>
      </c>
      <c r="N252" t="str">
        <f t="shared" si="18"/>
        <v/>
      </c>
    </row>
    <row r="253" spans="1:14" x14ac:dyDescent="0.25">
      <c r="C253" s="10" t="s">
        <v>0</v>
      </c>
      <c r="E253" s="10" t="s">
        <v>72</v>
      </c>
      <c r="H253" t="str" cm="1">
        <f t="array" ref="H253">SUBSTITUTE(INDEX($C$1:$C253, MAX(IF((NOT(ISBLANK($C$1:$C253)))*(ISNUMBER(FIND("Item:", $C$1:$C253))), ROW($C$1:$C253)-ROW($C$1)+1))), "Item: ", "")</f>
        <v>ZAPATA DE HORMIGÓN ARMADO</v>
      </c>
      <c r="I253" t="str">
        <f t="shared" si="19"/>
        <v/>
      </c>
      <c r="J253" t="str">
        <f t="shared" si="22"/>
        <v>EQUIPO</v>
      </c>
      <c r="K253" t="b">
        <f t="shared" si="20"/>
        <v>0</v>
      </c>
      <c r="L253" s="11" t="str">
        <f t="shared" si="21"/>
        <v/>
      </c>
      <c r="M253" t="str">
        <f>IF(B253="Q", MAX(M$2:M252)+1, "")</f>
        <v/>
      </c>
      <c r="N253" t="str">
        <f t="shared" si="18"/>
        <v/>
      </c>
    </row>
    <row r="254" spans="1:14" x14ac:dyDescent="0.25">
      <c r="C254" s="10" t="s">
        <v>71</v>
      </c>
      <c r="E254" s="10" t="s">
        <v>73</v>
      </c>
      <c r="H254" t="str" cm="1">
        <f t="array" ref="H254">SUBSTITUTE(INDEX($C$1:$C254, MAX(IF((NOT(ISBLANK($C$1:$C254)))*(ISNUMBER(FIND("Item:", $C$1:$C254))), ROW($C$1:$C254)-ROW($C$1)+1))), "Item: ", "")</f>
        <v>ZAPATA DE HORMIGÓN ARMADO</v>
      </c>
      <c r="I254" t="str">
        <f t="shared" si="19"/>
        <v/>
      </c>
      <c r="J254" t="str">
        <f t="shared" si="22"/>
        <v>EQUIPO</v>
      </c>
      <c r="K254" t="b">
        <f t="shared" si="20"/>
        <v>0</v>
      </c>
      <c r="L254" s="11" t="str">
        <f t="shared" si="21"/>
        <v/>
      </c>
      <c r="M254" t="str">
        <f>IF(B254="Q", MAX(M$2:M253)+1, "")</f>
        <v/>
      </c>
      <c r="N254" t="str">
        <f t="shared" si="18"/>
        <v/>
      </c>
    </row>
    <row r="255" spans="1:14" x14ac:dyDescent="0.25">
      <c r="H255" t="str" cm="1">
        <f t="array" ref="H255">SUBSTITUTE(INDEX($C$1:$C255, MAX(IF((NOT(ISBLANK($C$1:$C255)))*(ISNUMBER(FIND("Item:", $C$1:$C255))), ROW($C$1:$C255)-ROW($C$1)+1))), "Item: ", "")</f>
        <v>ZAPATA DE HORMIGÓN ARMADO</v>
      </c>
      <c r="I255" t="str">
        <f t="shared" si="19"/>
        <v/>
      </c>
      <c r="J255" t="str">
        <f t="shared" si="22"/>
        <v>EQUIPO</v>
      </c>
      <c r="K255" t="b">
        <f t="shared" si="20"/>
        <v>0</v>
      </c>
      <c r="L255" s="11" t="str">
        <f t="shared" si="21"/>
        <v/>
      </c>
      <c r="M255" t="str">
        <f>IF(B255="Q", MAX(M$2:M254)+1, "")</f>
        <v/>
      </c>
      <c r="N255" t="str">
        <f t="shared" si="18"/>
        <v/>
      </c>
    </row>
    <row r="256" spans="1:14" x14ac:dyDescent="0.25">
      <c r="A256" s="1" t="s">
        <v>2</v>
      </c>
      <c r="B256" s="1" t="s">
        <v>213</v>
      </c>
      <c r="C256" s="4" t="s">
        <v>214</v>
      </c>
      <c r="D256" s="4" t="s">
        <v>74</v>
      </c>
      <c r="E256" s="4" t="s">
        <v>77</v>
      </c>
      <c r="F256" s="4" t="s">
        <v>215</v>
      </c>
      <c r="G256" s="4" t="s">
        <v>76</v>
      </c>
      <c r="H256" t="str" cm="1">
        <f t="array" ref="H256">SUBSTITUTE(INDEX($C$1:$C256, MAX(IF((NOT(ISBLANK($C$1:$C256)))*(ISNUMBER(FIND("Item:", $C$1:$C256))), ROW($C$1:$C256)-ROW($C$1)+1))), "Item: ", "")</f>
        <v>ZAPATA DE HORMIGÓN ARMADO</v>
      </c>
      <c r="I256" t="str">
        <f t="shared" si="19"/>
        <v/>
      </c>
      <c r="J256" t="str">
        <f t="shared" si="22"/>
        <v>EQUIPO</v>
      </c>
      <c r="K256" t="b">
        <f t="shared" si="20"/>
        <v>0</v>
      </c>
      <c r="L256" s="11" t="str">
        <f t="shared" si="21"/>
        <v/>
      </c>
      <c r="M256" t="str">
        <f>IF(B256="Q", MAX(M$2:M255)+1, "")</f>
        <v/>
      </c>
      <c r="N256" t="str">
        <f t="shared" si="18"/>
        <v/>
      </c>
    </row>
    <row r="257" spans="1:14" x14ac:dyDescent="0.25">
      <c r="A257" s="2"/>
      <c r="B257" s="2" t="s">
        <v>216</v>
      </c>
      <c r="C257" s="5" t="s">
        <v>217</v>
      </c>
      <c r="D257" s="5"/>
      <c r="E257" s="5"/>
      <c r="F257" s="5"/>
      <c r="G257" s="5"/>
      <c r="H257" t="str" cm="1">
        <f t="array" ref="H257">SUBSTITUTE(INDEX($C$1:$C257, MAX(IF((NOT(ISBLANK($C$1:$C257)))*(ISNUMBER(FIND("Item:", $C$1:$C257))), ROW($C$1:$C257)-ROW($C$1)+1))), "Item: ", "")</f>
        <v>ZAPATA DE HORMIGÓN ARMADO</v>
      </c>
      <c r="I257" t="str">
        <f t="shared" si="19"/>
        <v>MATERIALES</v>
      </c>
      <c r="J257" t="str">
        <f t="shared" si="22"/>
        <v>MATERIALES</v>
      </c>
      <c r="K257" t="b">
        <f t="shared" si="20"/>
        <v>1</v>
      </c>
      <c r="L257" s="11" t="str">
        <f t="shared" si="21"/>
        <v/>
      </c>
      <c r="M257" t="str">
        <f>IF(B257="Q", MAX(M$2:M256)+1, "")</f>
        <v/>
      </c>
      <c r="N257" t="str">
        <f t="shared" si="18"/>
        <v/>
      </c>
    </row>
    <row r="258" spans="1:14" x14ac:dyDescent="0.25">
      <c r="A258" s="2">
        <v>1</v>
      </c>
      <c r="B258" s="2" t="s">
        <v>218</v>
      </c>
      <c r="C258" s="5" t="s">
        <v>152</v>
      </c>
      <c r="D258" s="5" t="s">
        <v>149</v>
      </c>
      <c r="E258" s="3">
        <v>12.5</v>
      </c>
      <c r="F258" s="3">
        <v>6</v>
      </c>
      <c r="G258" s="3">
        <v>75</v>
      </c>
      <c r="H258" t="str" cm="1">
        <f t="array" ref="H258">SUBSTITUTE(INDEX($C$1:$C258, MAX(IF((NOT(ISBLANK($C$1:$C258)))*(ISNUMBER(FIND("Item:", $C$1:$C258))), ROW($C$1:$C258)-ROW($C$1)+1))), "Item: ", "")</f>
        <v>ZAPATA DE HORMIGÓN ARMADO</v>
      </c>
      <c r="I258" t="str">
        <f t="shared" si="19"/>
        <v/>
      </c>
      <c r="J258" t="str">
        <f t="shared" si="22"/>
        <v>MATERIALES</v>
      </c>
      <c r="K258" t="b">
        <f t="shared" si="20"/>
        <v>0</v>
      </c>
      <c r="L258" s="11" t="str">
        <f t="shared" si="21"/>
        <v>SI</v>
      </c>
      <c r="M258" t="str">
        <f>IF(B258="Q", MAX(M$2:M257)+1, "")</f>
        <v/>
      </c>
      <c r="N258" t="str">
        <f t="shared" ref="N258:N321" si="23">+IF(M258="","",H258)</f>
        <v/>
      </c>
    </row>
    <row r="259" spans="1:14" x14ac:dyDescent="0.25">
      <c r="A259" s="2">
        <v>2</v>
      </c>
      <c r="B259" s="2" t="s">
        <v>218</v>
      </c>
      <c r="C259" s="5" t="s">
        <v>116</v>
      </c>
      <c r="D259" s="5" t="s">
        <v>81</v>
      </c>
      <c r="E259" s="3">
        <v>0.2</v>
      </c>
      <c r="F259" s="3">
        <v>11</v>
      </c>
      <c r="G259" s="3">
        <v>2.2000000000000002</v>
      </c>
      <c r="H259" t="str" cm="1">
        <f t="array" ref="H259">SUBSTITUTE(INDEX($C$1:$C259, MAX(IF((NOT(ISBLANK($C$1:$C259)))*(ISNUMBER(FIND("Item:", $C$1:$C259))), ROW($C$1:$C259)-ROW($C$1)+1))), "Item: ", "")</f>
        <v>ZAPATA DE HORMIGÓN ARMADO</v>
      </c>
      <c r="I259" t="str">
        <f t="shared" ref="I259:I322" si="24">IFERROR(  IF(OR(ISNUMBER(FIND("MATERIALES", C259,1))), "MATERIALES",  IF(OR(ISNUMBER(FIND("MANO DE OBRA", C259))), "MANO DE OBRA",  IF(OR(ISNUMBER(FIND("EQUIPO", C259))), "EQUIPO",  ""))),"")</f>
        <v/>
      </c>
      <c r="J259" t="str">
        <f t="shared" si="22"/>
        <v>MATERIALES</v>
      </c>
      <c r="K259" t="b">
        <f t="shared" ref="K259:K322" si="25">AND(ISTEXT(B259),C259=J259)</f>
        <v>0</v>
      </c>
      <c r="L259" s="11" t="str">
        <f t="shared" ref="L259:L322" si="26">IF(ISNUMBER(A259),"SI","")</f>
        <v>SI</v>
      </c>
      <c r="M259" t="str">
        <f>IF(B259="Q", MAX(M$2:M258)+1, "")</f>
        <v/>
      </c>
      <c r="N259" t="str">
        <f t="shared" si="23"/>
        <v/>
      </c>
    </row>
    <row r="260" spans="1:14" x14ac:dyDescent="0.25">
      <c r="A260" s="2">
        <v>3</v>
      </c>
      <c r="B260" s="2" t="s">
        <v>218</v>
      </c>
      <c r="C260" s="5" t="s">
        <v>108</v>
      </c>
      <c r="D260" s="5" t="s">
        <v>81</v>
      </c>
      <c r="E260" s="3">
        <v>350</v>
      </c>
      <c r="F260" s="3">
        <v>1.1000000000000001</v>
      </c>
      <c r="G260" s="3">
        <v>385</v>
      </c>
      <c r="H260" t="str" cm="1">
        <f t="array" ref="H260">SUBSTITUTE(INDEX($C$1:$C260, MAX(IF((NOT(ISBLANK($C$1:$C260)))*(ISNUMBER(FIND("Item:", $C$1:$C260))), ROW($C$1:$C260)-ROW($C$1)+1))), "Item: ", "")</f>
        <v>ZAPATA DE HORMIGÓN ARMADO</v>
      </c>
      <c r="I260" t="str">
        <f t="shared" si="24"/>
        <v/>
      </c>
      <c r="J260" t="str">
        <f t="shared" si="22"/>
        <v>MATERIALES</v>
      </c>
      <c r="K260" t="b">
        <f t="shared" si="25"/>
        <v>0</v>
      </c>
      <c r="L260" s="11" t="str">
        <f t="shared" si="26"/>
        <v>SI</v>
      </c>
      <c r="M260" t="str">
        <f>IF(B260="Q", MAX(M$2:M259)+1, "")</f>
        <v/>
      </c>
      <c r="N260" t="str">
        <f t="shared" si="23"/>
        <v/>
      </c>
    </row>
    <row r="261" spans="1:14" x14ac:dyDescent="0.25">
      <c r="A261" s="2">
        <v>4</v>
      </c>
      <c r="B261" s="2" t="s">
        <v>218</v>
      </c>
      <c r="C261" s="5" t="s">
        <v>80</v>
      </c>
      <c r="D261" s="5" t="s">
        <v>81</v>
      </c>
      <c r="E261" s="3">
        <v>1</v>
      </c>
      <c r="F261" s="3">
        <v>11</v>
      </c>
      <c r="G261" s="3">
        <v>11</v>
      </c>
      <c r="H261" t="str" cm="1">
        <f t="array" ref="H261">SUBSTITUTE(INDEX($C$1:$C261, MAX(IF((NOT(ISBLANK($C$1:$C261)))*(ISNUMBER(FIND("Item:", $C$1:$C261))), ROW($C$1:$C261)-ROW($C$1)+1))), "Item: ", "")</f>
        <v>ZAPATA DE HORMIGÓN ARMADO</v>
      </c>
      <c r="I261" t="str">
        <f t="shared" si="24"/>
        <v/>
      </c>
      <c r="J261" t="str">
        <f t="shared" si="22"/>
        <v>MATERIALES</v>
      </c>
      <c r="K261" t="b">
        <f t="shared" si="25"/>
        <v>0</v>
      </c>
      <c r="L261" s="11" t="str">
        <f t="shared" si="26"/>
        <v>SI</v>
      </c>
      <c r="M261" t="str">
        <f>IF(B261="Q", MAX(M$2:M260)+1, "")</f>
        <v/>
      </c>
      <c r="N261" t="str">
        <f t="shared" si="23"/>
        <v/>
      </c>
    </row>
    <row r="262" spans="1:14" x14ac:dyDescent="0.25">
      <c r="A262" s="2">
        <v>5</v>
      </c>
      <c r="B262" s="2" t="s">
        <v>218</v>
      </c>
      <c r="C262" s="5" t="s">
        <v>129</v>
      </c>
      <c r="D262" s="5" t="s">
        <v>81</v>
      </c>
      <c r="E262" s="3">
        <v>43.25</v>
      </c>
      <c r="F262" s="3">
        <v>9</v>
      </c>
      <c r="G262" s="3">
        <v>389.25</v>
      </c>
      <c r="H262" t="str" cm="1">
        <f t="array" ref="H262">SUBSTITUTE(INDEX($C$1:$C262, MAX(IF((NOT(ISBLANK($C$1:$C262)))*(ISNUMBER(FIND("Item:", $C$1:$C262))), ROW($C$1:$C262)-ROW($C$1)+1))), "Item: ", "")</f>
        <v>ZAPATA DE HORMIGÓN ARMADO</v>
      </c>
      <c r="I262" t="str">
        <f t="shared" si="24"/>
        <v/>
      </c>
      <c r="J262" t="str">
        <f t="shared" si="22"/>
        <v>MATERIALES</v>
      </c>
      <c r="K262" t="b">
        <f t="shared" si="25"/>
        <v>0</v>
      </c>
      <c r="L262" s="11" t="str">
        <f t="shared" si="26"/>
        <v>SI</v>
      </c>
      <c r="M262" t="str">
        <f>IF(B262="Q", MAX(M$2:M261)+1, "")</f>
        <v/>
      </c>
      <c r="N262" t="str">
        <f t="shared" si="23"/>
        <v/>
      </c>
    </row>
    <row r="263" spans="1:14" x14ac:dyDescent="0.25">
      <c r="A263" s="2">
        <v>6</v>
      </c>
      <c r="B263" s="2" t="s">
        <v>218</v>
      </c>
      <c r="C263" s="5" t="s">
        <v>133</v>
      </c>
      <c r="D263" s="5" t="s">
        <v>89</v>
      </c>
      <c r="E263" s="3">
        <v>0.9</v>
      </c>
      <c r="F263" s="3">
        <v>0</v>
      </c>
      <c r="G263" s="3">
        <v>0</v>
      </c>
      <c r="H263" t="str" cm="1">
        <f t="array" ref="H263">SUBSTITUTE(INDEX($C$1:$C263, MAX(IF((NOT(ISBLANK($C$1:$C263)))*(ISNUMBER(FIND("Item:", $C$1:$C263))), ROW($C$1:$C263)-ROW($C$1)+1))), "Item: ", "")</f>
        <v>ZAPATA DE HORMIGÓN ARMADO</v>
      </c>
      <c r="I263" t="str">
        <f t="shared" si="24"/>
        <v/>
      </c>
      <c r="J263" t="str">
        <f t="shared" si="22"/>
        <v>MATERIALES</v>
      </c>
      <c r="K263" t="b">
        <f t="shared" si="25"/>
        <v>0</v>
      </c>
      <c r="L263" s="11" t="str">
        <f t="shared" si="26"/>
        <v>SI</v>
      </c>
      <c r="M263" t="str">
        <f>IF(B263="Q", MAX(M$2:M262)+1, "")</f>
        <v/>
      </c>
      <c r="N263" t="str">
        <f t="shared" si="23"/>
        <v/>
      </c>
    </row>
    <row r="264" spans="1:14" x14ac:dyDescent="0.25">
      <c r="A264" s="2">
        <v>7</v>
      </c>
      <c r="B264" s="2" t="s">
        <v>218</v>
      </c>
      <c r="C264" s="5" t="s">
        <v>88</v>
      </c>
      <c r="D264" s="5" t="s">
        <v>89</v>
      </c>
      <c r="E264" s="3">
        <v>0.6</v>
      </c>
      <c r="F264" s="3">
        <v>0</v>
      </c>
      <c r="G264" s="3">
        <v>0</v>
      </c>
      <c r="H264" t="str" cm="1">
        <f t="array" ref="H264">SUBSTITUTE(INDEX($C$1:$C264, MAX(IF((NOT(ISBLANK($C$1:$C264)))*(ISNUMBER(FIND("Item:", $C$1:$C264))), ROW($C$1:$C264)-ROW($C$1)+1))), "Item: ", "")</f>
        <v>ZAPATA DE HORMIGÓN ARMADO</v>
      </c>
      <c r="I264" t="str">
        <f t="shared" si="24"/>
        <v/>
      </c>
      <c r="J264" t="str">
        <f t="shared" ref="J264:J327" si="27">+IF(I264="",J263,I264)</f>
        <v>MATERIALES</v>
      </c>
      <c r="K264" t="b">
        <f t="shared" si="25"/>
        <v>0</v>
      </c>
      <c r="L264" s="11" t="str">
        <f t="shared" si="26"/>
        <v>SI</v>
      </c>
      <c r="M264" t="str">
        <f>IF(B264="Q", MAX(M$2:M263)+1, "")</f>
        <v/>
      </c>
      <c r="N264" t="str">
        <f t="shared" si="23"/>
        <v/>
      </c>
    </row>
    <row r="265" spans="1:14" x14ac:dyDescent="0.25">
      <c r="H265" t="str" cm="1">
        <f t="array" ref="H265">SUBSTITUTE(INDEX($C$1:$C265, MAX(IF((NOT(ISBLANK($C$1:$C265)))*(ISNUMBER(FIND("Item:", $C$1:$C265))), ROW($C$1:$C265)-ROW($C$1)+1))), "Item: ", "")</f>
        <v>ZAPATA DE HORMIGÓN ARMADO</v>
      </c>
      <c r="I265" t="str">
        <f t="shared" si="24"/>
        <v/>
      </c>
      <c r="J265" t="str">
        <f t="shared" si="27"/>
        <v>MATERIALES</v>
      </c>
      <c r="K265" t="b">
        <f t="shared" si="25"/>
        <v>0</v>
      </c>
      <c r="L265" s="11" t="str">
        <f t="shared" si="26"/>
        <v/>
      </c>
      <c r="M265" t="str">
        <f>IF(B265="Q", MAX(M$2:M264)+1, "")</f>
        <v/>
      </c>
      <c r="N265" t="str">
        <f t="shared" si="23"/>
        <v/>
      </c>
    </row>
    <row r="266" spans="1:14" x14ac:dyDescent="0.25">
      <c r="H266" t="str" cm="1">
        <f t="array" ref="H266">SUBSTITUTE(INDEX($C$1:$C266, MAX(IF((NOT(ISBLANK($C$1:$C266)))*(ISNUMBER(FIND("Item:", $C$1:$C266))), ROW($C$1:$C266)-ROW($C$1)+1))), "Item: ", "")</f>
        <v>ZAPATA DE HORMIGÓN ARMADO</v>
      </c>
      <c r="I266" t="str">
        <f t="shared" si="24"/>
        <v/>
      </c>
      <c r="J266" t="str">
        <f t="shared" si="27"/>
        <v>MATERIALES</v>
      </c>
      <c r="K266" t="b">
        <f t="shared" si="25"/>
        <v>0</v>
      </c>
      <c r="L266" s="11" t="str">
        <f t="shared" si="26"/>
        <v/>
      </c>
      <c r="M266" t="str">
        <f>IF(B266="Q", MAX(M$2:M265)+1, "")</f>
        <v/>
      </c>
      <c r="N266" t="str">
        <f t="shared" si="23"/>
        <v/>
      </c>
    </row>
    <row r="267" spans="1:14" x14ac:dyDescent="0.25">
      <c r="H267" t="str" cm="1">
        <f t="array" ref="H267">SUBSTITUTE(INDEX($C$1:$C267, MAX(IF((NOT(ISBLANK($C$1:$C267)))*(ISNUMBER(FIND("Item:", $C$1:$C267))), ROW($C$1:$C267)-ROW($C$1)+1))), "Item: ", "")</f>
        <v>ZAPATA DE HORMIGÓN ARMADO</v>
      </c>
      <c r="I267" t="str">
        <f t="shared" si="24"/>
        <v/>
      </c>
      <c r="J267" t="str">
        <f t="shared" si="27"/>
        <v>MATERIALES</v>
      </c>
      <c r="K267" t="b">
        <f t="shared" si="25"/>
        <v>0</v>
      </c>
      <c r="L267" s="11" t="str">
        <f t="shared" si="26"/>
        <v/>
      </c>
      <c r="M267" t="str">
        <f>IF(B267="Q", MAX(M$2:M266)+1, "")</f>
        <v/>
      </c>
      <c r="N267" t="str">
        <f t="shared" si="23"/>
        <v/>
      </c>
    </row>
    <row r="268" spans="1:14" x14ac:dyDescent="0.25">
      <c r="H268" t="str" cm="1">
        <f t="array" ref="H268">SUBSTITUTE(INDEX($C$1:$C268, MAX(IF((NOT(ISBLANK($C$1:$C268)))*(ISNUMBER(FIND("Item:", $C$1:$C268))), ROW($C$1:$C268)-ROW($C$1)+1))), "Item: ", "")</f>
        <v>ZAPATA DE HORMIGÓN ARMADO</v>
      </c>
      <c r="I268" t="str">
        <f t="shared" si="24"/>
        <v/>
      </c>
      <c r="J268" t="str">
        <f t="shared" si="27"/>
        <v>MATERIALES</v>
      </c>
      <c r="K268" t="b">
        <f t="shared" si="25"/>
        <v>0</v>
      </c>
      <c r="L268" s="11" t="str">
        <f t="shared" si="26"/>
        <v/>
      </c>
      <c r="M268" t="str">
        <f>IF(B268="Q", MAX(M$2:M267)+1, "")</f>
        <v/>
      </c>
      <c r="N268" t="str">
        <f t="shared" si="23"/>
        <v/>
      </c>
    </row>
    <row r="269" spans="1:14" x14ac:dyDescent="0.25">
      <c r="H269" t="str" cm="1">
        <f t="array" ref="H269">SUBSTITUTE(INDEX($C$1:$C269, MAX(IF((NOT(ISBLANK($C$1:$C269)))*(ISNUMBER(FIND("Item:", $C$1:$C269))), ROW($C$1:$C269)-ROW($C$1)+1))), "Item: ", "")</f>
        <v>ZAPATA DE HORMIGÓN ARMADO</v>
      </c>
      <c r="I269" t="str">
        <f t="shared" si="24"/>
        <v/>
      </c>
      <c r="J269" t="str">
        <f t="shared" si="27"/>
        <v>MATERIALES</v>
      </c>
      <c r="K269" t="b">
        <f t="shared" si="25"/>
        <v>0</v>
      </c>
      <c r="L269" s="11" t="str">
        <f t="shared" si="26"/>
        <v/>
      </c>
      <c r="M269" t="str">
        <f>IF(B269="Q", MAX(M$2:M268)+1, "")</f>
        <v/>
      </c>
      <c r="N269" t="str">
        <f t="shared" si="23"/>
        <v/>
      </c>
    </row>
    <row r="270" spans="1:14" x14ac:dyDescent="0.25">
      <c r="H270" t="str" cm="1">
        <f t="array" ref="H270">SUBSTITUTE(INDEX($C$1:$C270, MAX(IF((NOT(ISBLANK($C$1:$C270)))*(ISNUMBER(FIND("Item:", $C$1:$C270))), ROW($C$1:$C270)-ROW($C$1)+1))), "Item: ", "")</f>
        <v>ZAPATA DE HORMIGÓN ARMADO</v>
      </c>
      <c r="I270" t="str">
        <f t="shared" si="24"/>
        <v/>
      </c>
      <c r="J270" t="str">
        <f t="shared" si="27"/>
        <v>MATERIALES</v>
      </c>
      <c r="K270" t="b">
        <f t="shared" si="25"/>
        <v>0</v>
      </c>
      <c r="L270" s="11" t="str">
        <f t="shared" si="26"/>
        <v/>
      </c>
      <c r="M270" t="str">
        <f>IF(B270="Q", MAX(M$2:M269)+1, "")</f>
        <v/>
      </c>
      <c r="N270" t="str">
        <f t="shared" si="23"/>
        <v/>
      </c>
    </row>
    <row r="271" spans="1:14" x14ac:dyDescent="0.25">
      <c r="H271" t="str" cm="1">
        <f t="array" ref="H271">SUBSTITUTE(INDEX($C$1:$C271, MAX(IF((NOT(ISBLANK($C$1:$C271)))*(ISNUMBER(FIND("Item:", $C$1:$C271))), ROW($C$1:$C271)-ROW($C$1)+1))), "Item: ", "")</f>
        <v>ZAPATA DE HORMIGÓN ARMADO</v>
      </c>
      <c r="I271" t="str">
        <f t="shared" si="24"/>
        <v/>
      </c>
      <c r="J271" t="str">
        <f t="shared" si="27"/>
        <v>MATERIALES</v>
      </c>
      <c r="K271" t="b">
        <f t="shared" si="25"/>
        <v>0</v>
      </c>
      <c r="L271" s="11" t="str">
        <f t="shared" si="26"/>
        <v/>
      </c>
      <c r="M271" t="str">
        <f>IF(B271="Q", MAX(M$2:M270)+1, "")</f>
        <v/>
      </c>
      <c r="N271" t="str">
        <f t="shared" si="23"/>
        <v/>
      </c>
    </row>
    <row r="272" spans="1:14" x14ac:dyDescent="0.25">
      <c r="H272" t="str" cm="1">
        <f t="array" ref="H272">SUBSTITUTE(INDEX($C$1:$C272, MAX(IF((NOT(ISBLANK($C$1:$C272)))*(ISNUMBER(FIND("Item:", $C$1:$C272))), ROW($C$1:$C272)-ROW($C$1)+1))), "Item: ", "")</f>
        <v>ZAPATA DE HORMIGÓN ARMADO</v>
      </c>
      <c r="I272" t="str">
        <f t="shared" si="24"/>
        <v/>
      </c>
      <c r="J272" t="str">
        <f t="shared" si="27"/>
        <v>MATERIALES</v>
      </c>
      <c r="K272" t="b">
        <f t="shared" si="25"/>
        <v>0</v>
      </c>
      <c r="L272" s="11" t="str">
        <f t="shared" si="26"/>
        <v/>
      </c>
      <c r="M272" t="str">
        <f>IF(B272="Q", MAX(M$2:M271)+1, "")</f>
        <v/>
      </c>
      <c r="N272" t="str">
        <f t="shared" si="23"/>
        <v/>
      </c>
    </row>
    <row r="273" spans="1:14" x14ac:dyDescent="0.25">
      <c r="A273" s="6" t="s">
        <v>1</v>
      </c>
      <c r="B273" s="6" t="s">
        <v>219</v>
      </c>
      <c r="C273" s="8" t="s">
        <v>220</v>
      </c>
      <c r="D273" s="8"/>
      <c r="E273" s="8"/>
      <c r="F273" s="8" t="s">
        <v>221</v>
      </c>
      <c r="G273" s="7">
        <v>862.45</v>
      </c>
      <c r="H273" t="str" cm="1">
        <f t="array" ref="H273">SUBSTITUTE(INDEX($C$1:$C273, MAX(IF((NOT(ISBLANK($C$1:$C273)))*(ISNUMBER(FIND("Item:", $C$1:$C273))), ROW($C$1:$C273)-ROW($C$1)+1))), "Item: ", "")</f>
        <v>ZAPATA DE HORMIGÓN ARMADO</v>
      </c>
      <c r="I273" t="str">
        <f t="shared" si="24"/>
        <v>MATERIALES</v>
      </c>
      <c r="J273" t="str">
        <f t="shared" si="27"/>
        <v>MATERIALES</v>
      </c>
      <c r="K273" t="b">
        <f t="shared" si="25"/>
        <v>0</v>
      </c>
      <c r="L273" s="11" t="str">
        <f t="shared" si="26"/>
        <v/>
      </c>
      <c r="M273" t="str">
        <f>IF(B273="Q", MAX(M$2:M272)+1, "")</f>
        <v/>
      </c>
      <c r="N273" t="str">
        <f t="shared" si="23"/>
        <v/>
      </c>
    </row>
    <row r="274" spans="1:14" x14ac:dyDescent="0.25">
      <c r="A274" s="2"/>
      <c r="B274" s="2" t="s">
        <v>222</v>
      </c>
      <c r="C274" s="5" t="s">
        <v>223</v>
      </c>
      <c r="D274" s="5"/>
      <c r="E274" s="5"/>
      <c r="F274" s="5"/>
      <c r="G274" s="5"/>
      <c r="H274" t="str" cm="1">
        <f t="array" ref="H274">SUBSTITUTE(INDEX($C$1:$C274, MAX(IF((NOT(ISBLANK($C$1:$C274)))*(ISNUMBER(FIND("Item:", $C$1:$C274))), ROW($C$1:$C274)-ROW($C$1)+1))), "Item: ", "")</f>
        <v>ZAPATA DE HORMIGÓN ARMADO</v>
      </c>
      <c r="I274" t="str">
        <f t="shared" si="24"/>
        <v>MANO DE OBRA</v>
      </c>
      <c r="J274" t="str">
        <f t="shared" si="27"/>
        <v>MANO DE OBRA</v>
      </c>
      <c r="K274" t="b">
        <f t="shared" si="25"/>
        <v>1</v>
      </c>
      <c r="L274" s="11" t="str">
        <f t="shared" si="26"/>
        <v/>
      </c>
      <c r="M274" t="str">
        <f>IF(B274="Q", MAX(M$2:M273)+1, "")</f>
        <v/>
      </c>
      <c r="N274" t="str">
        <f t="shared" si="23"/>
        <v/>
      </c>
    </row>
    <row r="275" spans="1:14" x14ac:dyDescent="0.25">
      <c r="A275" s="2">
        <v>1</v>
      </c>
      <c r="B275" s="2" t="s">
        <v>218</v>
      </c>
      <c r="C275" s="5" t="s">
        <v>203</v>
      </c>
      <c r="D275" s="5" t="s">
        <v>198</v>
      </c>
      <c r="E275" s="3">
        <v>8</v>
      </c>
      <c r="F275" s="3">
        <v>18</v>
      </c>
      <c r="G275" s="3">
        <v>144</v>
      </c>
      <c r="H275" t="str" cm="1">
        <f t="array" ref="H275">SUBSTITUTE(INDEX($C$1:$C275, MAX(IF((NOT(ISBLANK($C$1:$C275)))*(ISNUMBER(FIND("Item:", $C$1:$C275))), ROW($C$1:$C275)-ROW($C$1)+1))), "Item: ", "")</f>
        <v>ZAPATA DE HORMIGÓN ARMADO</v>
      </c>
      <c r="I275" t="str">
        <f t="shared" si="24"/>
        <v/>
      </c>
      <c r="J275" t="str">
        <f t="shared" si="27"/>
        <v>MANO DE OBRA</v>
      </c>
      <c r="K275" t="b">
        <f t="shared" si="25"/>
        <v>0</v>
      </c>
      <c r="L275" s="11" t="str">
        <f t="shared" si="26"/>
        <v>SI</v>
      </c>
      <c r="M275" t="str">
        <f>IF(B275="Q", MAX(M$2:M274)+1, "")</f>
        <v/>
      </c>
      <c r="N275" t="str">
        <f t="shared" si="23"/>
        <v/>
      </c>
    </row>
    <row r="276" spans="1:14" x14ac:dyDescent="0.25">
      <c r="A276" s="2">
        <v>2</v>
      </c>
      <c r="B276" s="2" t="s">
        <v>218</v>
      </c>
      <c r="C276" s="5" t="s">
        <v>199</v>
      </c>
      <c r="D276" s="5" t="s">
        <v>198</v>
      </c>
      <c r="E276" s="3">
        <v>8</v>
      </c>
      <c r="F276" s="3">
        <v>18</v>
      </c>
      <c r="G276" s="3">
        <v>144</v>
      </c>
      <c r="H276" t="str" cm="1">
        <f t="array" ref="H276">SUBSTITUTE(INDEX($C$1:$C276, MAX(IF((NOT(ISBLANK($C$1:$C276)))*(ISNUMBER(FIND("Item:", $C$1:$C276))), ROW($C$1:$C276)-ROW($C$1)+1))), "Item: ", "")</f>
        <v>ZAPATA DE HORMIGÓN ARMADO</v>
      </c>
      <c r="I276" t="str">
        <f t="shared" si="24"/>
        <v/>
      </c>
      <c r="J276" t="str">
        <f t="shared" si="27"/>
        <v>MANO DE OBRA</v>
      </c>
      <c r="K276" t="b">
        <f t="shared" si="25"/>
        <v>0</v>
      </c>
      <c r="L276" s="11" t="str">
        <f t="shared" si="26"/>
        <v>SI</v>
      </c>
      <c r="M276" t="str">
        <f>IF(B276="Q", MAX(M$2:M275)+1, "")</f>
        <v/>
      </c>
      <c r="N276" t="str">
        <f t="shared" si="23"/>
        <v/>
      </c>
    </row>
    <row r="277" spans="1:14" x14ac:dyDescent="0.25">
      <c r="A277" s="2">
        <v>3</v>
      </c>
      <c r="B277" s="2" t="s">
        <v>218</v>
      </c>
      <c r="C277" s="5" t="s">
        <v>197</v>
      </c>
      <c r="D277" s="5" t="s">
        <v>198</v>
      </c>
      <c r="E277" s="3">
        <v>12</v>
      </c>
      <c r="F277" s="3">
        <v>18</v>
      </c>
      <c r="G277" s="3">
        <v>216</v>
      </c>
      <c r="H277" t="str" cm="1">
        <f t="array" ref="H277">SUBSTITUTE(INDEX($C$1:$C277, MAX(IF((NOT(ISBLANK($C$1:$C277)))*(ISNUMBER(FIND("Item:", $C$1:$C277))), ROW($C$1:$C277)-ROW($C$1)+1))), "Item: ", "")</f>
        <v>ZAPATA DE HORMIGÓN ARMADO</v>
      </c>
      <c r="I277" t="str">
        <f t="shared" si="24"/>
        <v/>
      </c>
      <c r="J277" t="str">
        <f t="shared" si="27"/>
        <v>MANO DE OBRA</v>
      </c>
      <c r="K277" t="b">
        <f t="shared" si="25"/>
        <v>0</v>
      </c>
      <c r="L277" s="11" t="str">
        <f t="shared" si="26"/>
        <v>SI</v>
      </c>
      <c r="M277" t="str">
        <f>IF(B277="Q", MAX(M$2:M276)+1, "")</f>
        <v/>
      </c>
      <c r="N277" t="str">
        <f t="shared" si="23"/>
        <v/>
      </c>
    </row>
    <row r="278" spans="1:14" x14ac:dyDescent="0.25">
      <c r="A278" s="2">
        <v>4</v>
      </c>
      <c r="B278" s="2" t="s">
        <v>218</v>
      </c>
      <c r="C278" s="5" t="s">
        <v>200</v>
      </c>
      <c r="D278" s="5" t="s">
        <v>198</v>
      </c>
      <c r="E278" s="3">
        <v>8</v>
      </c>
      <c r="F278" s="3">
        <v>0</v>
      </c>
      <c r="G278" s="3">
        <v>0</v>
      </c>
      <c r="H278" t="str" cm="1">
        <f t="array" ref="H278">SUBSTITUTE(INDEX($C$1:$C278, MAX(IF((NOT(ISBLANK($C$1:$C278)))*(ISNUMBER(FIND("Item:", $C$1:$C278))), ROW($C$1:$C278)-ROW($C$1)+1))), "Item: ", "")</f>
        <v>ZAPATA DE HORMIGÓN ARMADO</v>
      </c>
      <c r="I278" t="str">
        <f t="shared" si="24"/>
        <v/>
      </c>
      <c r="J278" t="str">
        <f t="shared" si="27"/>
        <v>MANO DE OBRA</v>
      </c>
      <c r="K278" t="b">
        <f t="shared" si="25"/>
        <v>0</v>
      </c>
      <c r="L278" s="11" t="str">
        <f t="shared" si="26"/>
        <v>SI</v>
      </c>
      <c r="M278" t="str">
        <f>IF(B278="Q", MAX(M$2:M277)+1, "")</f>
        <v/>
      </c>
      <c r="N278" t="str">
        <f t="shared" si="23"/>
        <v/>
      </c>
    </row>
    <row r="279" spans="1:14" x14ac:dyDescent="0.25">
      <c r="H279" t="str" cm="1">
        <f t="array" ref="H279">SUBSTITUTE(INDEX($C$1:$C279, MAX(IF((NOT(ISBLANK($C$1:$C279)))*(ISNUMBER(FIND("Item:", $C$1:$C279))), ROW($C$1:$C279)-ROW($C$1)+1))), "Item: ", "")</f>
        <v>ZAPATA DE HORMIGÓN ARMADO</v>
      </c>
      <c r="I279" t="str">
        <f t="shared" si="24"/>
        <v/>
      </c>
      <c r="J279" t="str">
        <f t="shared" si="27"/>
        <v>MANO DE OBRA</v>
      </c>
      <c r="K279" t="b">
        <f t="shared" si="25"/>
        <v>0</v>
      </c>
      <c r="L279" s="11" t="str">
        <f t="shared" si="26"/>
        <v/>
      </c>
      <c r="M279" t="str">
        <f>IF(B279="Q", MAX(M$2:M278)+1, "")</f>
        <v/>
      </c>
      <c r="N279" t="str">
        <f t="shared" si="23"/>
        <v/>
      </c>
    </row>
    <row r="280" spans="1:14" x14ac:dyDescent="0.25">
      <c r="A280" s="6" t="s">
        <v>1</v>
      </c>
      <c r="B280" s="6" t="s">
        <v>224</v>
      </c>
      <c r="C280" s="8" t="s">
        <v>225</v>
      </c>
      <c r="D280" s="8"/>
      <c r="E280" s="8"/>
      <c r="F280" s="8" t="s">
        <v>226</v>
      </c>
      <c r="G280" s="7">
        <v>504</v>
      </c>
      <c r="H280" t="str" cm="1">
        <f t="array" ref="H280">SUBSTITUTE(INDEX($C$1:$C280, MAX(IF((NOT(ISBLANK($C$1:$C280)))*(ISNUMBER(FIND("Item:", $C$1:$C280))), ROW($C$1:$C280)-ROW($C$1)+1))), "Item: ", "")</f>
        <v>ZAPATA DE HORMIGÓN ARMADO</v>
      </c>
      <c r="I280" t="str">
        <f t="shared" si="24"/>
        <v>MANO DE OBRA</v>
      </c>
      <c r="J280" t="str">
        <f t="shared" si="27"/>
        <v>MANO DE OBRA</v>
      </c>
      <c r="K280" t="b">
        <f t="shared" si="25"/>
        <v>0</v>
      </c>
      <c r="L280" s="11" t="str">
        <f t="shared" si="26"/>
        <v/>
      </c>
      <c r="M280" t="str">
        <f>IF(B280="Q", MAX(M$2:M279)+1, "")</f>
        <v/>
      </c>
      <c r="N280" t="str">
        <f t="shared" si="23"/>
        <v/>
      </c>
    </row>
    <row r="281" spans="1:14" x14ac:dyDescent="0.25">
      <c r="A281" s="2"/>
      <c r="B281" s="2" t="s">
        <v>227</v>
      </c>
      <c r="C281" s="5" t="s">
        <v>228</v>
      </c>
      <c r="D281" s="5"/>
      <c r="E281" s="5" t="s">
        <v>229</v>
      </c>
      <c r="F281" s="5" t="s">
        <v>230</v>
      </c>
      <c r="G281" s="3">
        <v>277.2</v>
      </c>
      <c r="H281" t="str" cm="1">
        <f t="array" ref="H281">SUBSTITUTE(INDEX($C$1:$C281, MAX(IF((NOT(ISBLANK($C$1:$C281)))*(ISNUMBER(FIND("Item:", $C$1:$C281))), ROW($C$1:$C281)-ROW($C$1)+1))), "Item: ", "")</f>
        <v>ZAPATA DE HORMIGÓN ARMADO</v>
      </c>
      <c r="I281" t="str">
        <f t="shared" si="24"/>
        <v/>
      </c>
      <c r="J281" t="str">
        <f t="shared" si="27"/>
        <v>MANO DE OBRA</v>
      </c>
      <c r="K281" t="b">
        <f t="shared" si="25"/>
        <v>0</v>
      </c>
      <c r="L281" s="11" t="str">
        <f t="shared" si="26"/>
        <v/>
      </c>
      <c r="M281" t="str">
        <f>IF(B281="Q", MAX(M$2:M280)+1, "")</f>
        <v/>
      </c>
      <c r="N281" t="str">
        <f t="shared" si="23"/>
        <v/>
      </c>
    </row>
    <row r="282" spans="1:14" x14ac:dyDescent="0.25">
      <c r="A282" s="2"/>
      <c r="B282" s="2" t="s">
        <v>231</v>
      </c>
      <c r="C282" s="5" t="s">
        <v>232</v>
      </c>
      <c r="D282" s="5"/>
      <c r="E282" s="5" t="s">
        <v>233</v>
      </c>
      <c r="F282" s="5" t="s">
        <v>234</v>
      </c>
      <c r="G282" s="3">
        <v>116.71</v>
      </c>
      <c r="H282" t="str" cm="1">
        <f t="array" ref="H282">SUBSTITUTE(INDEX($C$1:$C282, MAX(IF((NOT(ISBLANK($C$1:$C282)))*(ISNUMBER(FIND("Item:", $C$1:$C282))), ROW($C$1:$C282)-ROW($C$1)+1))), "Item: ", "")</f>
        <v>ZAPATA DE HORMIGÓN ARMADO</v>
      </c>
      <c r="I282" t="str">
        <f t="shared" si="24"/>
        <v/>
      </c>
      <c r="J282" t="str">
        <f t="shared" si="27"/>
        <v>MANO DE OBRA</v>
      </c>
      <c r="K282" t="b">
        <f t="shared" si="25"/>
        <v>0</v>
      </c>
      <c r="L282" s="11" t="str">
        <f t="shared" si="26"/>
        <v/>
      </c>
      <c r="M282" t="str">
        <f>IF(B282="Q", MAX(M$2:M281)+1, "")</f>
        <v/>
      </c>
      <c r="N282" t="str">
        <f t="shared" si="23"/>
        <v/>
      </c>
    </row>
    <row r="283" spans="1:14" x14ac:dyDescent="0.25">
      <c r="A283" s="6" t="s">
        <v>1</v>
      </c>
      <c r="B283" s="6" t="s">
        <v>235</v>
      </c>
      <c r="C283" s="8" t="s">
        <v>236</v>
      </c>
      <c r="D283" s="8"/>
      <c r="E283" s="8"/>
      <c r="F283" s="8" t="s">
        <v>237</v>
      </c>
      <c r="G283" s="7">
        <v>897.91</v>
      </c>
      <c r="H283" t="str" cm="1">
        <f t="array" ref="H283">SUBSTITUTE(INDEX($C$1:$C283, MAX(IF((NOT(ISBLANK($C$1:$C283)))*(ISNUMBER(FIND("Item:", $C$1:$C283))), ROW($C$1:$C283)-ROW($C$1)+1))), "Item: ", "")</f>
        <v>ZAPATA DE HORMIGÓN ARMADO</v>
      </c>
      <c r="I283" t="str">
        <f t="shared" si="24"/>
        <v>MANO DE OBRA</v>
      </c>
      <c r="J283" t="str">
        <f t="shared" si="27"/>
        <v>MANO DE OBRA</v>
      </c>
      <c r="K283" t="b">
        <f t="shared" si="25"/>
        <v>0</v>
      </c>
      <c r="L283" s="11" t="str">
        <f t="shared" si="26"/>
        <v/>
      </c>
      <c r="M283" t="str">
        <f>IF(B283="Q", MAX(M$2:M282)+1, "")</f>
        <v/>
      </c>
      <c r="N283" t="str">
        <f t="shared" si="23"/>
        <v/>
      </c>
    </row>
    <row r="284" spans="1:14" x14ac:dyDescent="0.25">
      <c r="A284" s="2"/>
      <c r="B284" s="2" t="s">
        <v>238</v>
      </c>
      <c r="C284" s="5" t="s">
        <v>239</v>
      </c>
      <c r="D284" s="5"/>
      <c r="E284" s="5"/>
      <c r="F284" s="5"/>
      <c r="G284" s="5"/>
      <c r="H284" t="str" cm="1">
        <f t="array" ref="H284">SUBSTITUTE(INDEX($C$1:$C284, MAX(IF((NOT(ISBLANK($C$1:$C284)))*(ISNUMBER(FIND("Item:", $C$1:$C284))), ROW($C$1:$C284)-ROW($C$1)+1))), "Item: ", "")</f>
        <v>ZAPATA DE HORMIGÓN ARMADO</v>
      </c>
      <c r="I284" t="str">
        <f t="shared" si="24"/>
        <v>EQUIPO</v>
      </c>
      <c r="J284" t="str">
        <f t="shared" si="27"/>
        <v>EQUIPO</v>
      </c>
      <c r="K284" t="b">
        <f t="shared" si="25"/>
        <v>0</v>
      </c>
      <c r="L284" s="11" t="str">
        <f t="shared" si="26"/>
        <v/>
      </c>
      <c r="M284" t="str">
        <f>IF(B284="Q", MAX(M$2:M283)+1, "")</f>
        <v/>
      </c>
      <c r="N284" t="str">
        <f t="shared" si="23"/>
        <v/>
      </c>
    </row>
    <row r="285" spans="1:14" x14ac:dyDescent="0.25">
      <c r="A285" s="2">
        <v>1</v>
      </c>
      <c r="B285" s="2" t="s">
        <v>218</v>
      </c>
      <c r="C285" s="5" t="s">
        <v>280</v>
      </c>
      <c r="D285" s="5" t="s">
        <v>198</v>
      </c>
      <c r="E285" s="3">
        <v>0.25</v>
      </c>
      <c r="F285" s="3">
        <v>20</v>
      </c>
      <c r="G285" s="3">
        <v>5</v>
      </c>
      <c r="H285" t="str" cm="1">
        <f t="array" ref="H285">SUBSTITUTE(INDEX($C$1:$C285, MAX(IF((NOT(ISBLANK($C$1:$C285)))*(ISNUMBER(FIND("Item:", $C$1:$C285))), ROW($C$1:$C285)-ROW($C$1)+1))), "Item: ", "")</f>
        <v>ZAPATA DE HORMIGÓN ARMADO</v>
      </c>
      <c r="I285" t="str">
        <f t="shared" si="24"/>
        <v/>
      </c>
      <c r="J285" t="str">
        <f t="shared" si="27"/>
        <v>EQUIPO</v>
      </c>
      <c r="K285" t="b">
        <f t="shared" si="25"/>
        <v>0</v>
      </c>
      <c r="L285" s="11" t="str">
        <f t="shared" si="26"/>
        <v>SI</v>
      </c>
      <c r="M285" t="str">
        <f>IF(B285="Q", MAX(M$2:M284)+1, "")</f>
        <v/>
      </c>
      <c r="N285" t="str">
        <f t="shared" si="23"/>
        <v/>
      </c>
    </row>
    <row r="286" spans="1:14" x14ac:dyDescent="0.25">
      <c r="A286" s="2">
        <v>2</v>
      </c>
      <c r="B286" s="2" t="s">
        <v>218</v>
      </c>
      <c r="C286" s="5" t="s">
        <v>281</v>
      </c>
      <c r="D286" s="5" t="s">
        <v>198</v>
      </c>
      <c r="E286" s="3">
        <v>0.25</v>
      </c>
      <c r="F286" s="3">
        <v>25</v>
      </c>
      <c r="G286" s="3">
        <v>6.25</v>
      </c>
      <c r="H286" t="str" cm="1">
        <f t="array" ref="H286">SUBSTITUTE(INDEX($C$1:$C286, MAX(IF((NOT(ISBLANK($C$1:$C286)))*(ISNUMBER(FIND("Item:", $C$1:$C286))), ROW($C$1:$C286)-ROW($C$1)+1))), "Item: ", "")</f>
        <v>ZAPATA DE HORMIGÓN ARMADO</v>
      </c>
      <c r="I286" t="str">
        <f t="shared" si="24"/>
        <v/>
      </c>
      <c r="J286" t="str">
        <f t="shared" si="27"/>
        <v>EQUIPO</v>
      </c>
      <c r="K286" t="b">
        <f t="shared" si="25"/>
        <v>0</v>
      </c>
      <c r="L286" s="11" t="str">
        <f t="shared" si="26"/>
        <v>SI</v>
      </c>
      <c r="M286" t="str">
        <f>IF(B286="Q", MAX(M$2:M285)+1, "")</f>
        <v/>
      </c>
      <c r="N286" t="str">
        <f t="shared" si="23"/>
        <v/>
      </c>
    </row>
    <row r="287" spans="1:14" x14ac:dyDescent="0.25">
      <c r="H287" t="str" cm="1">
        <f t="array" ref="H287">SUBSTITUTE(INDEX($C$1:$C287, MAX(IF((NOT(ISBLANK($C$1:$C287)))*(ISNUMBER(FIND("Item:", $C$1:$C287))), ROW($C$1:$C287)-ROW($C$1)+1))), "Item: ", "")</f>
        <v>ZAPATA DE HORMIGÓN ARMADO</v>
      </c>
      <c r="I287" t="str">
        <f t="shared" si="24"/>
        <v/>
      </c>
      <c r="J287" t="str">
        <f t="shared" si="27"/>
        <v>EQUIPO</v>
      </c>
      <c r="K287" t="b">
        <f t="shared" si="25"/>
        <v>0</v>
      </c>
      <c r="L287" s="11" t="str">
        <f t="shared" si="26"/>
        <v/>
      </c>
      <c r="M287" t="str">
        <f>IF(B287="Q", MAX(M$2:M286)+1, "")</f>
        <v/>
      </c>
      <c r="N287" t="str">
        <f t="shared" si="23"/>
        <v/>
      </c>
    </row>
    <row r="288" spans="1:14" x14ac:dyDescent="0.25">
      <c r="H288" t="str" cm="1">
        <f t="array" ref="H288">SUBSTITUTE(INDEX($C$1:$C288, MAX(IF((NOT(ISBLANK($C$1:$C288)))*(ISNUMBER(FIND("Item:", $C$1:$C288))), ROW($C$1:$C288)-ROW($C$1)+1))), "Item: ", "")</f>
        <v>ZAPATA DE HORMIGÓN ARMADO</v>
      </c>
      <c r="I288" t="str">
        <f t="shared" si="24"/>
        <v/>
      </c>
      <c r="J288" t="str">
        <f t="shared" si="27"/>
        <v>EQUIPO</v>
      </c>
      <c r="K288" t="b">
        <f t="shared" si="25"/>
        <v>0</v>
      </c>
      <c r="L288" s="11" t="str">
        <f t="shared" si="26"/>
        <v/>
      </c>
      <c r="M288" t="str">
        <f>IF(B288="Q", MAX(M$2:M287)+1, "")</f>
        <v/>
      </c>
      <c r="N288" t="str">
        <f t="shared" si="23"/>
        <v/>
      </c>
    </row>
    <row r="289" spans="1:14" x14ac:dyDescent="0.25">
      <c r="H289" t="str" cm="1">
        <f t="array" ref="H289">SUBSTITUTE(INDEX($C$1:$C289, MAX(IF((NOT(ISBLANK($C$1:$C289)))*(ISNUMBER(FIND("Item:", $C$1:$C289))), ROW($C$1:$C289)-ROW($C$1)+1))), "Item: ", "")</f>
        <v>ZAPATA DE HORMIGÓN ARMADO</v>
      </c>
      <c r="I289" t="str">
        <f t="shared" si="24"/>
        <v/>
      </c>
      <c r="J289" t="str">
        <f t="shared" si="27"/>
        <v>EQUIPO</v>
      </c>
      <c r="K289" t="b">
        <f t="shared" si="25"/>
        <v>0</v>
      </c>
      <c r="L289" s="11" t="str">
        <f t="shared" si="26"/>
        <v/>
      </c>
      <c r="M289" t="str">
        <f>IF(B289="Q", MAX(M$2:M288)+1, "")</f>
        <v/>
      </c>
      <c r="N289" t="str">
        <f t="shared" si="23"/>
        <v/>
      </c>
    </row>
    <row r="290" spans="1:14" x14ac:dyDescent="0.25">
      <c r="A290" s="2"/>
      <c r="B290" s="2" t="s">
        <v>240</v>
      </c>
      <c r="C290" s="5" t="s">
        <v>241</v>
      </c>
      <c r="D290" s="5"/>
      <c r="E290" s="5" t="s">
        <v>242</v>
      </c>
      <c r="F290" s="5" t="s">
        <v>243</v>
      </c>
      <c r="G290" s="3">
        <v>26.94</v>
      </c>
      <c r="H290" t="str" cm="1">
        <f t="array" ref="H290">SUBSTITUTE(INDEX($C$1:$C290, MAX(IF((NOT(ISBLANK($C$1:$C290)))*(ISNUMBER(FIND("Item:", $C$1:$C290))), ROW($C$1:$C290)-ROW($C$1)+1))), "Item: ", "")</f>
        <v>ZAPATA DE HORMIGÓN ARMADO</v>
      </c>
      <c r="I290" t="str">
        <f t="shared" si="24"/>
        <v/>
      </c>
      <c r="J290" t="str">
        <f t="shared" si="27"/>
        <v>EQUIPO</v>
      </c>
      <c r="K290" t="b">
        <f t="shared" si="25"/>
        <v>0</v>
      </c>
      <c r="L290" s="11" t="str">
        <f t="shared" si="26"/>
        <v/>
      </c>
      <c r="M290" t="str">
        <f>IF(B290="Q", MAX(M$2:M289)+1, "")</f>
        <v/>
      </c>
      <c r="N290" t="str">
        <f t="shared" si="23"/>
        <v/>
      </c>
    </row>
    <row r="291" spans="1:14" x14ac:dyDescent="0.25">
      <c r="A291" s="6" t="s">
        <v>1</v>
      </c>
      <c r="B291" s="6" t="s">
        <v>244</v>
      </c>
      <c r="C291" s="8" t="s">
        <v>245</v>
      </c>
      <c r="D291" s="8"/>
      <c r="E291" s="8"/>
      <c r="F291" s="8" t="s">
        <v>246</v>
      </c>
      <c r="G291" s="7">
        <v>38.19</v>
      </c>
      <c r="H291" t="str" cm="1">
        <f t="array" ref="H291">SUBSTITUTE(INDEX($C$1:$C291, MAX(IF((NOT(ISBLANK($C$1:$C291)))*(ISNUMBER(FIND("Item:", $C$1:$C291))), ROW($C$1:$C291)-ROW($C$1)+1))), "Item: ", "")</f>
        <v>ZAPATA DE HORMIGÓN ARMADO</v>
      </c>
      <c r="I291" t="str">
        <f t="shared" si="24"/>
        <v>EQUIPO</v>
      </c>
      <c r="J291" t="str">
        <f t="shared" si="27"/>
        <v>EQUIPO</v>
      </c>
      <c r="K291" t="b">
        <f t="shared" si="25"/>
        <v>0</v>
      </c>
      <c r="L291" s="11" t="str">
        <f t="shared" si="26"/>
        <v/>
      </c>
      <c r="M291" t="str">
        <f>IF(B291="Q", MAX(M$2:M290)+1, "")</f>
        <v/>
      </c>
      <c r="N291" t="str">
        <f t="shared" si="23"/>
        <v/>
      </c>
    </row>
    <row r="292" spans="1:14" x14ac:dyDescent="0.25">
      <c r="A292" s="6" t="s">
        <v>1</v>
      </c>
      <c r="B292" s="6" t="s">
        <v>247</v>
      </c>
      <c r="C292" s="8" t="s">
        <v>248</v>
      </c>
      <c r="D292" s="8"/>
      <c r="E292" s="8"/>
      <c r="F292" s="8" t="s">
        <v>249</v>
      </c>
      <c r="G292" s="7">
        <v>1798.55</v>
      </c>
      <c r="H292" t="str" cm="1">
        <f t="array" ref="H292">SUBSTITUTE(INDEX($C$1:$C292, MAX(IF((NOT(ISBLANK($C$1:$C292)))*(ISNUMBER(FIND("Item:", $C$1:$C292))), ROW($C$1:$C292)-ROW($C$1)+1))), "Item: ", "")</f>
        <v>ZAPATA DE HORMIGÓN ARMADO</v>
      </c>
      <c r="I292" t="str">
        <f t="shared" si="24"/>
        <v/>
      </c>
      <c r="J292" t="str">
        <f t="shared" si="27"/>
        <v>EQUIPO</v>
      </c>
      <c r="K292" t="b">
        <f t="shared" si="25"/>
        <v>0</v>
      </c>
      <c r="L292" s="11" t="str">
        <f t="shared" si="26"/>
        <v/>
      </c>
      <c r="M292" t="str">
        <f>IF(B292="Q", MAX(M$2:M291)+1, "")</f>
        <v/>
      </c>
      <c r="N292" t="str">
        <f t="shared" si="23"/>
        <v/>
      </c>
    </row>
    <row r="293" spans="1:14" x14ac:dyDescent="0.25">
      <c r="A293" s="2"/>
      <c r="B293" s="2" t="s">
        <v>250</v>
      </c>
      <c r="C293" s="5" t="s">
        <v>251</v>
      </c>
      <c r="D293" s="5"/>
      <c r="E293" s="5" t="s">
        <v>252</v>
      </c>
      <c r="F293" s="5" t="s">
        <v>253</v>
      </c>
      <c r="G293" s="3">
        <v>125.9</v>
      </c>
      <c r="H293" t="str" cm="1">
        <f t="array" ref="H293">SUBSTITUTE(INDEX($C$1:$C293, MAX(IF((NOT(ISBLANK($C$1:$C293)))*(ISNUMBER(FIND("Item:", $C$1:$C293))), ROW($C$1:$C293)-ROW($C$1)+1))), "Item: ", "")</f>
        <v>ZAPATA DE HORMIGÓN ARMADO</v>
      </c>
      <c r="I293" t="str">
        <f t="shared" si="24"/>
        <v/>
      </c>
      <c r="J293" t="str">
        <f t="shared" si="27"/>
        <v>EQUIPO</v>
      </c>
      <c r="K293" t="b">
        <f t="shared" si="25"/>
        <v>0</v>
      </c>
      <c r="L293" s="11" t="str">
        <f t="shared" si="26"/>
        <v/>
      </c>
      <c r="M293" t="str">
        <f>IF(B293="Q", MAX(M$2:M292)+1, "")</f>
        <v/>
      </c>
      <c r="N293" t="str">
        <f t="shared" si="23"/>
        <v/>
      </c>
    </row>
    <row r="294" spans="1:14" x14ac:dyDescent="0.25">
      <c r="A294" s="2"/>
      <c r="B294" s="2" t="s">
        <v>26</v>
      </c>
      <c r="C294" s="5" t="s">
        <v>254</v>
      </c>
      <c r="D294" s="5"/>
      <c r="E294" s="5" t="s">
        <v>252</v>
      </c>
      <c r="F294" s="5" t="s">
        <v>255</v>
      </c>
      <c r="G294" s="3">
        <v>134.71</v>
      </c>
      <c r="H294" t="str" cm="1">
        <f t="array" ref="H294">SUBSTITUTE(INDEX($C$1:$C294, MAX(IF((NOT(ISBLANK($C$1:$C294)))*(ISNUMBER(FIND("Item:", $C$1:$C294))), ROW($C$1:$C294)-ROW($C$1)+1))), "Item: ", "")</f>
        <v>ZAPATA DE HORMIGÓN ARMADO</v>
      </c>
      <c r="I294" t="str">
        <f t="shared" si="24"/>
        <v/>
      </c>
      <c r="J294" t="str">
        <f t="shared" si="27"/>
        <v>EQUIPO</v>
      </c>
      <c r="K294" t="b">
        <f t="shared" si="25"/>
        <v>0</v>
      </c>
      <c r="L294" s="11" t="str">
        <f t="shared" si="26"/>
        <v/>
      </c>
      <c r="M294" t="str">
        <f>IF(B294="Q", MAX(M$2:M293)+1, "")</f>
        <v/>
      </c>
      <c r="N294" t="str">
        <f t="shared" si="23"/>
        <v/>
      </c>
    </row>
    <row r="295" spans="1:14" x14ac:dyDescent="0.25">
      <c r="A295" s="6" t="s">
        <v>1</v>
      </c>
      <c r="B295" s="6" t="s">
        <v>256</v>
      </c>
      <c r="C295" s="8" t="s">
        <v>257</v>
      </c>
      <c r="D295" s="8"/>
      <c r="E295" s="8"/>
      <c r="F295" s="8" t="s">
        <v>258</v>
      </c>
      <c r="G295" s="7">
        <v>2059.16</v>
      </c>
      <c r="H295" t="str" cm="1">
        <f t="array" ref="H295">SUBSTITUTE(INDEX($C$1:$C295, MAX(IF((NOT(ISBLANK($C$1:$C295)))*(ISNUMBER(FIND("Item:", $C$1:$C295))), ROW($C$1:$C295)-ROW($C$1)+1))), "Item: ", "")</f>
        <v>ZAPATA DE HORMIGÓN ARMADO</v>
      </c>
      <c r="I295" t="str">
        <f t="shared" si="24"/>
        <v/>
      </c>
      <c r="J295" t="str">
        <f t="shared" si="27"/>
        <v>EQUIPO</v>
      </c>
      <c r="K295" t="b">
        <f t="shared" si="25"/>
        <v>0</v>
      </c>
      <c r="L295" s="11" t="str">
        <f t="shared" si="26"/>
        <v/>
      </c>
      <c r="M295" t="str">
        <f>IF(B295="Q", MAX(M$2:M294)+1, "")</f>
        <v/>
      </c>
      <c r="N295" t="str">
        <f t="shared" si="23"/>
        <v/>
      </c>
    </row>
    <row r="296" spans="1:14" x14ac:dyDescent="0.25">
      <c r="A296" s="2"/>
      <c r="B296" s="2" t="s">
        <v>259</v>
      </c>
      <c r="C296" s="5" t="s">
        <v>260</v>
      </c>
      <c r="D296" s="5"/>
      <c r="E296" s="5" t="s">
        <v>261</v>
      </c>
      <c r="F296" s="5" t="s">
        <v>262</v>
      </c>
      <c r="G296" s="3">
        <v>63.63</v>
      </c>
      <c r="H296" t="str" cm="1">
        <f t="array" ref="H296">SUBSTITUTE(INDEX($C$1:$C296, MAX(IF((NOT(ISBLANK($C$1:$C296)))*(ISNUMBER(FIND("Item:", $C$1:$C296))), ROW($C$1:$C296)-ROW($C$1)+1))), "Item: ", "")</f>
        <v>ZAPATA DE HORMIGÓN ARMADO</v>
      </c>
      <c r="I296" t="str">
        <f t="shared" si="24"/>
        <v/>
      </c>
      <c r="J296" t="str">
        <f t="shared" si="27"/>
        <v>EQUIPO</v>
      </c>
      <c r="K296" t="b">
        <f t="shared" si="25"/>
        <v>0</v>
      </c>
      <c r="L296" s="11" t="str">
        <f t="shared" si="26"/>
        <v/>
      </c>
      <c r="M296" t="str">
        <f>IF(B296="Q", MAX(M$2:M295)+1, "")</f>
        <v/>
      </c>
      <c r="N296" t="str">
        <f t="shared" si="23"/>
        <v/>
      </c>
    </row>
    <row r="297" spans="1:14" x14ac:dyDescent="0.25">
      <c r="H297" t="str" cm="1">
        <f t="array" ref="H297">SUBSTITUTE(INDEX($C$1:$C297, MAX(IF((NOT(ISBLANK($C$1:$C297)))*(ISNUMBER(FIND("Item:", $C$1:$C297))), ROW($C$1:$C297)-ROW($C$1)+1))), "Item: ", "")</f>
        <v>ZAPATA DE HORMIGÓN ARMADO</v>
      </c>
      <c r="I297" t="str">
        <f t="shared" si="24"/>
        <v/>
      </c>
      <c r="J297" t="str">
        <f t="shared" si="27"/>
        <v>EQUIPO</v>
      </c>
      <c r="K297" t="b">
        <f t="shared" si="25"/>
        <v>0</v>
      </c>
      <c r="L297" s="11" t="str">
        <f t="shared" si="26"/>
        <v/>
      </c>
      <c r="M297" t="str">
        <f>IF(B297="Q", MAX(M$2:M296)+1, "")</f>
        <v/>
      </c>
      <c r="N297" t="str">
        <f t="shared" si="23"/>
        <v/>
      </c>
    </row>
    <row r="298" spans="1:14" x14ac:dyDescent="0.25">
      <c r="A298" s="6" t="s">
        <v>1</v>
      </c>
      <c r="B298" s="6" t="s">
        <v>263</v>
      </c>
      <c r="C298" s="8" t="s">
        <v>264</v>
      </c>
      <c r="D298" s="8"/>
      <c r="E298" s="8"/>
      <c r="F298" s="8" t="s">
        <v>265</v>
      </c>
      <c r="G298" s="7">
        <v>2122.79</v>
      </c>
      <c r="H298" t="str" cm="1">
        <f t="array" ref="H298">SUBSTITUTE(INDEX($C$1:$C298, MAX(IF((NOT(ISBLANK($C$1:$C298)))*(ISNUMBER(FIND("Item:", $C$1:$C298))), ROW($C$1:$C298)-ROW($C$1)+1))), "Item: ", "")</f>
        <v>ZAPATA DE HORMIGÓN ARMADO</v>
      </c>
      <c r="I298" t="str">
        <f t="shared" si="24"/>
        <v/>
      </c>
      <c r="J298" t="str">
        <f t="shared" si="27"/>
        <v>EQUIPO</v>
      </c>
      <c r="K298" t="b">
        <f t="shared" si="25"/>
        <v>0</v>
      </c>
      <c r="L298" s="11" t="str">
        <f t="shared" si="26"/>
        <v/>
      </c>
      <c r="M298">
        <f>IF(B298="Q", MAX(M$2:M297)+1, "")</f>
        <v>6</v>
      </c>
      <c r="N298" t="str">
        <f t="shared" si="23"/>
        <v>ZAPATA DE HORMIGÓN ARMADO</v>
      </c>
    </row>
    <row r="299" spans="1:14" x14ac:dyDescent="0.25">
      <c r="A299" s="6" t="s">
        <v>1</v>
      </c>
      <c r="B299" s="6"/>
      <c r="C299" s="8" t="s">
        <v>266</v>
      </c>
      <c r="D299" s="8"/>
      <c r="E299" s="8"/>
      <c r="F299" s="8"/>
      <c r="G299" s="7">
        <v>2122.79</v>
      </c>
      <c r="H299" t="str" cm="1">
        <f t="array" ref="H299">SUBSTITUTE(INDEX($C$1:$C299, MAX(IF((NOT(ISBLANK($C$1:$C299)))*(ISNUMBER(FIND("Item:", $C$1:$C299))), ROW($C$1:$C299)-ROW($C$1)+1))), "Item: ", "")</f>
        <v>ZAPATA DE HORMIGÓN ARMADO</v>
      </c>
      <c r="I299" t="str">
        <f t="shared" si="24"/>
        <v/>
      </c>
      <c r="J299" t="str">
        <f t="shared" si="27"/>
        <v>EQUIPO</v>
      </c>
      <c r="K299" t="b">
        <f t="shared" si="25"/>
        <v>0</v>
      </c>
      <c r="L299" s="11" t="str">
        <f t="shared" si="26"/>
        <v/>
      </c>
      <c r="M299" t="str">
        <f>IF(B299="Q", MAX(M$2:M298)+1, "")</f>
        <v/>
      </c>
      <c r="N299" t="str">
        <f t="shared" si="23"/>
        <v/>
      </c>
    </row>
    <row r="300" spans="1:14" x14ac:dyDescent="0.25">
      <c r="C300" s="9" t="s">
        <v>282</v>
      </c>
      <c r="H300" t="str" cm="1">
        <f t="array" ref="H300">SUBSTITUTE(INDEX($C$1:$C300, MAX(IF((NOT(ISBLANK($C$1:$C300)))*(ISNUMBER(FIND("Item:", $C$1:$C300))), ROW($C$1:$C300)-ROW($C$1)+1))), "Item: ", "")</f>
        <v>ZAPATA DE HORMIGÓN ARMADO</v>
      </c>
      <c r="I300" t="str">
        <f t="shared" si="24"/>
        <v/>
      </c>
      <c r="J300" t="str">
        <f t="shared" si="27"/>
        <v>EQUIPO</v>
      </c>
      <c r="K300" t="b">
        <f t="shared" si="25"/>
        <v>0</v>
      </c>
      <c r="L300" s="11" t="str">
        <f t="shared" si="26"/>
        <v/>
      </c>
      <c r="M300" t="str">
        <f>IF(B300="Q", MAX(M$2:M299)+1, "")</f>
        <v/>
      </c>
      <c r="N300" t="str">
        <f t="shared" si="23"/>
        <v/>
      </c>
    </row>
    <row r="301" spans="1:14" x14ac:dyDescent="0.25">
      <c r="H301" t="str" cm="1">
        <f t="array" ref="H301">SUBSTITUTE(INDEX($C$1:$C301, MAX(IF((NOT(ISBLANK($C$1:$C301)))*(ISNUMBER(FIND("Item:", $C$1:$C301))), ROW($C$1:$C301)-ROW($C$1)+1))), "Item: ", "")</f>
        <v>ZAPATA DE HORMIGÓN ARMADO</v>
      </c>
      <c r="I301" t="str">
        <f t="shared" si="24"/>
        <v/>
      </c>
      <c r="J301" t="str">
        <f t="shared" si="27"/>
        <v>EQUIPO</v>
      </c>
      <c r="K301" t="b">
        <f t="shared" si="25"/>
        <v>0</v>
      </c>
      <c r="L301" s="11" t="str">
        <f t="shared" si="26"/>
        <v/>
      </c>
      <c r="M301" t="str">
        <f>IF(B301="Q", MAX(M$2:M300)+1, "")</f>
        <v/>
      </c>
      <c r="N301" t="str">
        <f t="shared" si="23"/>
        <v/>
      </c>
    </row>
    <row r="302" spans="1:14" x14ac:dyDescent="0.25">
      <c r="C302" s="10" t="s">
        <v>283</v>
      </c>
      <c r="E302" s="10" t="s">
        <v>274</v>
      </c>
      <c r="H302" t="str" cm="1">
        <f t="array" ref="H302">SUBSTITUTE(INDEX($C$1:$C302, MAX(IF((NOT(ISBLANK($C$1:$C302)))*(ISNUMBER(FIND("Item:", $C$1:$C302))), ROW($C$1:$C302)-ROW($C$1)+1))), "Item: ", "")</f>
        <v>RELLLENO Y COMPACTADO S/MATERIAL</v>
      </c>
      <c r="I302" t="str">
        <f t="shared" si="24"/>
        <v/>
      </c>
      <c r="J302" t="str">
        <f t="shared" si="27"/>
        <v>EQUIPO</v>
      </c>
      <c r="K302" t="b">
        <f t="shared" si="25"/>
        <v>0</v>
      </c>
      <c r="L302" s="11" t="str">
        <f t="shared" si="26"/>
        <v/>
      </c>
      <c r="M302" t="str">
        <f>IF(B302="Q", MAX(M$2:M301)+1, "")</f>
        <v/>
      </c>
      <c r="N302" t="str">
        <f t="shared" si="23"/>
        <v/>
      </c>
    </row>
    <row r="303" spans="1:14" x14ac:dyDescent="0.25">
      <c r="C303" s="10" t="s">
        <v>0</v>
      </c>
      <c r="E303" s="10" t="s">
        <v>72</v>
      </c>
      <c r="H303" t="str" cm="1">
        <f t="array" ref="H303">SUBSTITUTE(INDEX($C$1:$C303, MAX(IF((NOT(ISBLANK($C$1:$C303)))*(ISNUMBER(FIND("Item:", $C$1:$C303))), ROW($C$1:$C303)-ROW($C$1)+1))), "Item: ", "")</f>
        <v>RELLLENO Y COMPACTADO S/MATERIAL</v>
      </c>
      <c r="I303" t="str">
        <f t="shared" si="24"/>
        <v/>
      </c>
      <c r="J303" t="str">
        <f t="shared" si="27"/>
        <v>EQUIPO</v>
      </c>
      <c r="K303" t="b">
        <f t="shared" si="25"/>
        <v>0</v>
      </c>
      <c r="L303" s="11" t="str">
        <f t="shared" si="26"/>
        <v/>
      </c>
      <c r="M303" t="str">
        <f>IF(B303="Q", MAX(M$2:M302)+1, "")</f>
        <v/>
      </c>
      <c r="N303" t="str">
        <f t="shared" si="23"/>
        <v/>
      </c>
    </row>
    <row r="304" spans="1:14" x14ac:dyDescent="0.25">
      <c r="C304" s="10" t="s">
        <v>71</v>
      </c>
      <c r="E304" s="10" t="s">
        <v>73</v>
      </c>
      <c r="H304" t="str" cm="1">
        <f t="array" ref="H304">SUBSTITUTE(INDEX($C$1:$C304, MAX(IF((NOT(ISBLANK($C$1:$C304)))*(ISNUMBER(FIND("Item:", $C$1:$C304))), ROW($C$1:$C304)-ROW($C$1)+1))), "Item: ", "")</f>
        <v>RELLLENO Y COMPACTADO S/MATERIAL</v>
      </c>
      <c r="I304" t="str">
        <f t="shared" si="24"/>
        <v/>
      </c>
      <c r="J304" t="str">
        <f t="shared" si="27"/>
        <v>EQUIPO</v>
      </c>
      <c r="K304" t="b">
        <f t="shared" si="25"/>
        <v>0</v>
      </c>
      <c r="L304" s="11" t="str">
        <f t="shared" si="26"/>
        <v/>
      </c>
      <c r="M304" t="str">
        <f>IF(B304="Q", MAX(M$2:M303)+1, "")</f>
        <v/>
      </c>
      <c r="N304" t="str">
        <f t="shared" si="23"/>
        <v/>
      </c>
    </row>
    <row r="305" spans="1:14" x14ac:dyDescent="0.25">
      <c r="H305" t="str" cm="1">
        <f t="array" ref="H305">SUBSTITUTE(INDEX($C$1:$C305, MAX(IF((NOT(ISBLANK($C$1:$C305)))*(ISNUMBER(FIND("Item:", $C$1:$C305))), ROW($C$1:$C305)-ROW($C$1)+1))), "Item: ", "")</f>
        <v>RELLLENO Y COMPACTADO S/MATERIAL</v>
      </c>
      <c r="I305" t="str">
        <f t="shared" si="24"/>
        <v/>
      </c>
      <c r="J305" t="str">
        <f t="shared" si="27"/>
        <v>EQUIPO</v>
      </c>
      <c r="K305" t="b">
        <f t="shared" si="25"/>
        <v>0</v>
      </c>
      <c r="L305" s="11" t="str">
        <f t="shared" si="26"/>
        <v/>
      </c>
      <c r="M305" t="str">
        <f>IF(B305="Q", MAX(M$2:M304)+1, "")</f>
        <v/>
      </c>
      <c r="N305" t="str">
        <f t="shared" si="23"/>
        <v/>
      </c>
    </row>
    <row r="306" spans="1:14" x14ac:dyDescent="0.25">
      <c r="A306" s="1" t="s">
        <v>2</v>
      </c>
      <c r="B306" s="1" t="s">
        <v>213</v>
      </c>
      <c r="C306" s="4" t="s">
        <v>214</v>
      </c>
      <c r="D306" s="4" t="s">
        <v>74</v>
      </c>
      <c r="E306" s="4" t="s">
        <v>77</v>
      </c>
      <c r="F306" s="4" t="s">
        <v>215</v>
      </c>
      <c r="G306" s="4" t="s">
        <v>76</v>
      </c>
      <c r="H306" t="str" cm="1">
        <f t="array" ref="H306">SUBSTITUTE(INDEX($C$1:$C306, MAX(IF((NOT(ISBLANK($C$1:$C306)))*(ISNUMBER(FIND("Item:", $C$1:$C306))), ROW($C$1:$C306)-ROW($C$1)+1))), "Item: ", "")</f>
        <v>RELLLENO Y COMPACTADO S/MATERIAL</v>
      </c>
      <c r="I306" t="str">
        <f t="shared" si="24"/>
        <v/>
      </c>
      <c r="J306" t="str">
        <f t="shared" si="27"/>
        <v>EQUIPO</v>
      </c>
      <c r="K306" t="b">
        <f t="shared" si="25"/>
        <v>0</v>
      </c>
      <c r="L306" s="11" t="str">
        <f t="shared" si="26"/>
        <v/>
      </c>
      <c r="M306" t="str">
        <f>IF(B306="Q", MAX(M$2:M305)+1, "")</f>
        <v/>
      </c>
      <c r="N306" t="str">
        <f t="shared" si="23"/>
        <v/>
      </c>
    </row>
    <row r="307" spans="1:14" x14ac:dyDescent="0.25">
      <c r="A307" s="2"/>
      <c r="B307" s="2" t="s">
        <v>216</v>
      </c>
      <c r="C307" s="5" t="s">
        <v>217</v>
      </c>
      <c r="D307" s="5"/>
      <c r="E307" s="5"/>
      <c r="F307" s="5"/>
      <c r="G307" s="5"/>
      <c r="H307" t="str" cm="1">
        <f t="array" ref="H307">SUBSTITUTE(INDEX($C$1:$C307, MAX(IF((NOT(ISBLANK($C$1:$C307)))*(ISNUMBER(FIND("Item:", $C$1:$C307))), ROW($C$1:$C307)-ROW($C$1)+1))), "Item: ", "")</f>
        <v>RELLLENO Y COMPACTADO S/MATERIAL</v>
      </c>
      <c r="I307" t="str">
        <f t="shared" si="24"/>
        <v>MATERIALES</v>
      </c>
      <c r="J307" t="str">
        <f t="shared" si="27"/>
        <v>MATERIALES</v>
      </c>
      <c r="K307" t="b">
        <f t="shared" si="25"/>
        <v>1</v>
      </c>
      <c r="L307" s="11" t="str">
        <f t="shared" si="26"/>
        <v/>
      </c>
      <c r="M307" t="str">
        <f>IF(B307="Q", MAX(M$2:M306)+1, "")</f>
        <v/>
      </c>
      <c r="N307" t="str">
        <f t="shared" si="23"/>
        <v/>
      </c>
    </row>
    <row r="308" spans="1:14" x14ac:dyDescent="0.25">
      <c r="H308" t="str" cm="1">
        <f t="array" ref="H308">SUBSTITUTE(INDEX($C$1:$C308, MAX(IF((NOT(ISBLANK($C$1:$C308)))*(ISNUMBER(FIND("Item:", $C$1:$C308))), ROW($C$1:$C308)-ROW($C$1)+1))), "Item: ", "")</f>
        <v>RELLLENO Y COMPACTADO S/MATERIAL</v>
      </c>
      <c r="I308" t="str">
        <f t="shared" si="24"/>
        <v/>
      </c>
      <c r="J308" t="str">
        <f t="shared" si="27"/>
        <v>MATERIALES</v>
      </c>
      <c r="K308" t="b">
        <f t="shared" si="25"/>
        <v>0</v>
      </c>
      <c r="L308" s="11" t="str">
        <f t="shared" si="26"/>
        <v/>
      </c>
      <c r="M308" t="str">
        <f>IF(B308="Q", MAX(M$2:M307)+1, "")</f>
        <v/>
      </c>
      <c r="N308" t="str">
        <f t="shared" si="23"/>
        <v/>
      </c>
    </row>
    <row r="309" spans="1:14" x14ac:dyDescent="0.25">
      <c r="H309" t="str" cm="1">
        <f t="array" ref="H309">SUBSTITUTE(INDEX($C$1:$C309, MAX(IF((NOT(ISBLANK($C$1:$C309)))*(ISNUMBER(FIND("Item:", $C$1:$C309))), ROW($C$1:$C309)-ROW($C$1)+1))), "Item: ", "")</f>
        <v>RELLLENO Y COMPACTADO S/MATERIAL</v>
      </c>
      <c r="I309" t="str">
        <f t="shared" si="24"/>
        <v/>
      </c>
      <c r="J309" t="str">
        <f t="shared" si="27"/>
        <v>MATERIALES</v>
      </c>
      <c r="K309" t="b">
        <f t="shared" si="25"/>
        <v>0</v>
      </c>
      <c r="L309" s="11" t="str">
        <f t="shared" si="26"/>
        <v/>
      </c>
      <c r="M309" t="str">
        <f>IF(B309="Q", MAX(M$2:M308)+1, "")</f>
        <v/>
      </c>
      <c r="N309" t="str">
        <f t="shared" si="23"/>
        <v/>
      </c>
    </row>
    <row r="310" spans="1:14" x14ac:dyDescent="0.25">
      <c r="H310" t="str" cm="1">
        <f t="array" ref="H310">SUBSTITUTE(INDEX($C$1:$C310, MAX(IF((NOT(ISBLANK($C$1:$C310)))*(ISNUMBER(FIND("Item:", $C$1:$C310))), ROW($C$1:$C310)-ROW($C$1)+1))), "Item: ", "")</f>
        <v>RELLLENO Y COMPACTADO S/MATERIAL</v>
      </c>
      <c r="I310" t="str">
        <f t="shared" si="24"/>
        <v/>
      </c>
      <c r="J310" t="str">
        <f t="shared" si="27"/>
        <v>MATERIALES</v>
      </c>
      <c r="K310" t="b">
        <f t="shared" si="25"/>
        <v>0</v>
      </c>
      <c r="L310" s="11" t="str">
        <f t="shared" si="26"/>
        <v/>
      </c>
      <c r="M310" t="str">
        <f>IF(B310="Q", MAX(M$2:M309)+1, "")</f>
        <v/>
      </c>
      <c r="N310" t="str">
        <f t="shared" si="23"/>
        <v/>
      </c>
    </row>
    <row r="311" spans="1:14" x14ac:dyDescent="0.25">
      <c r="H311" t="str" cm="1">
        <f t="array" ref="H311">SUBSTITUTE(INDEX($C$1:$C311, MAX(IF((NOT(ISBLANK($C$1:$C311)))*(ISNUMBER(FIND("Item:", $C$1:$C311))), ROW($C$1:$C311)-ROW($C$1)+1))), "Item: ", "")</f>
        <v>RELLLENO Y COMPACTADO S/MATERIAL</v>
      </c>
      <c r="I311" t="str">
        <f t="shared" si="24"/>
        <v/>
      </c>
      <c r="J311" t="str">
        <f t="shared" si="27"/>
        <v>MATERIALES</v>
      </c>
      <c r="K311" t="b">
        <f t="shared" si="25"/>
        <v>0</v>
      </c>
      <c r="L311" s="11" t="str">
        <f t="shared" si="26"/>
        <v/>
      </c>
      <c r="M311" t="str">
        <f>IF(B311="Q", MAX(M$2:M310)+1, "")</f>
        <v/>
      </c>
      <c r="N311" t="str">
        <f t="shared" si="23"/>
        <v/>
      </c>
    </row>
    <row r="312" spans="1:14" x14ac:dyDescent="0.25">
      <c r="H312" t="str" cm="1">
        <f t="array" ref="H312">SUBSTITUTE(INDEX($C$1:$C312, MAX(IF((NOT(ISBLANK($C$1:$C312)))*(ISNUMBER(FIND("Item:", $C$1:$C312))), ROW($C$1:$C312)-ROW($C$1)+1))), "Item: ", "")</f>
        <v>RELLLENO Y COMPACTADO S/MATERIAL</v>
      </c>
      <c r="I312" t="str">
        <f t="shared" si="24"/>
        <v/>
      </c>
      <c r="J312" t="str">
        <f t="shared" si="27"/>
        <v>MATERIALES</v>
      </c>
      <c r="K312" t="b">
        <f t="shared" si="25"/>
        <v>0</v>
      </c>
      <c r="L312" s="11" t="str">
        <f t="shared" si="26"/>
        <v/>
      </c>
      <c r="M312" t="str">
        <f>IF(B312="Q", MAX(M$2:M311)+1, "")</f>
        <v/>
      </c>
      <c r="N312" t="str">
        <f t="shared" si="23"/>
        <v/>
      </c>
    </row>
    <row r="313" spans="1:14" x14ac:dyDescent="0.25">
      <c r="H313" t="str" cm="1">
        <f t="array" ref="H313">SUBSTITUTE(INDEX($C$1:$C313, MAX(IF((NOT(ISBLANK($C$1:$C313)))*(ISNUMBER(FIND("Item:", $C$1:$C313))), ROW($C$1:$C313)-ROW($C$1)+1))), "Item: ", "")</f>
        <v>RELLLENO Y COMPACTADO S/MATERIAL</v>
      </c>
      <c r="I313" t="str">
        <f t="shared" si="24"/>
        <v/>
      </c>
      <c r="J313" t="str">
        <f t="shared" si="27"/>
        <v>MATERIALES</v>
      </c>
      <c r="K313" t="b">
        <f t="shared" si="25"/>
        <v>0</v>
      </c>
      <c r="L313" s="11" t="str">
        <f t="shared" si="26"/>
        <v/>
      </c>
      <c r="M313" t="str">
        <f>IF(B313="Q", MAX(M$2:M312)+1, "")</f>
        <v/>
      </c>
      <c r="N313" t="str">
        <f t="shared" si="23"/>
        <v/>
      </c>
    </row>
    <row r="314" spans="1:14" x14ac:dyDescent="0.25">
      <c r="H314" t="str" cm="1">
        <f t="array" ref="H314">SUBSTITUTE(INDEX($C$1:$C314, MAX(IF((NOT(ISBLANK($C$1:$C314)))*(ISNUMBER(FIND("Item:", $C$1:$C314))), ROW($C$1:$C314)-ROW($C$1)+1))), "Item: ", "")</f>
        <v>RELLLENO Y COMPACTADO S/MATERIAL</v>
      </c>
      <c r="I314" t="str">
        <f t="shared" si="24"/>
        <v/>
      </c>
      <c r="J314" t="str">
        <f t="shared" si="27"/>
        <v>MATERIALES</v>
      </c>
      <c r="K314" t="b">
        <f t="shared" si="25"/>
        <v>0</v>
      </c>
      <c r="L314" s="11" t="str">
        <f t="shared" si="26"/>
        <v/>
      </c>
      <c r="M314" t="str">
        <f>IF(B314="Q", MAX(M$2:M313)+1, "")</f>
        <v/>
      </c>
      <c r="N314" t="str">
        <f t="shared" si="23"/>
        <v/>
      </c>
    </row>
    <row r="315" spans="1:14" x14ac:dyDescent="0.25">
      <c r="H315" t="str" cm="1">
        <f t="array" ref="H315">SUBSTITUTE(INDEX($C$1:$C315, MAX(IF((NOT(ISBLANK($C$1:$C315)))*(ISNUMBER(FIND("Item:", $C$1:$C315))), ROW($C$1:$C315)-ROW($C$1)+1))), "Item: ", "")</f>
        <v>RELLLENO Y COMPACTADO S/MATERIAL</v>
      </c>
      <c r="I315" t="str">
        <f t="shared" si="24"/>
        <v/>
      </c>
      <c r="J315" t="str">
        <f t="shared" si="27"/>
        <v>MATERIALES</v>
      </c>
      <c r="K315" t="b">
        <f t="shared" si="25"/>
        <v>0</v>
      </c>
      <c r="L315" s="11" t="str">
        <f t="shared" si="26"/>
        <v/>
      </c>
      <c r="M315" t="str">
        <f>IF(B315="Q", MAX(M$2:M314)+1, "")</f>
        <v/>
      </c>
      <c r="N315" t="str">
        <f t="shared" si="23"/>
        <v/>
      </c>
    </row>
    <row r="316" spans="1:14" x14ac:dyDescent="0.25">
      <c r="H316" t="str" cm="1">
        <f t="array" ref="H316">SUBSTITUTE(INDEX($C$1:$C316, MAX(IF((NOT(ISBLANK($C$1:$C316)))*(ISNUMBER(FIND("Item:", $C$1:$C316))), ROW($C$1:$C316)-ROW($C$1)+1))), "Item: ", "")</f>
        <v>RELLLENO Y COMPACTADO S/MATERIAL</v>
      </c>
      <c r="I316" t="str">
        <f t="shared" si="24"/>
        <v/>
      </c>
      <c r="J316" t="str">
        <f t="shared" si="27"/>
        <v>MATERIALES</v>
      </c>
      <c r="K316" t="b">
        <f t="shared" si="25"/>
        <v>0</v>
      </c>
      <c r="L316" s="11" t="str">
        <f t="shared" si="26"/>
        <v/>
      </c>
      <c r="M316" t="str">
        <f>IF(B316="Q", MAX(M$2:M315)+1, "")</f>
        <v/>
      </c>
      <c r="N316" t="str">
        <f t="shared" si="23"/>
        <v/>
      </c>
    </row>
    <row r="317" spans="1:14" x14ac:dyDescent="0.25">
      <c r="H317" t="str" cm="1">
        <f t="array" ref="H317">SUBSTITUTE(INDEX($C$1:$C317, MAX(IF((NOT(ISBLANK($C$1:$C317)))*(ISNUMBER(FIND("Item:", $C$1:$C317))), ROW($C$1:$C317)-ROW($C$1)+1))), "Item: ", "")</f>
        <v>RELLLENO Y COMPACTADO S/MATERIAL</v>
      </c>
      <c r="I317" t="str">
        <f t="shared" si="24"/>
        <v/>
      </c>
      <c r="J317" t="str">
        <f t="shared" si="27"/>
        <v>MATERIALES</v>
      </c>
      <c r="K317" t="b">
        <f t="shared" si="25"/>
        <v>0</v>
      </c>
      <c r="L317" s="11" t="str">
        <f t="shared" si="26"/>
        <v/>
      </c>
      <c r="M317" t="str">
        <f>IF(B317="Q", MAX(M$2:M316)+1, "")</f>
        <v/>
      </c>
      <c r="N317" t="str">
        <f t="shared" si="23"/>
        <v/>
      </c>
    </row>
    <row r="318" spans="1:14" x14ac:dyDescent="0.25">
      <c r="H318" t="str" cm="1">
        <f t="array" ref="H318">SUBSTITUTE(INDEX($C$1:$C318, MAX(IF((NOT(ISBLANK($C$1:$C318)))*(ISNUMBER(FIND("Item:", $C$1:$C318))), ROW($C$1:$C318)-ROW($C$1)+1))), "Item: ", "")</f>
        <v>RELLLENO Y COMPACTADO S/MATERIAL</v>
      </c>
      <c r="I318" t="str">
        <f t="shared" si="24"/>
        <v/>
      </c>
      <c r="J318" t="str">
        <f t="shared" si="27"/>
        <v>MATERIALES</v>
      </c>
      <c r="K318" t="b">
        <f t="shared" si="25"/>
        <v>0</v>
      </c>
      <c r="L318" s="11" t="str">
        <f t="shared" si="26"/>
        <v/>
      </c>
      <c r="M318" t="str">
        <f>IF(B318="Q", MAX(M$2:M317)+1, "")</f>
        <v/>
      </c>
      <c r="N318" t="str">
        <f t="shared" si="23"/>
        <v/>
      </c>
    </row>
    <row r="319" spans="1:14" x14ac:dyDescent="0.25">
      <c r="H319" t="str" cm="1">
        <f t="array" ref="H319">SUBSTITUTE(INDEX($C$1:$C319, MAX(IF((NOT(ISBLANK($C$1:$C319)))*(ISNUMBER(FIND("Item:", $C$1:$C319))), ROW($C$1:$C319)-ROW($C$1)+1))), "Item: ", "")</f>
        <v>RELLLENO Y COMPACTADO S/MATERIAL</v>
      </c>
      <c r="I319" t="str">
        <f t="shared" si="24"/>
        <v/>
      </c>
      <c r="J319" t="str">
        <f t="shared" si="27"/>
        <v>MATERIALES</v>
      </c>
      <c r="K319" t="b">
        <f t="shared" si="25"/>
        <v>0</v>
      </c>
      <c r="L319" s="11" t="str">
        <f t="shared" si="26"/>
        <v/>
      </c>
      <c r="M319" t="str">
        <f>IF(B319="Q", MAX(M$2:M318)+1, "")</f>
        <v/>
      </c>
      <c r="N319" t="str">
        <f t="shared" si="23"/>
        <v/>
      </c>
    </row>
    <row r="320" spans="1:14" x14ac:dyDescent="0.25">
      <c r="H320" t="str" cm="1">
        <f t="array" ref="H320">SUBSTITUTE(INDEX($C$1:$C320, MAX(IF((NOT(ISBLANK($C$1:$C320)))*(ISNUMBER(FIND("Item:", $C$1:$C320))), ROW($C$1:$C320)-ROW($C$1)+1))), "Item: ", "")</f>
        <v>RELLLENO Y COMPACTADO S/MATERIAL</v>
      </c>
      <c r="I320" t="str">
        <f t="shared" si="24"/>
        <v/>
      </c>
      <c r="J320" t="str">
        <f t="shared" si="27"/>
        <v>MATERIALES</v>
      </c>
      <c r="K320" t="b">
        <f t="shared" si="25"/>
        <v>0</v>
      </c>
      <c r="L320" s="11" t="str">
        <f t="shared" si="26"/>
        <v/>
      </c>
      <c r="M320" t="str">
        <f>IF(B320="Q", MAX(M$2:M319)+1, "")</f>
        <v/>
      </c>
      <c r="N320" t="str">
        <f t="shared" si="23"/>
        <v/>
      </c>
    </row>
    <row r="321" spans="1:14" x14ac:dyDescent="0.25">
      <c r="H321" t="str" cm="1">
        <f t="array" ref="H321">SUBSTITUTE(INDEX($C$1:$C321, MAX(IF((NOT(ISBLANK($C$1:$C321)))*(ISNUMBER(FIND("Item:", $C$1:$C321))), ROW($C$1:$C321)-ROW($C$1)+1))), "Item: ", "")</f>
        <v>RELLLENO Y COMPACTADO S/MATERIAL</v>
      </c>
      <c r="I321" t="str">
        <f t="shared" si="24"/>
        <v/>
      </c>
      <c r="J321" t="str">
        <f t="shared" si="27"/>
        <v>MATERIALES</v>
      </c>
      <c r="K321" t="b">
        <f t="shared" si="25"/>
        <v>0</v>
      </c>
      <c r="L321" s="11" t="str">
        <f t="shared" si="26"/>
        <v/>
      </c>
      <c r="M321" t="str">
        <f>IF(B321="Q", MAX(M$2:M320)+1, "")</f>
        <v/>
      </c>
      <c r="N321" t="str">
        <f t="shared" si="23"/>
        <v/>
      </c>
    </row>
    <row r="322" spans="1:14" x14ac:dyDescent="0.25">
      <c r="H322" t="str" cm="1">
        <f t="array" ref="H322">SUBSTITUTE(INDEX($C$1:$C322, MAX(IF((NOT(ISBLANK($C$1:$C322)))*(ISNUMBER(FIND("Item:", $C$1:$C322))), ROW($C$1:$C322)-ROW($C$1)+1))), "Item: ", "")</f>
        <v>RELLLENO Y COMPACTADO S/MATERIAL</v>
      </c>
      <c r="I322" t="str">
        <f t="shared" si="24"/>
        <v/>
      </c>
      <c r="J322" t="str">
        <f t="shared" si="27"/>
        <v>MATERIALES</v>
      </c>
      <c r="K322" t="b">
        <f t="shared" si="25"/>
        <v>0</v>
      </c>
      <c r="L322" s="11" t="str">
        <f t="shared" si="26"/>
        <v/>
      </c>
      <c r="M322" t="str">
        <f>IF(B322="Q", MAX(M$2:M321)+1, "")</f>
        <v/>
      </c>
      <c r="N322" t="str">
        <f t="shared" ref="N322:N385" si="28">+IF(M322="","",H322)</f>
        <v/>
      </c>
    </row>
    <row r="323" spans="1:14" x14ac:dyDescent="0.25">
      <c r="A323" s="6" t="s">
        <v>1</v>
      </c>
      <c r="B323" s="6" t="s">
        <v>219</v>
      </c>
      <c r="C323" s="8" t="s">
        <v>220</v>
      </c>
      <c r="D323" s="8"/>
      <c r="E323" s="8"/>
      <c r="F323" s="8" t="s">
        <v>221</v>
      </c>
      <c r="G323" s="7">
        <v>0</v>
      </c>
      <c r="H323" t="str" cm="1">
        <f t="array" ref="H323">SUBSTITUTE(INDEX($C$1:$C323, MAX(IF((NOT(ISBLANK($C$1:$C323)))*(ISNUMBER(FIND("Item:", $C$1:$C323))), ROW($C$1:$C323)-ROW($C$1)+1))), "Item: ", "")</f>
        <v>RELLLENO Y COMPACTADO S/MATERIAL</v>
      </c>
      <c r="I323" t="str">
        <f t="shared" ref="I323:I386" si="29">IFERROR(  IF(OR(ISNUMBER(FIND("MATERIALES", C323,1))), "MATERIALES",  IF(OR(ISNUMBER(FIND("MANO DE OBRA", C323))), "MANO DE OBRA",  IF(OR(ISNUMBER(FIND("EQUIPO", C323))), "EQUIPO",  ""))),"")</f>
        <v>MATERIALES</v>
      </c>
      <c r="J323" t="str">
        <f t="shared" si="27"/>
        <v>MATERIALES</v>
      </c>
      <c r="K323" t="b">
        <f t="shared" ref="K323:K386" si="30">AND(ISTEXT(B323),C323=J323)</f>
        <v>0</v>
      </c>
      <c r="L323" s="11" t="str">
        <f t="shared" ref="L323:L386" si="31">IF(ISNUMBER(A323),"SI","")</f>
        <v/>
      </c>
      <c r="M323" t="str">
        <f>IF(B323="Q", MAX(M$2:M322)+1, "")</f>
        <v/>
      </c>
      <c r="N323" t="str">
        <f t="shared" si="28"/>
        <v/>
      </c>
    </row>
    <row r="324" spans="1:14" x14ac:dyDescent="0.25">
      <c r="A324" s="2"/>
      <c r="B324" s="2" t="s">
        <v>222</v>
      </c>
      <c r="C324" s="5" t="s">
        <v>223</v>
      </c>
      <c r="D324" s="5"/>
      <c r="E324" s="5"/>
      <c r="F324" s="5"/>
      <c r="G324" s="5"/>
      <c r="H324" t="str" cm="1">
        <f t="array" ref="H324">SUBSTITUTE(INDEX($C$1:$C324, MAX(IF((NOT(ISBLANK($C$1:$C324)))*(ISNUMBER(FIND("Item:", $C$1:$C324))), ROW($C$1:$C324)-ROW($C$1)+1))), "Item: ", "")</f>
        <v>RELLLENO Y COMPACTADO S/MATERIAL</v>
      </c>
      <c r="I324" t="str">
        <f t="shared" si="29"/>
        <v>MANO DE OBRA</v>
      </c>
      <c r="J324" t="str">
        <f t="shared" si="27"/>
        <v>MANO DE OBRA</v>
      </c>
      <c r="K324" t="b">
        <f t="shared" si="30"/>
        <v>1</v>
      </c>
      <c r="L324" s="11" t="str">
        <f t="shared" si="31"/>
        <v/>
      </c>
      <c r="M324" t="str">
        <f>IF(B324="Q", MAX(M$2:M323)+1, "")</f>
        <v/>
      </c>
      <c r="N324" t="str">
        <f t="shared" si="28"/>
        <v/>
      </c>
    </row>
    <row r="325" spans="1:14" x14ac:dyDescent="0.25">
      <c r="A325" s="2">
        <v>1</v>
      </c>
      <c r="B325" s="2" t="s">
        <v>218</v>
      </c>
      <c r="C325" s="5" t="s">
        <v>200</v>
      </c>
      <c r="D325" s="5" t="s">
        <v>198</v>
      </c>
      <c r="E325" s="3">
        <v>2.5</v>
      </c>
      <c r="F325" s="3">
        <v>0</v>
      </c>
      <c r="G325" s="3">
        <v>0</v>
      </c>
      <c r="H325" t="str" cm="1">
        <f t="array" ref="H325">SUBSTITUTE(INDEX($C$1:$C325, MAX(IF((NOT(ISBLANK($C$1:$C325)))*(ISNUMBER(FIND("Item:", $C$1:$C325))), ROW($C$1:$C325)-ROW($C$1)+1))), "Item: ", "")</f>
        <v>RELLLENO Y COMPACTADO S/MATERIAL</v>
      </c>
      <c r="I325" t="str">
        <f t="shared" si="29"/>
        <v/>
      </c>
      <c r="J325" t="str">
        <f t="shared" si="27"/>
        <v>MANO DE OBRA</v>
      </c>
      <c r="K325" t="b">
        <f t="shared" si="30"/>
        <v>0</v>
      </c>
      <c r="L325" s="11" t="str">
        <f t="shared" si="31"/>
        <v>SI</v>
      </c>
      <c r="M325" t="str">
        <f>IF(B325="Q", MAX(M$2:M324)+1, "")</f>
        <v/>
      </c>
      <c r="N325" t="str">
        <f t="shared" si="28"/>
        <v/>
      </c>
    </row>
    <row r="326" spans="1:14" x14ac:dyDescent="0.25">
      <c r="H326" t="str" cm="1">
        <f t="array" ref="H326">SUBSTITUTE(INDEX($C$1:$C326, MAX(IF((NOT(ISBLANK($C$1:$C326)))*(ISNUMBER(FIND("Item:", $C$1:$C326))), ROW($C$1:$C326)-ROW($C$1)+1))), "Item: ", "")</f>
        <v>RELLLENO Y COMPACTADO S/MATERIAL</v>
      </c>
      <c r="I326" t="str">
        <f t="shared" si="29"/>
        <v/>
      </c>
      <c r="J326" t="str">
        <f t="shared" si="27"/>
        <v>MANO DE OBRA</v>
      </c>
      <c r="K326" t="b">
        <f t="shared" si="30"/>
        <v>0</v>
      </c>
      <c r="L326" s="11" t="str">
        <f t="shared" si="31"/>
        <v/>
      </c>
      <c r="M326" t="str">
        <f>IF(B326="Q", MAX(M$2:M325)+1, "")</f>
        <v/>
      </c>
      <c r="N326" t="str">
        <f t="shared" si="28"/>
        <v/>
      </c>
    </row>
    <row r="327" spans="1:14" x14ac:dyDescent="0.25">
      <c r="H327" t="str" cm="1">
        <f t="array" ref="H327">SUBSTITUTE(INDEX($C$1:$C327, MAX(IF((NOT(ISBLANK($C$1:$C327)))*(ISNUMBER(FIND("Item:", $C$1:$C327))), ROW($C$1:$C327)-ROW($C$1)+1))), "Item: ", "")</f>
        <v>RELLLENO Y COMPACTADO S/MATERIAL</v>
      </c>
      <c r="I327" t="str">
        <f t="shared" si="29"/>
        <v/>
      </c>
      <c r="J327" t="str">
        <f t="shared" si="27"/>
        <v>MANO DE OBRA</v>
      </c>
      <c r="K327" t="b">
        <f t="shared" si="30"/>
        <v>0</v>
      </c>
      <c r="L327" s="11" t="str">
        <f t="shared" si="31"/>
        <v/>
      </c>
      <c r="M327" t="str">
        <f>IF(B327="Q", MAX(M$2:M326)+1, "")</f>
        <v/>
      </c>
      <c r="N327" t="str">
        <f t="shared" si="28"/>
        <v/>
      </c>
    </row>
    <row r="328" spans="1:14" x14ac:dyDescent="0.25">
      <c r="H328" t="str" cm="1">
        <f t="array" ref="H328">SUBSTITUTE(INDEX($C$1:$C328, MAX(IF((NOT(ISBLANK($C$1:$C328)))*(ISNUMBER(FIND("Item:", $C$1:$C328))), ROW($C$1:$C328)-ROW($C$1)+1))), "Item: ", "")</f>
        <v>RELLLENO Y COMPACTADO S/MATERIAL</v>
      </c>
      <c r="I328" t="str">
        <f t="shared" si="29"/>
        <v/>
      </c>
      <c r="J328" t="str">
        <f t="shared" ref="J328:J391" si="32">+IF(I328="",J327,I328)</f>
        <v>MANO DE OBRA</v>
      </c>
      <c r="K328" t="b">
        <f t="shared" si="30"/>
        <v>0</v>
      </c>
      <c r="L328" s="11" t="str">
        <f t="shared" si="31"/>
        <v/>
      </c>
      <c r="M328" t="str">
        <f>IF(B328="Q", MAX(M$2:M327)+1, "")</f>
        <v/>
      </c>
      <c r="N328" t="str">
        <f t="shared" si="28"/>
        <v/>
      </c>
    </row>
    <row r="329" spans="1:14" x14ac:dyDescent="0.25">
      <c r="H329" t="str" cm="1">
        <f t="array" ref="H329">SUBSTITUTE(INDEX($C$1:$C329, MAX(IF((NOT(ISBLANK($C$1:$C329)))*(ISNUMBER(FIND("Item:", $C$1:$C329))), ROW($C$1:$C329)-ROW($C$1)+1))), "Item: ", "")</f>
        <v>RELLLENO Y COMPACTADO S/MATERIAL</v>
      </c>
      <c r="I329" t="str">
        <f t="shared" si="29"/>
        <v/>
      </c>
      <c r="J329" t="str">
        <f t="shared" si="32"/>
        <v>MANO DE OBRA</v>
      </c>
      <c r="K329" t="b">
        <f t="shared" si="30"/>
        <v>0</v>
      </c>
      <c r="L329" s="11" t="str">
        <f t="shared" si="31"/>
        <v/>
      </c>
      <c r="M329" t="str">
        <f>IF(B329="Q", MAX(M$2:M328)+1, "")</f>
        <v/>
      </c>
      <c r="N329" t="str">
        <f t="shared" si="28"/>
        <v/>
      </c>
    </row>
    <row r="330" spans="1:14" x14ac:dyDescent="0.25">
      <c r="A330" s="6" t="s">
        <v>1</v>
      </c>
      <c r="B330" s="6" t="s">
        <v>224</v>
      </c>
      <c r="C330" s="8" t="s">
        <v>225</v>
      </c>
      <c r="D330" s="8"/>
      <c r="E330" s="8"/>
      <c r="F330" s="8" t="s">
        <v>226</v>
      </c>
      <c r="G330" s="7">
        <v>0</v>
      </c>
      <c r="H330" t="str" cm="1">
        <f t="array" ref="H330">SUBSTITUTE(INDEX($C$1:$C330, MAX(IF((NOT(ISBLANK($C$1:$C330)))*(ISNUMBER(FIND("Item:", $C$1:$C330))), ROW($C$1:$C330)-ROW($C$1)+1))), "Item: ", "")</f>
        <v>RELLLENO Y COMPACTADO S/MATERIAL</v>
      </c>
      <c r="I330" t="str">
        <f t="shared" si="29"/>
        <v>MANO DE OBRA</v>
      </c>
      <c r="J330" t="str">
        <f t="shared" si="32"/>
        <v>MANO DE OBRA</v>
      </c>
      <c r="K330" t="b">
        <f t="shared" si="30"/>
        <v>0</v>
      </c>
      <c r="L330" s="11" t="str">
        <f t="shared" si="31"/>
        <v/>
      </c>
      <c r="M330" t="str">
        <f>IF(B330="Q", MAX(M$2:M329)+1, "")</f>
        <v/>
      </c>
      <c r="N330" t="str">
        <f t="shared" si="28"/>
        <v/>
      </c>
    </row>
    <row r="331" spans="1:14" x14ac:dyDescent="0.25">
      <c r="A331" s="2"/>
      <c r="B331" s="2" t="s">
        <v>227</v>
      </c>
      <c r="C331" s="5" t="s">
        <v>228</v>
      </c>
      <c r="D331" s="5"/>
      <c r="E331" s="5" t="s">
        <v>229</v>
      </c>
      <c r="F331" s="5" t="s">
        <v>230</v>
      </c>
      <c r="G331" s="3">
        <v>0</v>
      </c>
      <c r="H331" t="str" cm="1">
        <f t="array" ref="H331">SUBSTITUTE(INDEX($C$1:$C331, MAX(IF((NOT(ISBLANK($C$1:$C331)))*(ISNUMBER(FIND("Item:", $C$1:$C331))), ROW($C$1:$C331)-ROW($C$1)+1))), "Item: ", "")</f>
        <v>RELLLENO Y COMPACTADO S/MATERIAL</v>
      </c>
      <c r="I331" t="str">
        <f t="shared" si="29"/>
        <v/>
      </c>
      <c r="J331" t="str">
        <f t="shared" si="32"/>
        <v>MANO DE OBRA</v>
      </c>
      <c r="K331" t="b">
        <f t="shared" si="30"/>
        <v>0</v>
      </c>
      <c r="L331" s="11" t="str">
        <f t="shared" si="31"/>
        <v/>
      </c>
      <c r="M331" t="str">
        <f>IF(B331="Q", MAX(M$2:M330)+1, "")</f>
        <v/>
      </c>
      <c r="N331" t="str">
        <f t="shared" si="28"/>
        <v/>
      </c>
    </row>
    <row r="332" spans="1:14" x14ac:dyDescent="0.25">
      <c r="A332" s="2"/>
      <c r="B332" s="2" t="s">
        <v>231</v>
      </c>
      <c r="C332" s="5" t="s">
        <v>232</v>
      </c>
      <c r="D332" s="5"/>
      <c r="E332" s="5" t="s">
        <v>233</v>
      </c>
      <c r="F332" s="5" t="s">
        <v>234</v>
      </c>
      <c r="G332" s="3">
        <v>0</v>
      </c>
      <c r="H332" t="str" cm="1">
        <f t="array" ref="H332">SUBSTITUTE(INDEX($C$1:$C332, MAX(IF((NOT(ISBLANK($C$1:$C332)))*(ISNUMBER(FIND("Item:", $C$1:$C332))), ROW($C$1:$C332)-ROW($C$1)+1))), "Item: ", "")</f>
        <v>RELLLENO Y COMPACTADO S/MATERIAL</v>
      </c>
      <c r="I332" t="str">
        <f t="shared" si="29"/>
        <v/>
      </c>
      <c r="J332" t="str">
        <f t="shared" si="32"/>
        <v>MANO DE OBRA</v>
      </c>
      <c r="K332" t="b">
        <f t="shared" si="30"/>
        <v>0</v>
      </c>
      <c r="L332" s="11" t="str">
        <f t="shared" si="31"/>
        <v/>
      </c>
      <c r="M332" t="str">
        <f>IF(B332="Q", MAX(M$2:M331)+1, "")</f>
        <v/>
      </c>
      <c r="N332" t="str">
        <f t="shared" si="28"/>
        <v/>
      </c>
    </row>
    <row r="333" spans="1:14" x14ac:dyDescent="0.25">
      <c r="A333" s="6" t="s">
        <v>1</v>
      </c>
      <c r="B333" s="6" t="s">
        <v>235</v>
      </c>
      <c r="C333" s="8" t="s">
        <v>236</v>
      </c>
      <c r="D333" s="8"/>
      <c r="E333" s="8"/>
      <c r="F333" s="8" t="s">
        <v>237</v>
      </c>
      <c r="G333" s="7">
        <v>0</v>
      </c>
      <c r="H333" t="str" cm="1">
        <f t="array" ref="H333">SUBSTITUTE(INDEX($C$1:$C333, MAX(IF((NOT(ISBLANK($C$1:$C333)))*(ISNUMBER(FIND("Item:", $C$1:$C333))), ROW($C$1:$C333)-ROW($C$1)+1))), "Item: ", "")</f>
        <v>RELLLENO Y COMPACTADO S/MATERIAL</v>
      </c>
      <c r="I333" t="str">
        <f t="shared" si="29"/>
        <v>MANO DE OBRA</v>
      </c>
      <c r="J333" t="str">
        <f t="shared" si="32"/>
        <v>MANO DE OBRA</v>
      </c>
      <c r="K333" t="b">
        <f t="shared" si="30"/>
        <v>0</v>
      </c>
      <c r="L333" s="11" t="str">
        <f t="shared" si="31"/>
        <v/>
      </c>
      <c r="M333" t="str">
        <f>IF(B333="Q", MAX(M$2:M332)+1, "")</f>
        <v/>
      </c>
      <c r="N333" t="str">
        <f t="shared" si="28"/>
        <v/>
      </c>
    </row>
    <row r="334" spans="1:14" x14ac:dyDescent="0.25">
      <c r="A334" s="2"/>
      <c r="B334" s="2" t="s">
        <v>238</v>
      </c>
      <c r="C334" s="5" t="s">
        <v>239</v>
      </c>
      <c r="D334" s="5"/>
      <c r="E334" s="5"/>
      <c r="F334" s="5"/>
      <c r="G334" s="5"/>
      <c r="H334" t="str" cm="1">
        <f t="array" ref="H334">SUBSTITUTE(INDEX($C$1:$C334, MAX(IF((NOT(ISBLANK($C$1:$C334)))*(ISNUMBER(FIND("Item:", $C$1:$C334))), ROW($C$1:$C334)-ROW($C$1)+1))), "Item: ", "")</f>
        <v>RELLLENO Y COMPACTADO S/MATERIAL</v>
      </c>
      <c r="I334" t="str">
        <f t="shared" si="29"/>
        <v>EQUIPO</v>
      </c>
      <c r="J334" t="str">
        <f t="shared" si="32"/>
        <v>EQUIPO</v>
      </c>
      <c r="K334" t="b">
        <f t="shared" si="30"/>
        <v>0</v>
      </c>
      <c r="L334" s="11" t="str">
        <f t="shared" si="31"/>
        <v/>
      </c>
      <c r="M334" t="str">
        <f>IF(B334="Q", MAX(M$2:M333)+1, "")</f>
        <v/>
      </c>
      <c r="N334" t="str">
        <f t="shared" si="28"/>
        <v/>
      </c>
    </row>
    <row r="335" spans="1:14" x14ac:dyDescent="0.25">
      <c r="A335" s="2">
        <v>1</v>
      </c>
      <c r="B335" s="2" t="s">
        <v>218</v>
      </c>
      <c r="C335" s="5" t="s">
        <v>284</v>
      </c>
      <c r="D335" s="5" t="s">
        <v>198</v>
      </c>
      <c r="E335" s="3">
        <v>0.35</v>
      </c>
      <c r="F335" s="3">
        <v>15</v>
      </c>
      <c r="G335" s="3">
        <v>5.25</v>
      </c>
      <c r="H335" t="str" cm="1">
        <f t="array" ref="H335">SUBSTITUTE(INDEX($C$1:$C335, MAX(IF((NOT(ISBLANK($C$1:$C335)))*(ISNUMBER(FIND("Item:", $C$1:$C335))), ROW($C$1:$C335)-ROW($C$1)+1))), "Item: ", "")</f>
        <v>RELLLENO Y COMPACTADO S/MATERIAL</v>
      </c>
      <c r="I335" t="str">
        <f t="shared" si="29"/>
        <v/>
      </c>
      <c r="J335" t="str">
        <f t="shared" si="32"/>
        <v>EQUIPO</v>
      </c>
      <c r="K335" t="b">
        <f t="shared" si="30"/>
        <v>0</v>
      </c>
      <c r="L335" s="11" t="str">
        <f t="shared" si="31"/>
        <v>SI</v>
      </c>
      <c r="M335" t="str">
        <f>IF(B335="Q", MAX(M$2:M334)+1, "")</f>
        <v/>
      </c>
      <c r="N335" t="str">
        <f t="shared" si="28"/>
        <v/>
      </c>
    </row>
    <row r="336" spans="1:14" x14ac:dyDescent="0.25">
      <c r="H336" t="str" cm="1">
        <f t="array" ref="H336">SUBSTITUTE(INDEX($C$1:$C336, MAX(IF((NOT(ISBLANK($C$1:$C336)))*(ISNUMBER(FIND("Item:", $C$1:$C336))), ROW($C$1:$C336)-ROW($C$1)+1))), "Item: ", "")</f>
        <v>RELLLENO Y COMPACTADO S/MATERIAL</v>
      </c>
      <c r="I336" t="str">
        <f t="shared" si="29"/>
        <v/>
      </c>
      <c r="J336" t="str">
        <f t="shared" si="32"/>
        <v>EQUIPO</v>
      </c>
      <c r="K336" t="b">
        <f t="shared" si="30"/>
        <v>0</v>
      </c>
      <c r="L336" s="11" t="str">
        <f t="shared" si="31"/>
        <v/>
      </c>
      <c r="M336" t="str">
        <f>IF(B336="Q", MAX(M$2:M335)+1, "")</f>
        <v/>
      </c>
      <c r="N336" t="str">
        <f t="shared" si="28"/>
        <v/>
      </c>
    </row>
    <row r="337" spans="1:14" x14ac:dyDescent="0.25">
      <c r="H337" t="str" cm="1">
        <f t="array" ref="H337">SUBSTITUTE(INDEX($C$1:$C337, MAX(IF((NOT(ISBLANK($C$1:$C337)))*(ISNUMBER(FIND("Item:", $C$1:$C337))), ROW($C$1:$C337)-ROW($C$1)+1))), "Item: ", "")</f>
        <v>RELLLENO Y COMPACTADO S/MATERIAL</v>
      </c>
      <c r="I337" t="str">
        <f t="shared" si="29"/>
        <v/>
      </c>
      <c r="J337" t="str">
        <f t="shared" si="32"/>
        <v>EQUIPO</v>
      </c>
      <c r="K337" t="b">
        <f t="shared" si="30"/>
        <v>0</v>
      </c>
      <c r="L337" s="11" t="str">
        <f t="shared" si="31"/>
        <v/>
      </c>
      <c r="M337" t="str">
        <f>IF(B337="Q", MAX(M$2:M336)+1, "")</f>
        <v/>
      </c>
      <c r="N337" t="str">
        <f t="shared" si="28"/>
        <v/>
      </c>
    </row>
    <row r="338" spans="1:14" x14ac:dyDescent="0.25">
      <c r="H338" t="str" cm="1">
        <f t="array" ref="H338">SUBSTITUTE(INDEX($C$1:$C338, MAX(IF((NOT(ISBLANK($C$1:$C338)))*(ISNUMBER(FIND("Item:", $C$1:$C338))), ROW($C$1:$C338)-ROW($C$1)+1))), "Item: ", "")</f>
        <v>RELLLENO Y COMPACTADO S/MATERIAL</v>
      </c>
      <c r="I338" t="str">
        <f t="shared" si="29"/>
        <v/>
      </c>
      <c r="J338" t="str">
        <f t="shared" si="32"/>
        <v>EQUIPO</v>
      </c>
      <c r="K338" t="b">
        <f t="shared" si="30"/>
        <v>0</v>
      </c>
      <c r="L338" s="11" t="str">
        <f t="shared" si="31"/>
        <v/>
      </c>
      <c r="M338" t="str">
        <f>IF(B338="Q", MAX(M$2:M337)+1, "")</f>
        <v/>
      </c>
      <c r="N338" t="str">
        <f t="shared" si="28"/>
        <v/>
      </c>
    </row>
    <row r="339" spans="1:14" x14ac:dyDescent="0.25">
      <c r="H339" t="str" cm="1">
        <f t="array" ref="H339">SUBSTITUTE(INDEX($C$1:$C339, MAX(IF((NOT(ISBLANK($C$1:$C339)))*(ISNUMBER(FIND("Item:", $C$1:$C339))), ROW($C$1:$C339)-ROW($C$1)+1))), "Item: ", "")</f>
        <v>RELLLENO Y COMPACTADO S/MATERIAL</v>
      </c>
      <c r="I339" t="str">
        <f t="shared" si="29"/>
        <v/>
      </c>
      <c r="J339" t="str">
        <f t="shared" si="32"/>
        <v>EQUIPO</v>
      </c>
      <c r="K339" t="b">
        <f t="shared" si="30"/>
        <v>0</v>
      </c>
      <c r="L339" s="11" t="str">
        <f t="shared" si="31"/>
        <v/>
      </c>
      <c r="M339" t="str">
        <f>IF(B339="Q", MAX(M$2:M338)+1, "")</f>
        <v/>
      </c>
      <c r="N339" t="str">
        <f t="shared" si="28"/>
        <v/>
      </c>
    </row>
    <row r="340" spans="1:14" x14ac:dyDescent="0.25">
      <c r="A340" s="2"/>
      <c r="B340" s="2" t="s">
        <v>240</v>
      </c>
      <c r="C340" s="5" t="s">
        <v>241</v>
      </c>
      <c r="D340" s="5"/>
      <c r="E340" s="5" t="s">
        <v>242</v>
      </c>
      <c r="F340" s="5" t="s">
        <v>243</v>
      </c>
      <c r="G340" s="3">
        <v>0</v>
      </c>
      <c r="H340" t="str" cm="1">
        <f t="array" ref="H340">SUBSTITUTE(INDEX($C$1:$C340, MAX(IF((NOT(ISBLANK($C$1:$C340)))*(ISNUMBER(FIND("Item:", $C$1:$C340))), ROW($C$1:$C340)-ROW($C$1)+1))), "Item: ", "")</f>
        <v>RELLLENO Y COMPACTADO S/MATERIAL</v>
      </c>
      <c r="I340" t="str">
        <f t="shared" si="29"/>
        <v/>
      </c>
      <c r="J340" t="str">
        <f t="shared" si="32"/>
        <v>EQUIPO</v>
      </c>
      <c r="K340" t="b">
        <f t="shared" si="30"/>
        <v>0</v>
      </c>
      <c r="L340" s="11" t="str">
        <f t="shared" si="31"/>
        <v/>
      </c>
      <c r="M340" t="str">
        <f>IF(B340="Q", MAX(M$2:M339)+1, "")</f>
        <v/>
      </c>
      <c r="N340" t="str">
        <f t="shared" si="28"/>
        <v/>
      </c>
    </row>
    <row r="341" spans="1:14" x14ac:dyDescent="0.25">
      <c r="A341" s="6" t="s">
        <v>1</v>
      </c>
      <c r="B341" s="6" t="s">
        <v>244</v>
      </c>
      <c r="C341" s="8" t="s">
        <v>245</v>
      </c>
      <c r="D341" s="8"/>
      <c r="E341" s="8"/>
      <c r="F341" s="8" t="s">
        <v>246</v>
      </c>
      <c r="G341" s="7">
        <v>5.25</v>
      </c>
      <c r="H341" t="str" cm="1">
        <f t="array" ref="H341">SUBSTITUTE(INDEX($C$1:$C341, MAX(IF((NOT(ISBLANK($C$1:$C341)))*(ISNUMBER(FIND("Item:", $C$1:$C341))), ROW($C$1:$C341)-ROW($C$1)+1))), "Item: ", "")</f>
        <v>RELLLENO Y COMPACTADO S/MATERIAL</v>
      </c>
      <c r="I341" t="str">
        <f t="shared" si="29"/>
        <v>EQUIPO</v>
      </c>
      <c r="J341" t="str">
        <f t="shared" si="32"/>
        <v>EQUIPO</v>
      </c>
      <c r="K341" t="b">
        <f t="shared" si="30"/>
        <v>0</v>
      </c>
      <c r="L341" s="11" t="str">
        <f t="shared" si="31"/>
        <v/>
      </c>
      <c r="M341" t="str">
        <f>IF(B341="Q", MAX(M$2:M340)+1, "")</f>
        <v/>
      </c>
      <c r="N341" t="str">
        <f t="shared" si="28"/>
        <v/>
      </c>
    </row>
    <row r="342" spans="1:14" x14ac:dyDescent="0.25">
      <c r="A342" s="6" t="s">
        <v>1</v>
      </c>
      <c r="B342" s="6" t="s">
        <v>247</v>
      </c>
      <c r="C342" s="8" t="s">
        <v>248</v>
      </c>
      <c r="D342" s="8"/>
      <c r="E342" s="8"/>
      <c r="F342" s="8" t="s">
        <v>249</v>
      </c>
      <c r="G342" s="7">
        <v>5.25</v>
      </c>
      <c r="H342" t="str" cm="1">
        <f t="array" ref="H342">SUBSTITUTE(INDEX($C$1:$C342, MAX(IF((NOT(ISBLANK($C$1:$C342)))*(ISNUMBER(FIND("Item:", $C$1:$C342))), ROW($C$1:$C342)-ROW($C$1)+1))), "Item: ", "")</f>
        <v>RELLLENO Y COMPACTADO S/MATERIAL</v>
      </c>
      <c r="I342" t="str">
        <f t="shared" si="29"/>
        <v/>
      </c>
      <c r="J342" t="str">
        <f t="shared" si="32"/>
        <v>EQUIPO</v>
      </c>
      <c r="K342" t="b">
        <f t="shared" si="30"/>
        <v>0</v>
      </c>
      <c r="L342" s="11" t="str">
        <f t="shared" si="31"/>
        <v/>
      </c>
      <c r="M342" t="str">
        <f>IF(B342="Q", MAX(M$2:M341)+1, "")</f>
        <v/>
      </c>
      <c r="N342" t="str">
        <f t="shared" si="28"/>
        <v/>
      </c>
    </row>
    <row r="343" spans="1:14" x14ac:dyDescent="0.25">
      <c r="A343" s="2"/>
      <c r="B343" s="2" t="s">
        <v>250</v>
      </c>
      <c r="C343" s="5" t="s">
        <v>251</v>
      </c>
      <c r="D343" s="5"/>
      <c r="E343" s="5" t="s">
        <v>252</v>
      </c>
      <c r="F343" s="5" t="s">
        <v>253</v>
      </c>
      <c r="G343" s="3">
        <v>0.37</v>
      </c>
      <c r="H343" t="str" cm="1">
        <f t="array" ref="H343">SUBSTITUTE(INDEX($C$1:$C343, MAX(IF((NOT(ISBLANK($C$1:$C343)))*(ISNUMBER(FIND("Item:", $C$1:$C343))), ROW($C$1:$C343)-ROW($C$1)+1))), "Item: ", "")</f>
        <v>RELLLENO Y COMPACTADO S/MATERIAL</v>
      </c>
      <c r="I343" t="str">
        <f t="shared" si="29"/>
        <v/>
      </c>
      <c r="J343" t="str">
        <f t="shared" si="32"/>
        <v>EQUIPO</v>
      </c>
      <c r="K343" t="b">
        <f t="shared" si="30"/>
        <v>0</v>
      </c>
      <c r="L343" s="11" t="str">
        <f t="shared" si="31"/>
        <v/>
      </c>
      <c r="M343" t="str">
        <f>IF(B343="Q", MAX(M$2:M342)+1, "")</f>
        <v/>
      </c>
      <c r="N343" t="str">
        <f t="shared" si="28"/>
        <v/>
      </c>
    </row>
    <row r="344" spans="1:14" x14ac:dyDescent="0.25">
      <c r="A344" s="2"/>
      <c r="B344" s="2" t="s">
        <v>26</v>
      </c>
      <c r="C344" s="5" t="s">
        <v>254</v>
      </c>
      <c r="D344" s="5"/>
      <c r="E344" s="5" t="s">
        <v>252</v>
      </c>
      <c r="F344" s="5" t="s">
        <v>255</v>
      </c>
      <c r="G344" s="3">
        <v>0.39</v>
      </c>
      <c r="H344" t="str" cm="1">
        <f t="array" ref="H344">SUBSTITUTE(INDEX($C$1:$C344, MAX(IF((NOT(ISBLANK($C$1:$C344)))*(ISNUMBER(FIND("Item:", $C$1:$C344))), ROW($C$1:$C344)-ROW($C$1)+1))), "Item: ", "")</f>
        <v>RELLLENO Y COMPACTADO S/MATERIAL</v>
      </c>
      <c r="I344" t="str">
        <f t="shared" si="29"/>
        <v/>
      </c>
      <c r="J344" t="str">
        <f t="shared" si="32"/>
        <v>EQUIPO</v>
      </c>
      <c r="K344" t="b">
        <f t="shared" si="30"/>
        <v>0</v>
      </c>
      <c r="L344" s="11" t="str">
        <f t="shared" si="31"/>
        <v/>
      </c>
      <c r="M344" t="str">
        <f>IF(B344="Q", MAX(M$2:M343)+1, "")</f>
        <v/>
      </c>
      <c r="N344" t="str">
        <f t="shared" si="28"/>
        <v/>
      </c>
    </row>
    <row r="345" spans="1:14" x14ac:dyDescent="0.25">
      <c r="A345" s="6" t="s">
        <v>1</v>
      </c>
      <c r="B345" s="6" t="s">
        <v>256</v>
      </c>
      <c r="C345" s="8" t="s">
        <v>257</v>
      </c>
      <c r="D345" s="8"/>
      <c r="E345" s="8"/>
      <c r="F345" s="8" t="s">
        <v>258</v>
      </c>
      <c r="G345" s="7">
        <v>6.01</v>
      </c>
      <c r="H345" t="str" cm="1">
        <f t="array" ref="H345">SUBSTITUTE(INDEX($C$1:$C345, MAX(IF((NOT(ISBLANK($C$1:$C345)))*(ISNUMBER(FIND("Item:", $C$1:$C345))), ROW($C$1:$C345)-ROW($C$1)+1))), "Item: ", "")</f>
        <v>RELLLENO Y COMPACTADO S/MATERIAL</v>
      </c>
      <c r="I345" t="str">
        <f t="shared" si="29"/>
        <v/>
      </c>
      <c r="J345" t="str">
        <f t="shared" si="32"/>
        <v>EQUIPO</v>
      </c>
      <c r="K345" t="b">
        <f t="shared" si="30"/>
        <v>0</v>
      </c>
      <c r="L345" s="11" t="str">
        <f t="shared" si="31"/>
        <v/>
      </c>
      <c r="M345" t="str">
        <f>IF(B345="Q", MAX(M$2:M344)+1, "")</f>
        <v/>
      </c>
      <c r="N345" t="str">
        <f t="shared" si="28"/>
        <v/>
      </c>
    </row>
    <row r="346" spans="1:14" x14ac:dyDescent="0.25">
      <c r="A346" s="2"/>
      <c r="B346" s="2" t="s">
        <v>259</v>
      </c>
      <c r="C346" s="5" t="s">
        <v>260</v>
      </c>
      <c r="D346" s="5"/>
      <c r="E346" s="5" t="s">
        <v>261</v>
      </c>
      <c r="F346" s="5" t="s">
        <v>262</v>
      </c>
      <c r="G346" s="3">
        <v>0.19</v>
      </c>
      <c r="H346" t="str" cm="1">
        <f t="array" ref="H346">SUBSTITUTE(INDEX($C$1:$C346, MAX(IF((NOT(ISBLANK($C$1:$C346)))*(ISNUMBER(FIND("Item:", $C$1:$C346))), ROW($C$1:$C346)-ROW($C$1)+1))), "Item: ", "")</f>
        <v>RELLLENO Y COMPACTADO S/MATERIAL</v>
      </c>
      <c r="I346" t="str">
        <f t="shared" si="29"/>
        <v/>
      </c>
      <c r="J346" t="str">
        <f t="shared" si="32"/>
        <v>EQUIPO</v>
      </c>
      <c r="K346" t="b">
        <f t="shared" si="30"/>
        <v>0</v>
      </c>
      <c r="L346" s="11" t="str">
        <f t="shared" si="31"/>
        <v/>
      </c>
      <c r="M346" t="str">
        <f>IF(B346="Q", MAX(M$2:M345)+1, "")</f>
        <v/>
      </c>
      <c r="N346" t="str">
        <f t="shared" si="28"/>
        <v/>
      </c>
    </row>
    <row r="347" spans="1:14" x14ac:dyDescent="0.25">
      <c r="H347" t="str" cm="1">
        <f t="array" ref="H347">SUBSTITUTE(INDEX($C$1:$C347, MAX(IF((NOT(ISBLANK($C$1:$C347)))*(ISNUMBER(FIND("Item:", $C$1:$C347))), ROW($C$1:$C347)-ROW($C$1)+1))), "Item: ", "")</f>
        <v>RELLLENO Y COMPACTADO S/MATERIAL</v>
      </c>
      <c r="I347" t="str">
        <f t="shared" si="29"/>
        <v/>
      </c>
      <c r="J347" t="str">
        <f t="shared" si="32"/>
        <v>EQUIPO</v>
      </c>
      <c r="K347" t="b">
        <f t="shared" si="30"/>
        <v>0</v>
      </c>
      <c r="L347" s="11" t="str">
        <f t="shared" si="31"/>
        <v/>
      </c>
      <c r="M347" t="str">
        <f>IF(B347="Q", MAX(M$2:M346)+1, "")</f>
        <v/>
      </c>
      <c r="N347" t="str">
        <f t="shared" si="28"/>
        <v/>
      </c>
    </row>
    <row r="348" spans="1:14" x14ac:dyDescent="0.25">
      <c r="A348" s="6" t="s">
        <v>1</v>
      </c>
      <c r="B348" s="6" t="s">
        <v>263</v>
      </c>
      <c r="C348" s="8" t="s">
        <v>264</v>
      </c>
      <c r="D348" s="8"/>
      <c r="E348" s="8"/>
      <c r="F348" s="8" t="s">
        <v>265</v>
      </c>
      <c r="G348" s="7">
        <v>6.2</v>
      </c>
      <c r="H348" t="str" cm="1">
        <f t="array" ref="H348">SUBSTITUTE(INDEX($C$1:$C348, MAX(IF((NOT(ISBLANK($C$1:$C348)))*(ISNUMBER(FIND("Item:", $C$1:$C348))), ROW($C$1:$C348)-ROW($C$1)+1))), "Item: ", "")</f>
        <v>RELLLENO Y COMPACTADO S/MATERIAL</v>
      </c>
      <c r="I348" t="str">
        <f t="shared" si="29"/>
        <v/>
      </c>
      <c r="J348" t="str">
        <f t="shared" si="32"/>
        <v>EQUIPO</v>
      </c>
      <c r="K348" t="b">
        <f t="shared" si="30"/>
        <v>0</v>
      </c>
      <c r="L348" s="11" t="str">
        <f t="shared" si="31"/>
        <v/>
      </c>
      <c r="M348">
        <f>IF(B348="Q", MAX(M$2:M347)+1, "")</f>
        <v>7</v>
      </c>
      <c r="N348" t="str">
        <f t="shared" si="28"/>
        <v>RELLLENO Y COMPACTADO S/MATERIAL</v>
      </c>
    </row>
    <row r="349" spans="1:14" x14ac:dyDescent="0.25">
      <c r="A349" s="6" t="s">
        <v>1</v>
      </c>
      <c r="B349" s="6"/>
      <c r="C349" s="8" t="s">
        <v>266</v>
      </c>
      <c r="D349" s="8"/>
      <c r="E349" s="8"/>
      <c r="F349" s="8"/>
      <c r="G349" s="7">
        <v>6.2</v>
      </c>
      <c r="H349" t="str" cm="1">
        <f t="array" ref="H349">SUBSTITUTE(INDEX($C$1:$C349, MAX(IF((NOT(ISBLANK($C$1:$C349)))*(ISNUMBER(FIND("Item:", $C$1:$C349))), ROW($C$1:$C349)-ROW($C$1)+1))), "Item: ", "")</f>
        <v>RELLLENO Y COMPACTADO S/MATERIAL</v>
      </c>
      <c r="I349" t="str">
        <f t="shared" si="29"/>
        <v/>
      </c>
      <c r="J349" t="str">
        <f t="shared" si="32"/>
        <v>EQUIPO</v>
      </c>
      <c r="K349" t="b">
        <f t="shared" si="30"/>
        <v>0</v>
      </c>
      <c r="L349" s="11" t="str">
        <f t="shared" si="31"/>
        <v/>
      </c>
      <c r="M349" t="str">
        <f>IF(B349="Q", MAX(M$2:M348)+1, "")</f>
        <v/>
      </c>
      <c r="N349" t="str">
        <f t="shared" si="28"/>
        <v/>
      </c>
    </row>
    <row r="350" spans="1:14" x14ac:dyDescent="0.25">
      <c r="C350" s="9" t="s">
        <v>285</v>
      </c>
      <c r="H350" t="str" cm="1">
        <f t="array" ref="H350">SUBSTITUTE(INDEX($C$1:$C350, MAX(IF((NOT(ISBLANK($C$1:$C350)))*(ISNUMBER(FIND("Item:", $C$1:$C350))), ROW($C$1:$C350)-ROW($C$1)+1))), "Item: ", "")</f>
        <v>RELLLENO Y COMPACTADO S/MATERIAL</v>
      </c>
      <c r="I350" t="str">
        <f t="shared" si="29"/>
        <v/>
      </c>
      <c r="J350" t="str">
        <f t="shared" si="32"/>
        <v>EQUIPO</v>
      </c>
      <c r="K350" t="b">
        <f t="shared" si="30"/>
        <v>0</v>
      </c>
      <c r="L350" s="11" t="str">
        <f t="shared" si="31"/>
        <v/>
      </c>
      <c r="M350" t="str">
        <f>IF(B350="Q", MAX(M$2:M349)+1, "")</f>
        <v/>
      </c>
      <c r="N350" t="str">
        <f t="shared" si="28"/>
        <v/>
      </c>
    </row>
    <row r="351" spans="1:14" x14ac:dyDescent="0.25">
      <c r="H351" t="str" cm="1">
        <f t="array" ref="H351">SUBSTITUTE(INDEX($C$1:$C351, MAX(IF((NOT(ISBLANK($C$1:$C351)))*(ISNUMBER(FIND("Item:", $C$1:$C351))), ROW($C$1:$C351)-ROW($C$1)+1))), "Item: ", "")</f>
        <v>RELLLENO Y COMPACTADO S/MATERIAL</v>
      </c>
      <c r="I351" t="str">
        <f t="shared" si="29"/>
        <v/>
      </c>
      <c r="J351" t="str">
        <f t="shared" si="32"/>
        <v>EQUIPO</v>
      </c>
      <c r="K351" t="b">
        <f t="shared" si="30"/>
        <v>0</v>
      </c>
      <c r="L351" s="11" t="str">
        <f t="shared" si="31"/>
        <v/>
      </c>
      <c r="M351" t="str">
        <f>IF(B351="Q", MAX(M$2:M350)+1, "")</f>
        <v/>
      </c>
      <c r="N351" t="str">
        <f t="shared" si="28"/>
        <v/>
      </c>
    </row>
    <row r="352" spans="1:14" x14ac:dyDescent="0.25">
      <c r="C352" s="10" t="s">
        <v>286</v>
      </c>
      <c r="E352" s="10" t="s">
        <v>274</v>
      </c>
      <c r="H352" t="str" cm="1">
        <f t="array" ref="H352">SUBSTITUTE(INDEX($C$1:$C352, MAX(IF((NOT(ISBLANK($C$1:$C352)))*(ISNUMBER(FIND("Item:", $C$1:$C352))), ROW($C$1:$C352)-ROW($C$1)+1))), "Item: ", "")</f>
        <v>COLUMNA DE HORMIGÓN ARMADO (0.25X0.25)</v>
      </c>
      <c r="I352" t="str">
        <f t="shared" si="29"/>
        <v/>
      </c>
      <c r="J352" t="str">
        <f t="shared" si="32"/>
        <v>EQUIPO</v>
      </c>
      <c r="K352" t="b">
        <f t="shared" si="30"/>
        <v>0</v>
      </c>
      <c r="L352" s="11" t="str">
        <f t="shared" si="31"/>
        <v/>
      </c>
      <c r="M352" t="str">
        <f>IF(B352="Q", MAX(M$2:M351)+1, "")</f>
        <v/>
      </c>
      <c r="N352" t="str">
        <f t="shared" si="28"/>
        <v/>
      </c>
    </row>
    <row r="353" spans="1:14" x14ac:dyDescent="0.25">
      <c r="C353" s="10" t="s">
        <v>0</v>
      </c>
      <c r="E353" s="10" t="s">
        <v>72</v>
      </c>
      <c r="H353" t="str" cm="1">
        <f t="array" ref="H353">SUBSTITUTE(INDEX($C$1:$C353, MAX(IF((NOT(ISBLANK($C$1:$C353)))*(ISNUMBER(FIND("Item:", $C$1:$C353))), ROW($C$1:$C353)-ROW($C$1)+1))), "Item: ", "")</f>
        <v>COLUMNA DE HORMIGÓN ARMADO (0.25X0.25)</v>
      </c>
      <c r="I353" t="str">
        <f t="shared" si="29"/>
        <v/>
      </c>
      <c r="J353" t="str">
        <f t="shared" si="32"/>
        <v>EQUIPO</v>
      </c>
      <c r="K353" t="b">
        <f t="shared" si="30"/>
        <v>0</v>
      </c>
      <c r="L353" s="11" t="str">
        <f t="shared" si="31"/>
        <v/>
      </c>
      <c r="M353" t="str">
        <f>IF(B353="Q", MAX(M$2:M352)+1, "")</f>
        <v/>
      </c>
      <c r="N353" t="str">
        <f t="shared" si="28"/>
        <v/>
      </c>
    </row>
    <row r="354" spans="1:14" x14ac:dyDescent="0.25">
      <c r="C354" s="10" t="s">
        <v>71</v>
      </c>
      <c r="E354" s="10" t="s">
        <v>73</v>
      </c>
      <c r="H354" t="str" cm="1">
        <f t="array" ref="H354">SUBSTITUTE(INDEX($C$1:$C354, MAX(IF((NOT(ISBLANK($C$1:$C354)))*(ISNUMBER(FIND("Item:", $C$1:$C354))), ROW($C$1:$C354)-ROW($C$1)+1))), "Item: ", "")</f>
        <v>COLUMNA DE HORMIGÓN ARMADO (0.25X0.25)</v>
      </c>
      <c r="I354" t="str">
        <f t="shared" si="29"/>
        <v/>
      </c>
      <c r="J354" t="str">
        <f t="shared" si="32"/>
        <v>EQUIPO</v>
      </c>
      <c r="K354" t="b">
        <f t="shared" si="30"/>
        <v>0</v>
      </c>
      <c r="L354" s="11" t="str">
        <f t="shared" si="31"/>
        <v/>
      </c>
      <c r="M354" t="str">
        <f>IF(B354="Q", MAX(M$2:M353)+1, "")</f>
        <v/>
      </c>
      <c r="N354" t="str">
        <f t="shared" si="28"/>
        <v/>
      </c>
    </row>
    <row r="355" spans="1:14" x14ac:dyDescent="0.25">
      <c r="H355" t="str" cm="1">
        <f t="array" ref="H355">SUBSTITUTE(INDEX($C$1:$C355, MAX(IF((NOT(ISBLANK($C$1:$C355)))*(ISNUMBER(FIND("Item:", $C$1:$C355))), ROW($C$1:$C355)-ROW($C$1)+1))), "Item: ", "")</f>
        <v>COLUMNA DE HORMIGÓN ARMADO (0.25X0.25)</v>
      </c>
      <c r="I355" t="str">
        <f t="shared" si="29"/>
        <v/>
      </c>
      <c r="J355" t="str">
        <f t="shared" si="32"/>
        <v>EQUIPO</v>
      </c>
      <c r="K355" t="b">
        <f t="shared" si="30"/>
        <v>0</v>
      </c>
      <c r="L355" s="11" t="str">
        <f t="shared" si="31"/>
        <v/>
      </c>
      <c r="M355" t="str">
        <f>IF(B355="Q", MAX(M$2:M354)+1, "")</f>
        <v/>
      </c>
      <c r="N355" t="str">
        <f t="shared" si="28"/>
        <v/>
      </c>
    </row>
    <row r="356" spans="1:14" x14ac:dyDescent="0.25">
      <c r="A356" s="1" t="s">
        <v>2</v>
      </c>
      <c r="B356" s="1" t="s">
        <v>213</v>
      </c>
      <c r="C356" s="4" t="s">
        <v>214</v>
      </c>
      <c r="D356" s="4" t="s">
        <v>74</v>
      </c>
      <c r="E356" s="4" t="s">
        <v>77</v>
      </c>
      <c r="F356" s="4" t="s">
        <v>215</v>
      </c>
      <c r="G356" s="4" t="s">
        <v>76</v>
      </c>
      <c r="H356" t="str" cm="1">
        <f t="array" ref="H356">SUBSTITUTE(INDEX($C$1:$C356, MAX(IF((NOT(ISBLANK($C$1:$C356)))*(ISNUMBER(FIND("Item:", $C$1:$C356))), ROW($C$1:$C356)-ROW($C$1)+1))), "Item: ", "")</f>
        <v>COLUMNA DE HORMIGÓN ARMADO (0.25X0.25)</v>
      </c>
      <c r="I356" t="str">
        <f t="shared" si="29"/>
        <v/>
      </c>
      <c r="J356" t="str">
        <f t="shared" si="32"/>
        <v>EQUIPO</v>
      </c>
      <c r="K356" t="b">
        <f t="shared" si="30"/>
        <v>0</v>
      </c>
      <c r="L356" s="11" t="str">
        <f t="shared" si="31"/>
        <v/>
      </c>
      <c r="M356" t="str">
        <f>IF(B356="Q", MAX(M$2:M355)+1, "")</f>
        <v/>
      </c>
      <c r="N356" t="str">
        <f t="shared" si="28"/>
        <v/>
      </c>
    </row>
    <row r="357" spans="1:14" x14ac:dyDescent="0.25">
      <c r="A357" s="2"/>
      <c r="B357" s="2" t="s">
        <v>216</v>
      </c>
      <c r="C357" s="5" t="s">
        <v>217</v>
      </c>
      <c r="D357" s="5"/>
      <c r="E357" s="5"/>
      <c r="F357" s="5"/>
      <c r="G357" s="5"/>
      <c r="H357" t="str" cm="1">
        <f t="array" ref="H357">SUBSTITUTE(INDEX($C$1:$C357, MAX(IF((NOT(ISBLANK($C$1:$C357)))*(ISNUMBER(FIND("Item:", $C$1:$C357))), ROW($C$1:$C357)-ROW($C$1)+1))), "Item: ", "")</f>
        <v>COLUMNA DE HORMIGÓN ARMADO (0.25X0.25)</v>
      </c>
      <c r="I357" t="str">
        <f t="shared" si="29"/>
        <v>MATERIALES</v>
      </c>
      <c r="J357" t="str">
        <f t="shared" si="32"/>
        <v>MATERIALES</v>
      </c>
      <c r="K357" t="b">
        <f t="shared" si="30"/>
        <v>1</v>
      </c>
      <c r="L357" s="11" t="str">
        <f t="shared" si="31"/>
        <v/>
      </c>
      <c r="M357" t="str">
        <f>IF(B357="Q", MAX(M$2:M356)+1, "")</f>
        <v/>
      </c>
      <c r="N357" t="str">
        <f t="shared" si="28"/>
        <v/>
      </c>
    </row>
    <row r="358" spans="1:14" x14ac:dyDescent="0.25">
      <c r="A358" s="2">
        <v>1</v>
      </c>
      <c r="B358" s="2" t="s">
        <v>218</v>
      </c>
      <c r="C358" s="5" t="s">
        <v>80</v>
      </c>
      <c r="D358" s="5" t="s">
        <v>81</v>
      </c>
      <c r="E358" s="3">
        <v>2</v>
      </c>
      <c r="F358" s="3">
        <v>11</v>
      </c>
      <c r="G358" s="3">
        <v>22</v>
      </c>
      <c r="H358" t="str" cm="1">
        <f t="array" ref="H358">SUBSTITUTE(INDEX($C$1:$C358, MAX(IF((NOT(ISBLANK($C$1:$C358)))*(ISNUMBER(FIND("Item:", $C$1:$C358))), ROW($C$1:$C358)-ROW($C$1)+1))), "Item: ", "")</f>
        <v>COLUMNA DE HORMIGÓN ARMADO (0.25X0.25)</v>
      </c>
      <c r="I358" t="str">
        <f t="shared" si="29"/>
        <v/>
      </c>
      <c r="J358" t="str">
        <f t="shared" si="32"/>
        <v>MATERIALES</v>
      </c>
      <c r="K358" t="b">
        <f t="shared" si="30"/>
        <v>0</v>
      </c>
      <c r="L358" s="11" t="str">
        <f t="shared" si="31"/>
        <v>SI</v>
      </c>
      <c r="M358" t="str">
        <f>IF(B358="Q", MAX(M$2:M357)+1, "")</f>
        <v/>
      </c>
      <c r="N358" t="str">
        <f t="shared" si="28"/>
        <v/>
      </c>
    </row>
    <row r="359" spans="1:14" x14ac:dyDescent="0.25">
      <c r="A359" s="2">
        <v>2</v>
      </c>
      <c r="B359" s="2" t="s">
        <v>218</v>
      </c>
      <c r="C359" s="5" t="s">
        <v>152</v>
      </c>
      <c r="D359" s="5" t="s">
        <v>149</v>
      </c>
      <c r="E359" s="3">
        <v>34.5</v>
      </c>
      <c r="F359" s="3">
        <v>6</v>
      </c>
      <c r="G359" s="3">
        <v>207</v>
      </c>
      <c r="H359" t="str" cm="1">
        <f t="array" ref="H359">SUBSTITUTE(INDEX($C$1:$C359, MAX(IF((NOT(ISBLANK($C$1:$C359)))*(ISNUMBER(FIND("Item:", $C$1:$C359))), ROW($C$1:$C359)-ROW($C$1)+1))), "Item: ", "")</f>
        <v>COLUMNA DE HORMIGÓN ARMADO (0.25X0.25)</v>
      </c>
      <c r="I359" t="str">
        <f t="shared" si="29"/>
        <v/>
      </c>
      <c r="J359" t="str">
        <f t="shared" si="32"/>
        <v>MATERIALES</v>
      </c>
      <c r="K359" t="b">
        <f t="shared" si="30"/>
        <v>0</v>
      </c>
      <c r="L359" s="11" t="str">
        <f t="shared" si="31"/>
        <v>SI</v>
      </c>
      <c r="M359" t="str">
        <f>IF(B359="Q", MAX(M$2:M358)+1, "")</f>
        <v/>
      </c>
      <c r="N359" t="str">
        <f t="shared" si="28"/>
        <v/>
      </c>
    </row>
    <row r="360" spans="1:14" x14ac:dyDescent="0.25">
      <c r="A360" s="2">
        <v>3</v>
      </c>
      <c r="B360" s="2" t="s">
        <v>218</v>
      </c>
      <c r="C360" s="5" t="s">
        <v>130</v>
      </c>
      <c r="D360" s="5" t="s">
        <v>81</v>
      </c>
      <c r="E360" s="3">
        <v>21.76</v>
      </c>
      <c r="F360" s="3">
        <v>9</v>
      </c>
      <c r="G360" s="3">
        <v>195.84</v>
      </c>
      <c r="H360" t="str" cm="1">
        <f t="array" ref="H360">SUBSTITUTE(INDEX($C$1:$C360, MAX(IF((NOT(ISBLANK($C$1:$C360)))*(ISNUMBER(FIND("Item:", $C$1:$C360))), ROW($C$1:$C360)-ROW($C$1)+1))), "Item: ", "")</f>
        <v>COLUMNA DE HORMIGÓN ARMADO (0.25X0.25)</v>
      </c>
      <c r="I360" t="str">
        <f t="shared" si="29"/>
        <v/>
      </c>
      <c r="J360" t="str">
        <f t="shared" si="32"/>
        <v>MATERIALES</v>
      </c>
      <c r="K360" t="b">
        <f t="shared" si="30"/>
        <v>0</v>
      </c>
      <c r="L360" s="11" t="str">
        <f t="shared" si="31"/>
        <v>SI</v>
      </c>
      <c r="M360" t="str">
        <f>IF(B360="Q", MAX(M$2:M359)+1, "")</f>
        <v/>
      </c>
      <c r="N360" t="str">
        <f t="shared" si="28"/>
        <v/>
      </c>
    </row>
    <row r="361" spans="1:14" x14ac:dyDescent="0.25">
      <c r="A361" s="2">
        <v>4</v>
      </c>
      <c r="B361" s="2" t="s">
        <v>218</v>
      </c>
      <c r="C361" s="5" t="s">
        <v>129</v>
      </c>
      <c r="D361" s="5" t="s">
        <v>81</v>
      </c>
      <c r="E361" s="3">
        <v>63.61</v>
      </c>
      <c r="F361" s="3">
        <v>9</v>
      </c>
      <c r="G361" s="3">
        <v>572.49</v>
      </c>
      <c r="H361" t="str" cm="1">
        <f t="array" ref="H361">SUBSTITUTE(INDEX($C$1:$C361, MAX(IF((NOT(ISBLANK($C$1:$C361)))*(ISNUMBER(FIND("Item:", $C$1:$C361))), ROW($C$1:$C361)-ROW($C$1)+1))), "Item: ", "")</f>
        <v>COLUMNA DE HORMIGÓN ARMADO (0.25X0.25)</v>
      </c>
      <c r="I361" t="str">
        <f t="shared" si="29"/>
        <v/>
      </c>
      <c r="J361" t="str">
        <f t="shared" si="32"/>
        <v>MATERIALES</v>
      </c>
      <c r="K361" t="b">
        <f t="shared" si="30"/>
        <v>0</v>
      </c>
      <c r="L361" s="11" t="str">
        <f t="shared" si="31"/>
        <v>SI</v>
      </c>
      <c r="M361" t="str">
        <f>IF(B361="Q", MAX(M$2:M360)+1, "")</f>
        <v/>
      </c>
      <c r="N361" t="str">
        <f t="shared" si="28"/>
        <v/>
      </c>
    </row>
    <row r="362" spans="1:14" x14ac:dyDescent="0.25">
      <c r="A362" s="2">
        <v>5</v>
      </c>
      <c r="B362" s="2" t="s">
        <v>218</v>
      </c>
      <c r="C362" s="5" t="s">
        <v>116</v>
      </c>
      <c r="D362" s="5" t="s">
        <v>81</v>
      </c>
      <c r="E362" s="3">
        <v>1.8</v>
      </c>
      <c r="F362" s="3">
        <v>11</v>
      </c>
      <c r="G362" s="3">
        <v>19.8</v>
      </c>
      <c r="H362" t="str" cm="1">
        <f t="array" ref="H362">SUBSTITUTE(INDEX($C$1:$C362, MAX(IF((NOT(ISBLANK($C$1:$C362)))*(ISNUMBER(FIND("Item:", $C$1:$C362))), ROW($C$1:$C362)-ROW($C$1)+1))), "Item: ", "")</f>
        <v>COLUMNA DE HORMIGÓN ARMADO (0.25X0.25)</v>
      </c>
      <c r="I362" t="str">
        <f t="shared" si="29"/>
        <v/>
      </c>
      <c r="J362" t="str">
        <f t="shared" si="32"/>
        <v>MATERIALES</v>
      </c>
      <c r="K362" t="b">
        <f t="shared" si="30"/>
        <v>0</v>
      </c>
      <c r="L362" s="11" t="str">
        <f t="shared" si="31"/>
        <v>SI</v>
      </c>
      <c r="M362" t="str">
        <f>IF(B362="Q", MAX(M$2:M361)+1, "")</f>
        <v/>
      </c>
      <c r="N362" t="str">
        <f t="shared" si="28"/>
        <v/>
      </c>
    </row>
    <row r="363" spans="1:14" x14ac:dyDescent="0.25">
      <c r="A363" s="2">
        <v>6</v>
      </c>
      <c r="B363" s="2" t="s">
        <v>218</v>
      </c>
      <c r="C363" s="5" t="s">
        <v>108</v>
      </c>
      <c r="D363" s="5" t="s">
        <v>81</v>
      </c>
      <c r="E363" s="3">
        <v>350</v>
      </c>
      <c r="F363" s="3">
        <v>1.1000000000000001</v>
      </c>
      <c r="G363" s="3">
        <v>385</v>
      </c>
      <c r="H363" t="str" cm="1">
        <f t="array" ref="H363">SUBSTITUTE(INDEX($C$1:$C363, MAX(IF((NOT(ISBLANK($C$1:$C363)))*(ISNUMBER(FIND("Item:", $C$1:$C363))), ROW($C$1:$C363)-ROW($C$1)+1))), "Item: ", "")</f>
        <v>COLUMNA DE HORMIGÓN ARMADO (0.25X0.25)</v>
      </c>
      <c r="I363" t="str">
        <f t="shared" si="29"/>
        <v/>
      </c>
      <c r="J363" t="str">
        <f t="shared" si="32"/>
        <v>MATERIALES</v>
      </c>
      <c r="K363" t="b">
        <f t="shared" si="30"/>
        <v>0</v>
      </c>
      <c r="L363" s="11" t="str">
        <f t="shared" si="31"/>
        <v>SI</v>
      </c>
      <c r="M363" t="str">
        <f>IF(B363="Q", MAX(M$2:M362)+1, "")</f>
        <v/>
      </c>
      <c r="N363" t="str">
        <f t="shared" si="28"/>
        <v/>
      </c>
    </row>
    <row r="364" spans="1:14" x14ac:dyDescent="0.25">
      <c r="A364" s="2">
        <v>7</v>
      </c>
      <c r="B364" s="2" t="s">
        <v>218</v>
      </c>
      <c r="C364" s="5" t="s">
        <v>133</v>
      </c>
      <c r="D364" s="5" t="s">
        <v>89</v>
      </c>
      <c r="E364" s="3">
        <v>0.89</v>
      </c>
      <c r="F364" s="3">
        <v>0</v>
      </c>
      <c r="G364" s="3">
        <v>0</v>
      </c>
      <c r="H364" t="str" cm="1">
        <f t="array" ref="H364">SUBSTITUTE(INDEX($C$1:$C364, MAX(IF((NOT(ISBLANK($C$1:$C364)))*(ISNUMBER(FIND("Item:", $C$1:$C364))), ROW($C$1:$C364)-ROW($C$1)+1))), "Item: ", "")</f>
        <v>COLUMNA DE HORMIGÓN ARMADO (0.25X0.25)</v>
      </c>
      <c r="I364" t="str">
        <f t="shared" si="29"/>
        <v/>
      </c>
      <c r="J364" t="str">
        <f t="shared" si="32"/>
        <v>MATERIALES</v>
      </c>
      <c r="K364" t="b">
        <f t="shared" si="30"/>
        <v>0</v>
      </c>
      <c r="L364" s="11" t="str">
        <f t="shared" si="31"/>
        <v>SI</v>
      </c>
      <c r="M364" t="str">
        <f>IF(B364="Q", MAX(M$2:M363)+1, "")</f>
        <v/>
      </c>
      <c r="N364" t="str">
        <f t="shared" si="28"/>
        <v/>
      </c>
    </row>
    <row r="365" spans="1:14" x14ac:dyDescent="0.25">
      <c r="A365" s="2">
        <v>8</v>
      </c>
      <c r="B365" s="2" t="s">
        <v>218</v>
      </c>
      <c r="C365" s="5" t="s">
        <v>88</v>
      </c>
      <c r="D365" s="5" t="s">
        <v>89</v>
      </c>
      <c r="E365" s="3">
        <v>0.59</v>
      </c>
      <c r="F365" s="3">
        <v>0</v>
      </c>
      <c r="G365" s="3">
        <v>0</v>
      </c>
      <c r="H365" t="str" cm="1">
        <f t="array" ref="H365">SUBSTITUTE(INDEX($C$1:$C365, MAX(IF((NOT(ISBLANK($C$1:$C365)))*(ISNUMBER(FIND("Item:", $C$1:$C365))), ROW($C$1:$C365)-ROW($C$1)+1))), "Item: ", "")</f>
        <v>COLUMNA DE HORMIGÓN ARMADO (0.25X0.25)</v>
      </c>
      <c r="I365" t="str">
        <f t="shared" si="29"/>
        <v/>
      </c>
      <c r="J365" t="str">
        <f t="shared" si="32"/>
        <v>MATERIALES</v>
      </c>
      <c r="K365" t="b">
        <f t="shared" si="30"/>
        <v>0</v>
      </c>
      <c r="L365" s="11" t="str">
        <f t="shared" si="31"/>
        <v>SI</v>
      </c>
      <c r="M365" t="str">
        <f>IF(B365="Q", MAX(M$2:M364)+1, "")</f>
        <v/>
      </c>
      <c r="N365" t="str">
        <f t="shared" si="28"/>
        <v/>
      </c>
    </row>
    <row r="366" spans="1:14" x14ac:dyDescent="0.25">
      <c r="H366" t="str" cm="1">
        <f t="array" ref="H366">SUBSTITUTE(INDEX($C$1:$C366, MAX(IF((NOT(ISBLANK($C$1:$C366)))*(ISNUMBER(FIND("Item:", $C$1:$C366))), ROW($C$1:$C366)-ROW($C$1)+1))), "Item: ", "")</f>
        <v>COLUMNA DE HORMIGÓN ARMADO (0.25X0.25)</v>
      </c>
      <c r="I366" t="str">
        <f t="shared" si="29"/>
        <v/>
      </c>
      <c r="J366" t="str">
        <f t="shared" si="32"/>
        <v>MATERIALES</v>
      </c>
      <c r="K366" t="b">
        <f t="shared" si="30"/>
        <v>0</v>
      </c>
      <c r="L366" s="11" t="str">
        <f t="shared" si="31"/>
        <v/>
      </c>
      <c r="M366" t="str">
        <f>IF(B366="Q", MAX(M$2:M365)+1, "")</f>
        <v/>
      </c>
      <c r="N366" t="str">
        <f t="shared" si="28"/>
        <v/>
      </c>
    </row>
    <row r="367" spans="1:14" x14ac:dyDescent="0.25">
      <c r="H367" t="str" cm="1">
        <f t="array" ref="H367">SUBSTITUTE(INDEX($C$1:$C367, MAX(IF((NOT(ISBLANK($C$1:$C367)))*(ISNUMBER(FIND("Item:", $C$1:$C367))), ROW($C$1:$C367)-ROW($C$1)+1))), "Item: ", "")</f>
        <v>COLUMNA DE HORMIGÓN ARMADO (0.25X0.25)</v>
      </c>
      <c r="I367" t="str">
        <f t="shared" si="29"/>
        <v/>
      </c>
      <c r="J367" t="str">
        <f t="shared" si="32"/>
        <v>MATERIALES</v>
      </c>
      <c r="K367" t="b">
        <f t="shared" si="30"/>
        <v>0</v>
      </c>
      <c r="L367" s="11" t="str">
        <f t="shared" si="31"/>
        <v/>
      </c>
      <c r="M367" t="str">
        <f>IF(B367="Q", MAX(M$2:M366)+1, "")</f>
        <v/>
      </c>
      <c r="N367" t="str">
        <f t="shared" si="28"/>
        <v/>
      </c>
    </row>
    <row r="368" spans="1:14" x14ac:dyDescent="0.25">
      <c r="H368" t="str" cm="1">
        <f t="array" ref="H368">SUBSTITUTE(INDEX($C$1:$C368, MAX(IF((NOT(ISBLANK($C$1:$C368)))*(ISNUMBER(FIND("Item:", $C$1:$C368))), ROW($C$1:$C368)-ROW($C$1)+1))), "Item: ", "")</f>
        <v>COLUMNA DE HORMIGÓN ARMADO (0.25X0.25)</v>
      </c>
      <c r="I368" t="str">
        <f t="shared" si="29"/>
        <v/>
      </c>
      <c r="J368" t="str">
        <f t="shared" si="32"/>
        <v>MATERIALES</v>
      </c>
      <c r="K368" t="b">
        <f t="shared" si="30"/>
        <v>0</v>
      </c>
      <c r="L368" s="11" t="str">
        <f t="shared" si="31"/>
        <v/>
      </c>
      <c r="M368" t="str">
        <f>IF(B368="Q", MAX(M$2:M367)+1, "")</f>
        <v/>
      </c>
      <c r="N368" t="str">
        <f t="shared" si="28"/>
        <v/>
      </c>
    </row>
    <row r="369" spans="1:14" x14ac:dyDescent="0.25">
      <c r="H369" t="str" cm="1">
        <f t="array" ref="H369">SUBSTITUTE(INDEX($C$1:$C369, MAX(IF((NOT(ISBLANK($C$1:$C369)))*(ISNUMBER(FIND("Item:", $C$1:$C369))), ROW($C$1:$C369)-ROW($C$1)+1))), "Item: ", "")</f>
        <v>COLUMNA DE HORMIGÓN ARMADO (0.25X0.25)</v>
      </c>
      <c r="I369" t="str">
        <f t="shared" si="29"/>
        <v/>
      </c>
      <c r="J369" t="str">
        <f t="shared" si="32"/>
        <v>MATERIALES</v>
      </c>
      <c r="K369" t="b">
        <f t="shared" si="30"/>
        <v>0</v>
      </c>
      <c r="L369" s="11" t="str">
        <f t="shared" si="31"/>
        <v/>
      </c>
      <c r="M369" t="str">
        <f>IF(B369="Q", MAX(M$2:M368)+1, "")</f>
        <v/>
      </c>
      <c r="N369" t="str">
        <f t="shared" si="28"/>
        <v/>
      </c>
    </row>
    <row r="370" spans="1:14" x14ac:dyDescent="0.25">
      <c r="H370" t="str" cm="1">
        <f t="array" ref="H370">SUBSTITUTE(INDEX($C$1:$C370, MAX(IF((NOT(ISBLANK($C$1:$C370)))*(ISNUMBER(FIND("Item:", $C$1:$C370))), ROW($C$1:$C370)-ROW($C$1)+1))), "Item: ", "")</f>
        <v>COLUMNA DE HORMIGÓN ARMADO (0.25X0.25)</v>
      </c>
      <c r="I370" t="str">
        <f t="shared" si="29"/>
        <v/>
      </c>
      <c r="J370" t="str">
        <f t="shared" si="32"/>
        <v>MATERIALES</v>
      </c>
      <c r="K370" t="b">
        <f t="shared" si="30"/>
        <v>0</v>
      </c>
      <c r="L370" s="11" t="str">
        <f t="shared" si="31"/>
        <v/>
      </c>
      <c r="M370" t="str">
        <f>IF(B370="Q", MAX(M$2:M369)+1, "")</f>
        <v/>
      </c>
      <c r="N370" t="str">
        <f t="shared" si="28"/>
        <v/>
      </c>
    </row>
    <row r="371" spans="1:14" x14ac:dyDescent="0.25">
      <c r="H371" t="str" cm="1">
        <f t="array" ref="H371">SUBSTITUTE(INDEX($C$1:$C371, MAX(IF((NOT(ISBLANK($C$1:$C371)))*(ISNUMBER(FIND("Item:", $C$1:$C371))), ROW($C$1:$C371)-ROW($C$1)+1))), "Item: ", "")</f>
        <v>COLUMNA DE HORMIGÓN ARMADO (0.25X0.25)</v>
      </c>
      <c r="I371" t="str">
        <f t="shared" si="29"/>
        <v/>
      </c>
      <c r="J371" t="str">
        <f t="shared" si="32"/>
        <v>MATERIALES</v>
      </c>
      <c r="K371" t="b">
        <f t="shared" si="30"/>
        <v>0</v>
      </c>
      <c r="L371" s="11" t="str">
        <f t="shared" si="31"/>
        <v/>
      </c>
      <c r="M371" t="str">
        <f>IF(B371="Q", MAX(M$2:M370)+1, "")</f>
        <v/>
      </c>
      <c r="N371" t="str">
        <f t="shared" si="28"/>
        <v/>
      </c>
    </row>
    <row r="372" spans="1:14" x14ac:dyDescent="0.25">
      <c r="H372" t="str" cm="1">
        <f t="array" ref="H372">SUBSTITUTE(INDEX($C$1:$C372, MAX(IF((NOT(ISBLANK($C$1:$C372)))*(ISNUMBER(FIND("Item:", $C$1:$C372))), ROW($C$1:$C372)-ROW($C$1)+1))), "Item: ", "")</f>
        <v>COLUMNA DE HORMIGÓN ARMADO (0.25X0.25)</v>
      </c>
      <c r="I372" t="str">
        <f t="shared" si="29"/>
        <v/>
      </c>
      <c r="J372" t="str">
        <f t="shared" si="32"/>
        <v>MATERIALES</v>
      </c>
      <c r="K372" t="b">
        <f t="shared" si="30"/>
        <v>0</v>
      </c>
      <c r="L372" s="11" t="str">
        <f t="shared" si="31"/>
        <v/>
      </c>
      <c r="M372" t="str">
        <f>IF(B372="Q", MAX(M$2:M371)+1, "")</f>
        <v/>
      </c>
      <c r="N372" t="str">
        <f t="shared" si="28"/>
        <v/>
      </c>
    </row>
    <row r="373" spans="1:14" x14ac:dyDescent="0.25">
      <c r="A373" s="6" t="s">
        <v>1</v>
      </c>
      <c r="B373" s="6" t="s">
        <v>219</v>
      </c>
      <c r="C373" s="8" t="s">
        <v>220</v>
      </c>
      <c r="D373" s="8"/>
      <c r="E373" s="8"/>
      <c r="F373" s="8" t="s">
        <v>221</v>
      </c>
      <c r="G373" s="7">
        <v>1402.13</v>
      </c>
      <c r="H373" t="str" cm="1">
        <f t="array" ref="H373">SUBSTITUTE(INDEX($C$1:$C373, MAX(IF((NOT(ISBLANK($C$1:$C373)))*(ISNUMBER(FIND("Item:", $C$1:$C373))), ROW($C$1:$C373)-ROW($C$1)+1))), "Item: ", "")</f>
        <v>COLUMNA DE HORMIGÓN ARMADO (0.25X0.25)</v>
      </c>
      <c r="I373" t="str">
        <f t="shared" si="29"/>
        <v>MATERIALES</v>
      </c>
      <c r="J373" t="str">
        <f t="shared" si="32"/>
        <v>MATERIALES</v>
      </c>
      <c r="K373" t="b">
        <f t="shared" si="30"/>
        <v>0</v>
      </c>
      <c r="L373" s="11" t="str">
        <f t="shared" si="31"/>
        <v/>
      </c>
      <c r="M373" t="str">
        <f>IF(B373="Q", MAX(M$2:M372)+1, "")</f>
        <v/>
      </c>
      <c r="N373" t="str">
        <f t="shared" si="28"/>
        <v/>
      </c>
    </row>
    <row r="374" spans="1:14" x14ac:dyDescent="0.25">
      <c r="A374" s="2"/>
      <c r="B374" s="2" t="s">
        <v>222</v>
      </c>
      <c r="C374" s="5" t="s">
        <v>223</v>
      </c>
      <c r="D374" s="5"/>
      <c r="E374" s="5"/>
      <c r="F374" s="5"/>
      <c r="G374" s="5"/>
      <c r="H374" t="str" cm="1">
        <f t="array" ref="H374">SUBSTITUTE(INDEX($C$1:$C374, MAX(IF((NOT(ISBLANK($C$1:$C374)))*(ISNUMBER(FIND("Item:", $C$1:$C374))), ROW($C$1:$C374)-ROW($C$1)+1))), "Item: ", "")</f>
        <v>COLUMNA DE HORMIGÓN ARMADO (0.25X0.25)</v>
      </c>
      <c r="I374" t="str">
        <f t="shared" si="29"/>
        <v>MANO DE OBRA</v>
      </c>
      <c r="J374" t="str">
        <f t="shared" si="32"/>
        <v>MANO DE OBRA</v>
      </c>
      <c r="K374" t="b">
        <f t="shared" si="30"/>
        <v>1</v>
      </c>
      <c r="L374" s="11" t="str">
        <f t="shared" si="31"/>
        <v/>
      </c>
      <c r="M374" t="str">
        <f>IF(B374="Q", MAX(M$2:M373)+1, "")</f>
        <v/>
      </c>
      <c r="N374" t="str">
        <f t="shared" si="28"/>
        <v/>
      </c>
    </row>
    <row r="375" spans="1:14" x14ac:dyDescent="0.25">
      <c r="A375" s="2">
        <v>1</v>
      </c>
      <c r="B375" s="2" t="s">
        <v>218</v>
      </c>
      <c r="C375" s="5" t="s">
        <v>203</v>
      </c>
      <c r="D375" s="5" t="s">
        <v>198</v>
      </c>
      <c r="E375" s="3">
        <v>8</v>
      </c>
      <c r="F375" s="3">
        <v>18</v>
      </c>
      <c r="G375" s="3">
        <v>144</v>
      </c>
      <c r="H375" t="str" cm="1">
        <f t="array" ref="H375">SUBSTITUTE(INDEX($C$1:$C375, MAX(IF((NOT(ISBLANK($C$1:$C375)))*(ISNUMBER(FIND("Item:", $C$1:$C375))), ROW($C$1:$C375)-ROW($C$1)+1))), "Item: ", "")</f>
        <v>COLUMNA DE HORMIGÓN ARMADO (0.25X0.25)</v>
      </c>
      <c r="I375" t="str">
        <f t="shared" si="29"/>
        <v/>
      </c>
      <c r="J375" t="str">
        <f t="shared" si="32"/>
        <v>MANO DE OBRA</v>
      </c>
      <c r="K375" t="b">
        <f t="shared" si="30"/>
        <v>0</v>
      </c>
      <c r="L375" s="11" t="str">
        <f t="shared" si="31"/>
        <v>SI</v>
      </c>
      <c r="M375" t="str">
        <f>IF(B375="Q", MAX(M$2:M374)+1, "")</f>
        <v/>
      </c>
      <c r="N375" t="str">
        <f t="shared" si="28"/>
        <v/>
      </c>
    </row>
    <row r="376" spans="1:14" x14ac:dyDescent="0.25">
      <c r="A376" s="2">
        <v>2</v>
      </c>
      <c r="B376" s="2" t="s">
        <v>218</v>
      </c>
      <c r="C376" s="5" t="s">
        <v>199</v>
      </c>
      <c r="D376" s="5" t="s">
        <v>198</v>
      </c>
      <c r="E376" s="3">
        <v>8</v>
      </c>
      <c r="F376" s="3">
        <v>18</v>
      </c>
      <c r="G376" s="3">
        <v>144</v>
      </c>
      <c r="H376" t="str" cm="1">
        <f t="array" ref="H376">SUBSTITUTE(INDEX($C$1:$C376, MAX(IF((NOT(ISBLANK($C$1:$C376)))*(ISNUMBER(FIND("Item:", $C$1:$C376))), ROW($C$1:$C376)-ROW($C$1)+1))), "Item: ", "")</f>
        <v>COLUMNA DE HORMIGÓN ARMADO (0.25X0.25)</v>
      </c>
      <c r="I376" t="str">
        <f t="shared" si="29"/>
        <v/>
      </c>
      <c r="J376" t="str">
        <f t="shared" si="32"/>
        <v>MANO DE OBRA</v>
      </c>
      <c r="K376" t="b">
        <f t="shared" si="30"/>
        <v>0</v>
      </c>
      <c r="L376" s="11" t="str">
        <f t="shared" si="31"/>
        <v>SI</v>
      </c>
      <c r="M376" t="str">
        <f>IF(B376="Q", MAX(M$2:M375)+1, "")</f>
        <v/>
      </c>
      <c r="N376" t="str">
        <f t="shared" si="28"/>
        <v/>
      </c>
    </row>
    <row r="377" spans="1:14" x14ac:dyDescent="0.25">
      <c r="A377" s="2">
        <v>3</v>
      </c>
      <c r="B377" s="2" t="s">
        <v>218</v>
      </c>
      <c r="C377" s="5" t="s">
        <v>197</v>
      </c>
      <c r="D377" s="5" t="s">
        <v>198</v>
      </c>
      <c r="E377" s="3">
        <v>8</v>
      </c>
      <c r="F377" s="3">
        <v>18</v>
      </c>
      <c r="G377" s="3">
        <v>144</v>
      </c>
      <c r="H377" t="str" cm="1">
        <f t="array" ref="H377">SUBSTITUTE(INDEX($C$1:$C377, MAX(IF((NOT(ISBLANK($C$1:$C377)))*(ISNUMBER(FIND("Item:", $C$1:$C377))), ROW($C$1:$C377)-ROW($C$1)+1))), "Item: ", "")</f>
        <v>COLUMNA DE HORMIGÓN ARMADO (0.25X0.25)</v>
      </c>
      <c r="I377" t="str">
        <f t="shared" si="29"/>
        <v/>
      </c>
      <c r="J377" t="str">
        <f t="shared" si="32"/>
        <v>MANO DE OBRA</v>
      </c>
      <c r="K377" t="b">
        <f t="shared" si="30"/>
        <v>0</v>
      </c>
      <c r="L377" s="11" t="str">
        <f t="shared" si="31"/>
        <v>SI</v>
      </c>
      <c r="M377" t="str">
        <f>IF(B377="Q", MAX(M$2:M376)+1, "")</f>
        <v/>
      </c>
      <c r="N377" t="str">
        <f t="shared" si="28"/>
        <v/>
      </c>
    </row>
    <row r="378" spans="1:14" x14ac:dyDescent="0.25">
      <c r="A378" s="2">
        <v>4</v>
      </c>
      <c r="B378" s="2" t="s">
        <v>218</v>
      </c>
      <c r="C378" s="5" t="s">
        <v>200</v>
      </c>
      <c r="D378" s="5" t="s">
        <v>198</v>
      </c>
      <c r="E378" s="3">
        <v>10</v>
      </c>
      <c r="F378" s="3">
        <v>0</v>
      </c>
      <c r="G378" s="3">
        <v>0</v>
      </c>
      <c r="H378" t="str" cm="1">
        <f t="array" ref="H378">SUBSTITUTE(INDEX($C$1:$C378, MAX(IF((NOT(ISBLANK($C$1:$C378)))*(ISNUMBER(FIND("Item:", $C$1:$C378))), ROW($C$1:$C378)-ROW($C$1)+1))), "Item: ", "")</f>
        <v>COLUMNA DE HORMIGÓN ARMADO (0.25X0.25)</v>
      </c>
      <c r="I378" t="str">
        <f t="shared" si="29"/>
        <v/>
      </c>
      <c r="J378" t="str">
        <f t="shared" si="32"/>
        <v>MANO DE OBRA</v>
      </c>
      <c r="K378" t="b">
        <f t="shared" si="30"/>
        <v>0</v>
      </c>
      <c r="L378" s="11" t="str">
        <f t="shared" si="31"/>
        <v>SI</v>
      </c>
      <c r="M378" t="str">
        <f>IF(B378="Q", MAX(M$2:M377)+1, "")</f>
        <v/>
      </c>
      <c r="N378" t="str">
        <f t="shared" si="28"/>
        <v/>
      </c>
    </row>
    <row r="379" spans="1:14" x14ac:dyDescent="0.25">
      <c r="H379" t="str" cm="1">
        <f t="array" ref="H379">SUBSTITUTE(INDEX($C$1:$C379, MAX(IF((NOT(ISBLANK($C$1:$C379)))*(ISNUMBER(FIND("Item:", $C$1:$C379))), ROW($C$1:$C379)-ROW($C$1)+1))), "Item: ", "")</f>
        <v>COLUMNA DE HORMIGÓN ARMADO (0.25X0.25)</v>
      </c>
      <c r="I379" t="str">
        <f t="shared" si="29"/>
        <v/>
      </c>
      <c r="J379" t="str">
        <f t="shared" si="32"/>
        <v>MANO DE OBRA</v>
      </c>
      <c r="K379" t="b">
        <f t="shared" si="30"/>
        <v>0</v>
      </c>
      <c r="L379" s="11" t="str">
        <f t="shared" si="31"/>
        <v/>
      </c>
      <c r="M379" t="str">
        <f>IF(B379="Q", MAX(M$2:M378)+1, "")</f>
        <v/>
      </c>
      <c r="N379" t="str">
        <f t="shared" si="28"/>
        <v/>
      </c>
    </row>
    <row r="380" spans="1:14" x14ac:dyDescent="0.25">
      <c r="A380" s="6" t="s">
        <v>1</v>
      </c>
      <c r="B380" s="6" t="s">
        <v>224</v>
      </c>
      <c r="C380" s="8" t="s">
        <v>225</v>
      </c>
      <c r="D380" s="8"/>
      <c r="E380" s="8"/>
      <c r="F380" s="8" t="s">
        <v>226</v>
      </c>
      <c r="G380" s="7">
        <v>432</v>
      </c>
      <c r="H380" t="str" cm="1">
        <f t="array" ref="H380">SUBSTITUTE(INDEX($C$1:$C380, MAX(IF((NOT(ISBLANK($C$1:$C380)))*(ISNUMBER(FIND("Item:", $C$1:$C380))), ROW($C$1:$C380)-ROW($C$1)+1))), "Item: ", "")</f>
        <v>COLUMNA DE HORMIGÓN ARMADO (0.25X0.25)</v>
      </c>
      <c r="I380" t="str">
        <f t="shared" si="29"/>
        <v>MANO DE OBRA</v>
      </c>
      <c r="J380" t="str">
        <f t="shared" si="32"/>
        <v>MANO DE OBRA</v>
      </c>
      <c r="K380" t="b">
        <f t="shared" si="30"/>
        <v>0</v>
      </c>
      <c r="L380" s="11" t="str">
        <f t="shared" si="31"/>
        <v/>
      </c>
      <c r="M380" t="str">
        <f>IF(B380="Q", MAX(M$2:M379)+1, "")</f>
        <v/>
      </c>
      <c r="N380" t="str">
        <f t="shared" si="28"/>
        <v/>
      </c>
    </row>
    <row r="381" spans="1:14" x14ac:dyDescent="0.25">
      <c r="A381" s="2"/>
      <c r="B381" s="2" t="s">
        <v>227</v>
      </c>
      <c r="C381" s="5" t="s">
        <v>228</v>
      </c>
      <c r="D381" s="5"/>
      <c r="E381" s="5" t="s">
        <v>229</v>
      </c>
      <c r="F381" s="5" t="s">
        <v>230</v>
      </c>
      <c r="G381" s="3">
        <v>237.6</v>
      </c>
      <c r="H381" t="str" cm="1">
        <f t="array" ref="H381">SUBSTITUTE(INDEX($C$1:$C381, MAX(IF((NOT(ISBLANK($C$1:$C381)))*(ISNUMBER(FIND("Item:", $C$1:$C381))), ROW($C$1:$C381)-ROW($C$1)+1))), "Item: ", "")</f>
        <v>COLUMNA DE HORMIGÓN ARMADO (0.25X0.25)</v>
      </c>
      <c r="I381" t="str">
        <f t="shared" si="29"/>
        <v/>
      </c>
      <c r="J381" t="str">
        <f t="shared" si="32"/>
        <v>MANO DE OBRA</v>
      </c>
      <c r="K381" t="b">
        <f t="shared" si="30"/>
        <v>0</v>
      </c>
      <c r="L381" s="11" t="str">
        <f t="shared" si="31"/>
        <v/>
      </c>
      <c r="M381" t="str">
        <f>IF(B381="Q", MAX(M$2:M380)+1, "")</f>
        <v/>
      </c>
      <c r="N381" t="str">
        <f t="shared" si="28"/>
        <v/>
      </c>
    </row>
    <row r="382" spans="1:14" x14ac:dyDescent="0.25">
      <c r="A382" s="2"/>
      <c r="B382" s="2" t="s">
        <v>231</v>
      </c>
      <c r="C382" s="5" t="s">
        <v>232</v>
      </c>
      <c r="D382" s="5"/>
      <c r="E382" s="5" t="s">
        <v>233</v>
      </c>
      <c r="F382" s="5" t="s">
        <v>234</v>
      </c>
      <c r="G382" s="3">
        <v>100.04</v>
      </c>
      <c r="H382" t="str" cm="1">
        <f t="array" ref="H382">SUBSTITUTE(INDEX($C$1:$C382, MAX(IF((NOT(ISBLANK($C$1:$C382)))*(ISNUMBER(FIND("Item:", $C$1:$C382))), ROW($C$1:$C382)-ROW($C$1)+1))), "Item: ", "")</f>
        <v>COLUMNA DE HORMIGÓN ARMADO (0.25X0.25)</v>
      </c>
      <c r="I382" t="str">
        <f t="shared" si="29"/>
        <v/>
      </c>
      <c r="J382" t="str">
        <f t="shared" si="32"/>
        <v>MANO DE OBRA</v>
      </c>
      <c r="K382" t="b">
        <f t="shared" si="30"/>
        <v>0</v>
      </c>
      <c r="L382" s="11" t="str">
        <f t="shared" si="31"/>
        <v/>
      </c>
      <c r="M382" t="str">
        <f>IF(B382="Q", MAX(M$2:M381)+1, "")</f>
        <v/>
      </c>
      <c r="N382" t="str">
        <f t="shared" si="28"/>
        <v/>
      </c>
    </row>
    <row r="383" spans="1:14" x14ac:dyDescent="0.25">
      <c r="A383" s="6" t="s">
        <v>1</v>
      </c>
      <c r="B383" s="6" t="s">
        <v>235</v>
      </c>
      <c r="C383" s="8" t="s">
        <v>236</v>
      </c>
      <c r="D383" s="8"/>
      <c r="E383" s="8"/>
      <c r="F383" s="8" t="s">
        <v>237</v>
      </c>
      <c r="G383" s="7">
        <v>769.64</v>
      </c>
      <c r="H383" t="str" cm="1">
        <f t="array" ref="H383">SUBSTITUTE(INDEX($C$1:$C383, MAX(IF((NOT(ISBLANK($C$1:$C383)))*(ISNUMBER(FIND("Item:", $C$1:$C383))), ROW($C$1:$C383)-ROW($C$1)+1))), "Item: ", "")</f>
        <v>COLUMNA DE HORMIGÓN ARMADO (0.25X0.25)</v>
      </c>
      <c r="I383" t="str">
        <f t="shared" si="29"/>
        <v>MANO DE OBRA</v>
      </c>
      <c r="J383" t="str">
        <f t="shared" si="32"/>
        <v>MANO DE OBRA</v>
      </c>
      <c r="K383" t="b">
        <f t="shared" si="30"/>
        <v>0</v>
      </c>
      <c r="L383" s="11" t="str">
        <f t="shared" si="31"/>
        <v/>
      </c>
      <c r="M383" t="str">
        <f>IF(B383="Q", MAX(M$2:M382)+1, "")</f>
        <v/>
      </c>
      <c r="N383" t="str">
        <f t="shared" si="28"/>
        <v/>
      </c>
    </row>
    <row r="384" spans="1:14" x14ac:dyDescent="0.25">
      <c r="A384" s="2"/>
      <c r="B384" s="2" t="s">
        <v>238</v>
      </c>
      <c r="C384" s="5" t="s">
        <v>239</v>
      </c>
      <c r="D384" s="5"/>
      <c r="E384" s="5"/>
      <c r="F384" s="5"/>
      <c r="G384" s="5"/>
      <c r="H384" t="str" cm="1">
        <f t="array" ref="H384">SUBSTITUTE(INDEX($C$1:$C384, MAX(IF((NOT(ISBLANK($C$1:$C384)))*(ISNUMBER(FIND("Item:", $C$1:$C384))), ROW($C$1:$C384)-ROW($C$1)+1))), "Item: ", "")</f>
        <v>COLUMNA DE HORMIGÓN ARMADO (0.25X0.25)</v>
      </c>
      <c r="I384" t="str">
        <f t="shared" si="29"/>
        <v>EQUIPO</v>
      </c>
      <c r="J384" t="str">
        <f t="shared" si="32"/>
        <v>EQUIPO</v>
      </c>
      <c r="K384" t="b">
        <f t="shared" si="30"/>
        <v>0</v>
      </c>
      <c r="L384" s="11" t="str">
        <f t="shared" si="31"/>
        <v/>
      </c>
      <c r="M384" t="str">
        <f>IF(B384="Q", MAX(M$2:M383)+1, "")</f>
        <v/>
      </c>
      <c r="N384" t="str">
        <f t="shared" si="28"/>
        <v/>
      </c>
    </row>
    <row r="385" spans="1:14" x14ac:dyDescent="0.25">
      <c r="A385" s="2">
        <v>1</v>
      </c>
      <c r="B385" s="2" t="s">
        <v>218</v>
      </c>
      <c r="C385" s="5" t="s">
        <v>280</v>
      </c>
      <c r="D385" s="5" t="s">
        <v>198</v>
      </c>
      <c r="E385" s="3">
        <v>0.25</v>
      </c>
      <c r="F385" s="3">
        <v>20</v>
      </c>
      <c r="G385" s="3">
        <v>5</v>
      </c>
      <c r="H385" t="str" cm="1">
        <f t="array" ref="H385">SUBSTITUTE(INDEX($C$1:$C385, MAX(IF((NOT(ISBLANK($C$1:$C385)))*(ISNUMBER(FIND("Item:", $C$1:$C385))), ROW($C$1:$C385)-ROW($C$1)+1))), "Item: ", "")</f>
        <v>COLUMNA DE HORMIGÓN ARMADO (0.25X0.25)</v>
      </c>
      <c r="I385" t="str">
        <f t="shared" si="29"/>
        <v/>
      </c>
      <c r="J385" t="str">
        <f t="shared" si="32"/>
        <v>EQUIPO</v>
      </c>
      <c r="K385" t="b">
        <f t="shared" si="30"/>
        <v>0</v>
      </c>
      <c r="L385" s="11" t="str">
        <f t="shared" si="31"/>
        <v>SI</v>
      </c>
      <c r="M385" t="str">
        <f>IF(B385="Q", MAX(M$2:M384)+1, "")</f>
        <v/>
      </c>
      <c r="N385" t="str">
        <f t="shared" si="28"/>
        <v/>
      </c>
    </row>
    <row r="386" spans="1:14" x14ac:dyDescent="0.25">
      <c r="A386" s="2">
        <v>2</v>
      </c>
      <c r="B386" s="2" t="s">
        <v>218</v>
      </c>
      <c r="C386" s="5" t="s">
        <v>281</v>
      </c>
      <c r="D386" s="5" t="s">
        <v>198</v>
      </c>
      <c r="E386" s="3">
        <v>0.25</v>
      </c>
      <c r="F386" s="3">
        <v>25</v>
      </c>
      <c r="G386" s="3">
        <v>6.25</v>
      </c>
      <c r="H386" t="str" cm="1">
        <f t="array" ref="H386">SUBSTITUTE(INDEX($C$1:$C386, MAX(IF((NOT(ISBLANK($C$1:$C386)))*(ISNUMBER(FIND("Item:", $C$1:$C386))), ROW($C$1:$C386)-ROW($C$1)+1))), "Item: ", "")</f>
        <v>COLUMNA DE HORMIGÓN ARMADO (0.25X0.25)</v>
      </c>
      <c r="I386" t="str">
        <f t="shared" si="29"/>
        <v/>
      </c>
      <c r="J386" t="str">
        <f t="shared" si="32"/>
        <v>EQUIPO</v>
      </c>
      <c r="K386" t="b">
        <f t="shared" si="30"/>
        <v>0</v>
      </c>
      <c r="L386" s="11" t="str">
        <f t="shared" si="31"/>
        <v>SI</v>
      </c>
      <c r="M386" t="str">
        <f>IF(B386="Q", MAX(M$2:M385)+1, "")</f>
        <v/>
      </c>
      <c r="N386" t="str">
        <f t="shared" ref="N386:N449" si="33">+IF(M386="","",H386)</f>
        <v/>
      </c>
    </row>
    <row r="387" spans="1:14" x14ac:dyDescent="0.25">
      <c r="H387" t="str" cm="1">
        <f t="array" ref="H387">SUBSTITUTE(INDEX($C$1:$C387, MAX(IF((NOT(ISBLANK($C$1:$C387)))*(ISNUMBER(FIND("Item:", $C$1:$C387))), ROW($C$1:$C387)-ROW($C$1)+1))), "Item: ", "")</f>
        <v>COLUMNA DE HORMIGÓN ARMADO (0.25X0.25)</v>
      </c>
      <c r="I387" t="str">
        <f t="shared" ref="I387:I450" si="34">IFERROR(  IF(OR(ISNUMBER(FIND("MATERIALES", C387,1))), "MATERIALES",  IF(OR(ISNUMBER(FIND("MANO DE OBRA", C387))), "MANO DE OBRA",  IF(OR(ISNUMBER(FIND("EQUIPO", C387))), "EQUIPO",  ""))),"")</f>
        <v/>
      </c>
      <c r="J387" t="str">
        <f t="shared" si="32"/>
        <v>EQUIPO</v>
      </c>
      <c r="K387" t="b">
        <f t="shared" ref="K387:K450" si="35">AND(ISTEXT(B387),C387=J387)</f>
        <v>0</v>
      </c>
      <c r="L387" s="11" t="str">
        <f t="shared" ref="L387:L450" si="36">IF(ISNUMBER(A387),"SI","")</f>
        <v/>
      </c>
      <c r="M387" t="str">
        <f>IF(B387="Q", MAX(M$2:M386)+1, "")</f>
        <v/>
      </c>
      <c r="N387" t="str">
        <f t="shared" si="33"/>
        <v/>
      </c>
    </row>
    <row r="388" spans="1:14" x14ac:dyDescent="0.25">
      <c r="H388" t="str" cm="1">
        <f t="array" ref="H388">SUBSTITUTE(INDEX($C$1:$C388, MAX(IF((NOT(ISBLANK($C$1:$C388)))*(ISNUMBER(FIND("Item:", $C$1:$C388))), ROW($C$1:$C388)-ROW($C$1)+1))), "Item: ", "")</f>
        <v>COLUMNA DE HORMIGÓN ARMADO (0.25X0.25)</v>
      </c>
      <c r="I388" t="str">
        <f t="shared" si="34"/>
        <v/>
      </c>
      <c r="J388" t="str">
        <f t="shared" si="32"/>
        <v>EQUIPO</v>
      </c>
      <c r="K388" t="b">
        <f t="shared" si="35"/>
        <v>0</v>
      </c>
      <c r="L388" s="11" t="str">
        <f t="shared" si="36"/>
        <v/>
      </c>
      <c r="M388" t="str">
        <f>IF(B388="Q", MAX(M$2:M387)+1, "")</f>
        <v/>
      </c>
      <c r="N388" t="str">
        <f t="shared" si="33"/>
        <v/>
      </c>
    </row>
    <row r="389" spans="1:14" x14ac:dyDescent="0.25">
      <c r="H389" t="str" cm="1">
        <f t="array" ref="H389">SUBSTITUTE(INDEX($C$1:$C389, MAX(IF((NOT(ISBLANK($C$1:$C389)))*(ISNUMBER(FIND("Item:", $C$1:$C389))), ROW($C$1:$C389)-ROW($C$1)+1))), "Item: ", "")</f>
        <v>COLUMNA DE HORMIGÓN ARMADO (0.25X0.25)</v>
      </c>
      <c r="I389" t="str">
        <f t="shared" si="34"/>
        <v/>
      </c>
      <c r="J389" t="str">
        <f t="shared" si="32"/>
        <v>EQUIPO</v>
      </c>
      <c r="K389" t="b">
        <f t="shared" si="35"/>
        <v>0</v>
      </c>
      <c r="L389" s="11" t="str">
        <f t="shared" si="36"/>
        <v/>
      </c>
      <c r="M389" t="str">
        <f>IF(B389="Q", MAX(M$2:M388)+1, "")</f>
        <v/>
      </c>
      <c r="N389" t="str">
        <f t="shared" si="33"/>
        <v/>
      </c>
    </row>
    <row r="390" spans="1:14" x14ac:dyDescent="0.25">
      <c r="A390" s="2"/>
      <c r="B390" s="2" t="s">
        <v>240</v>
      </c>
      <c r="C390" s="5" t="s">
        <v>241</v>
      </c>
      <c r="D390" s="5"/>
      <c r="E390" s="5" t="s">
        <v>242</v>
      </c>
      <c r="F390" s="5" t="s">
        <v>243</v>
      </c>
      <c r="G390" s="3">
        <v>23.09</v>
      </c>
      <c r="H390" t="str" cm="1">
        <f t="array" ref="H390">SUBSTITUTE(INDEX($C$1:$C390, MAX(IF((NOT(ISBLANK($C$1:$C390)))*(ISNUMBER(FIND("Item:", $C$1:$C390))), ROW($C$1:$C390)-ROW($C$1)+1))), "Item: ", "")</f>
        <v>COLUMNA DE HORMIGÓN ARMADO (0.25X0.25)</v>
      </c>
      <c r="I390" t="str">
        <f t="shared" si="34"/>
        <v/>
      </c>
      <c r="J390" t="str">
        <f t="shared" si="32"/>
        <v>EQUIPO</v>
      </c>
      <c r="K390" t="b">
        <f t="shared" si="35"/>
        <v>0</v>
      </c>
      <c r="L390" s="11" t="str">
        <f t="shared" si="36"/>
        <v/>
      </c>
      <c r="M390" t="str">
        <f>IF(B390="Q", MAX(M$2:M389)+1, "")</f>
        <v/>
      </c>
      <c r="N390" t="str">
        <f t="shared" si="33"/>
        <v/>
      </c>
    </row>
    <row r="391" spans="1:14" x14ac:dyDescent="0.25">
      <c r="A391" s="6" t="s">
        <v>1</v>
      </c>
      <c r="B391" s="6" t="s">
        <v>244</v>
      </c>
      <c r="C391" s="8" t="s">
        <v>245</v>
      </c>
      <c r="D391" s="8"/>
      <c r="E391" s="8"/>
      <c r="F391" s="8" t="s">
        <v>246</v>
      </c>
      <c r="G391" s="7">
        <v>34.340000000000003</v>
      </c>
      <c r="H391" t="str" cm="1">
        <f t="array" ref="H391">SUBSTITUTE(INDEX($C$1:$C391, MAX(IF((NOT(ISBLANK($C$1:$C391)))*(ISNUMBER(FIND("Item:", $C$1:$C391))), ROW($C$1:$C391)-ROW($C$1)+1))), "Item: ", "")</f>
        <v>COLUMNA DE HORMIGÓN ARMADO (0.25X0.25)</v>
      </c>
      <c r="I391" t="str">
        <f t="shared" si="34"/>
        <v>EQUIPO</v>
      </c>
      <c r="J391" t="str">
        <f t="shared" si="32"/>
        <v>EQUIPO</v>
      </c>
      <c r="K391" t="b">
        <f t="shared" si="35"/>
        <v>0</v>
      </c>
      <c r="L391" s="11" t="str">
        <f t="shared" si="36"/>
        <v/>
      </c>
      <c r="M391" t="str">
        <f>IF(B391="Q", MAX(M$2:M390)+1, "")</f>
        <v/>
      </c>
      <c r="N391" t="str">
        <f t="shared" si="33"/>
        <v/>
      </c>
    </row>
    <row r="392" spans="1:14" x14ac:dyDescent="0.25">
      <c r="A392" s="6" t="s">
        <v>1</v>
      </c>
      <c r="B392" s="6" t="s">
        <v>247</v>
      </c>
      <c r="C392" s="8" t="s">
        <v>248</v>
      </c>
      <c r="D392" s="8"/>
      <c r="E392" s="8"/>
      <c r="F392" s="8" t="s">
        <v>249</v>
      </c>
      <c r="G392" s="7">
        <v>2206.11</v>
      </c>
      <c r="H392" t="str" cm="1">
        <f t="array" ref="H392">SUBSTITUTE(INDEX($C$1:$C392, MAX(IF((NOT(ISBLANK($C$1:$C392)))*(ISNUMBER(FIND("Item:", $C$1:$C392))), ROW($C$1:$C392)-ROW($C$1)+1))), "Item: ", "")</f>
        <v>COLUMNA DE HORMIGÓN ARMADO (0.25X0.25)</v>
      </c>
      <c r="I392" t="str">
        <f t="shared" si="34"/>
        <v/>
      </c>
      <c r="J392" t="str">
        <f t="shared" ref="J392:J455" si="37">+IF(I392="",J391,I392)</f>
        <v>EQUIPO</v>
      </c>
      <c r="K392" t="b">
        <f t="shared" si="35"/>
        <v>0</v>
      </c>
      <c r="L392" s="11" t="str">
        <f t="shared" si="36"/>
        <v/>
      </c>
      <c r="M392" t="str">
        <f>IF(B392="Q", MAX(M$2:M391)+1, "")</f>
        <v/>
      </c>
      <c r="N392" t="str">
        <f t="shared" si="33"/>
        <v/>
      </c>
    </row>
    <row r="393" spans="1:14" x14ac:dyDescent="0.25">
      <c r="A393" s="2"/>
      <c r="B393" s="2" t="s">
        <v>250</v>
      </c>
      <c r="C393" s="5" t="s">
        <v>251</v>
      </c>
      <c r="D393" s="5"/>
      <c r="E393" s="5" t="s">
        <v>252</v>
      </c>
      <c r="F393" s="5" t="s">
        <v>253</v>
      </c>
      <c r="G393" s="3">
        <v>154.43</v>
      </c>
      <c r="H393" t="str" cm="1">
        <f t="array" ref="H393">SUBSTITUTE(INDEX($C$1:$C393, MAX(IF((NOT(ISBLANK($C$1:$C393)))*(ISNUMBER(FIND("Item:", $C$1:$C393))), ROW($C$1:$C393)-ROW($C$1)+1))), "Item: ", "")</f>
        <v>COLUMNA DE HORMIGÓN ARMADO (0.25X0.25)</v>
      </c>
      <c r="I393" t="str">
        <f t="shared" si="34"/>
        <v/>
      </c>
      <c r="J393" t="str">
        <f t="shared" si="37"/>
        <v>EQUIPO</v>
      </c>
      <c r="K393" t="b">
        <f t="shared" si="35"/>
        <v>0</v>
      </c>
      <c r="L393" s="11" t="str">
        <f t="shared" si="36"/>
        <v/>
      </c>
      <c r="M393" t="str">
        <f>IF(B393="Q", MAX(M$2:M392)+1, "")</f>
        <v/>
      </c>
      <c r="N393" t="str">
        <f t="shared" si="33"/>
        <v/>
      </c>
    </row>
    <row r="394" spans="1:14" x14ac:dyDescent="0.25">
      <c r="A394" s="2"/>
      <c r="B394" s="2" t="s">
        <v>26</v>
      </c>
      <c r="C394" s="5" t="s">
        <v>254</v>
      </c>
      <c r="D394" s="5"/>
      <c r="E394" s="5" t="s">
        <v>252</v>
      </c>
      <c r="F394" s="5" t="s">
        <v>255</v>
      </c>
      <c r="G394" s="3">
        <v>165.24</v>
      </c>
      <c r="H394" t="str" cm="1">
        <f t="array" ref="H394">SUBSTITUTE(INDEX($C$1:$C394, MAX(IF((NOT(ISBLANK($C$1:$C394)))*(ISNUMBER(FIND("Item:", $C$1:$C394))), ROW($C$1:$C394)-ROW($C$1)+1))), "Item: ", "")</f>
        <v>COLUMNA DE HORMIGÓN ARMADO (0.25X0.25)</v>
      </c>
      <c r="I394" t="str">
        <f t="shared" si="34"/>
        <v/>
      </c>
      <c r="J394" t="str">
        <f t="shared" si="37"/>
        <v>EQUIPO</v>
      </c>
      <c r="K394" t="b">
        <f t="shared" si="35"/>
        <v>0</v>
      </c>
      <c r="L394" s="11" t="str">
        <f t="shared" si="36"/>
        <v/>
      </c>
      <c r="M394" t="str">
        <f>IF(B394="Q", MAX(M$2:M393)+1, "")</f>
        <v/>
      </c>
      <c r="N394" t="str">
        <f t="shared" si="33"/>
        <v/>
      </c>
    </row>
    <row r="395" spans="1:14" x14ac:dyDescent="0.25">
      <c r="A395" s="6" t="s">
        <v>1</v>
      </c>
      <c r="B395" s="6" t="s">
        <v>256</v>
      </c>
      <c r="C395" s="8" t="s">
        <v>257</v>
      </c>
      <c r="D395" s="8"/>
      <c r="E395" s="8"/>
      <c r="F395" s="8" t="s">
        <v>258</v>
      </c>
      <c r="G395" s="7">
        <v>2525.77</v>
      </c>
      <c r="H395" t="str" cm="1">
        <f t="array" ref="H395">SUBSTITUTE(INDEX($C$1:$C395, MAX(IF((NOT(ISBLANK($C$1:$C395)))*(ISNUMBER(FIND("Item:", $C$1:$C395))), ROW($C$1:$C395)-ROW($C$1)+1))), "Item: ", "")</f>
        <v>COLUMNA DE HORMIGÓN ARMADO (0.25X0.25)</v>
      </c>
      <c r="I395" t="str">
        <f t="shared" si="34"/>
        <v/>
      </c>
      <c r="J395" t="str">
        <f t="shared" si="37"/>
        <v>EQUIPO</v>
      </c>
      <c r="K395" t="b">
        <f t="shared" si="35"/>
        <v>0</v>
      </c>
      <c r="L395" s="11" t="str">
        <f t="shared" si="36"/>
        <v/>
      </c>
      <c r="M395" t="str">
        <f>IF(B395="Q", MAX(M$2:M394)+1, "")</f>
        <v/>
      </c>
      <c r="N395" t="str">
        <f t="shared" si="33"/>
        <v/>
      </c>
    </row>
    <row r="396" spans="1:14" x14ac:dyDescent="0.25">
      <c r="A396" s="2"/>
      <c r="B396" s="2" t="s">
        <v>259</v>
      </c>
      <c r="C396" s="5" t="s">
        <v>260</v>
      </c>
      <c r="D396" s="5"/>
      <c r="E396" s="5" t="s">
        <v>261</v>
      </c>
      <c r="F396" s="5" t="s">
        <v>262</v>
      </c>
      <c r="G396" s="3">
        <v>78.05</v>
      </c>
      <c r="H396" t="str" cm="1">
        <f t="array" ref="H396">SUBSTITUTE(INDEX($C$1:$C396, MAX(IF((NOT(ISBLANK($C$1:$C396)))*(ISNUMBER(FIND("Item:", $C$1:$C396))), ROW($C$1:$C396)-ROW($C$1)+1))), "Item: ", "")</f>
        <v>COLUMNA DE HORMIGÓN ARMADO (0.25X0.25)</v>
      </c>
      <c r="I396" t="str">
        <f t="shared" si="34"/>
        <v/>
      </c>
      <c r="J396" t="str">
        <f t="shared" si="37"/>
        <v>EQUIPO</v>
      </c>
      <c r="K396" t="b">
        <f t="shared" si="35"/>
        <v>0</v>
      </c>
      <c r="L396" s="11" t="str">
        <f t="shared" si="36"/>
        <v/>
      </c>
      <c r="M396" t="str">
        <f>IF(B396="Q", MAX(M$2:M395)+1, "")</f>
        <v/>
      </c>
      <c r="N396" t="str">
        <f t="shared" si="33"/>
        <v/>
      </c>
    </row>
    <row r="397" spans="1:14" x14ac:dyDescent="0.25">
      <c r="H397" t="str" cm="1">
        <f t="array" ref="H397">SUBSTITUTE(INDEX($C$1:$C397, MAX(IF((NOT(ISBLANK($C$1:$C397)))*(ISNUMBER(FIND("Item:", $C$1:$C397))), ROW($C$1:$C397)-ROW($C$1)+1))), "Item: ", "")</f>
        <v>COLUMNA DE HORMIGÓN ARMADO (0.25X0.25)</v>
      </c>
      <c r="I397" t="str">
        <f t="shared" si="34"/>
        <v/>
      </c>
      <c r="J397" t="str">
        <f t="shared" si="37"/>
        <v>EQUIPO</v>
      </c>
      <c r="K397" t="b">
        <f t="shared" si="35"/>
        <v>0</v>
      </c>
      <c r="L397" s="11" t="str">
        <f t="shared" si="36"/>
        <v/>
      </c>
      <c r="M397" t="str">
        <f>IF(B397="Q", MAX(M$2:M396)+1, "")</f>
        <v/>
      </c>
      <c r="N397" t="str">
        <f t="shared" si="33"/>
        <v/>
      </c>
    </row>
    <row r="398" spans="1:14" x14ac:dyDescent="0.25">
      <c r="A398" s="6" t="s">
        <v>1</v>
      </c>
      <c r="B398" s="6" t="s">
        <v>263</v>
      </c>
      <c r="C398" s="8" t="s">
        <v>264</v>
      </c>
      <c r="D398" s="8"/>
      <c r="E398" s="8"/>
      <c r="F398" s="8" t="s">
        <v>265</v>
      </c>
      <c r="G398" s="7">
        <v>2603.83</v>
      </c>
      <c r="H398" t="str" cm="1">
        <f t="array" ref="H398">SUBSTITUTE(INDEX($C$1:$C398, MAX(IF((NOT(ISBLANK($C$1:$C398)))*(ISNUMBER(FIND("Item:", $C$1:$C398))), ROW($C$1:$C398)-ROW($C$1)+1))), "Item: ", "")</f>
        <v>COLUMNA DE HORMIGÓN ARMADO (0.25X0.25)</v>
      </c>
      <c r="I398" t="str">
        <f t="shared" si="34"/>
        <v/>
      </c>
      <c r="J398" t="str">
        <f t="shared" si="37"/>
        <v>EQUIPO</v>
      </c>
      <c r="K398" t="b">
        <f t="shared" si="35"/>
        <v>0</v>
      </c>
      <c r="L398" s="11" t="str">
        <f t="shared" si="36"/>
        <v/>
      </c>
      <c r="M398">
        <f>IF(B398="Q", MAX(M$2:M397)+1, "")</f>
        <v>8</v>
      </c>
      <c r="N398" t="str">
        <f t="shared" si="33"/>
        <v>COLUMNA DE HORMIGÓN ARMADO (0.25X0.25)</v>
      </c>
    </row>
    <row r="399" spans="1:14" x14ac:dyDescent="0.25">
      <c r="A399" s="6" t="s">
        <v>1</v>
      </c>
      <c r="B399" s="6"/>
      <c r="C399" s="8" t="s">
        <v>266</v>
      </c>
      <c r="D399" s="8"/>
      <c r="E399" s="8"/>
      <c r="F399" s="8"/>
      <c r="G399" s="7">
        <v>2603.8200000000002</v>
      </c>
      <c r="H399" t="str" cm="1">
        <f t="array" ref="H399">SUBSTITUTE(INDEX($C$1:$C399, MAX(IF((NOT(ISBLANK($C$1:$C399)))*(ISNUMBER(FIND("Item:", $C$1:$C399))), ROW($C$1:$C399)-ROW($C$1)+1))), "Item: ", "")</f>
        <v>COLUMNA DE HORMIGÓN ARMADO (0.25X0.25)</v>
      </c>
      <c r="I399" t="str">
        <f t="shared" si="34"/>
        <v/>
      </c>
      <c r="J399" t="str">
        <f t="shared" si="37"/>
        <v>EQUIPO</v>
      </c>
      <c r="K399" t="b">
        <f t="shared" si="35"/>
        <v>0</v>
      </c>
      <c r="L399" s="11" t="str">
        <f t="shared" si="36"/>
        <v/>
      </c>
      <c r="M399" t="str">
        <f>IF(B399="Q", MAX(M$2:M398)+1, "")</f>
        <v/>
      </c>
      <c r="N399" t="str">
        <f t="shared" si="33"/>
        <v/>
      </c>
    </row>
    <row r="400" spans="1:14" x14ac:dyDescent="0.25">
      <c r="C400" s="9" t="s">
        <v>287</v>
      </c>
      <c r="H400" t="str" cm="1">
        <f t="array" ref="H400">SUBSTITUTE(INDEX($C$1:$C400, MAX(IF((NOT(ISBLANK($C$1:$C400)))*(ISNUMBER(FIND("Item:", $C$1:$C400))), ROW($C$1:$C400)-ROW($C$1)+1))), "Item: ", "")</f>
        <v>COLUMNA DE HORMIGÓN ARMADO (0.25X0.25)</v>
      </c>
      <c r="I400" t="str">
        <f t="shared" si="34"/>
        <v/>
      </c>
      <c r="J400" t="str">
        <f t="shared" si="37"/>
        <v>EQUIPO</v>
      </c>
      <c r="K400" t="b">
        <f t="shared" si="35"/>
        <v>0</v>
      </c>
      <c r="L400" s="11" t="str">
        <f t="shared" si="36"/>
        <v/>
      </c>
      <c r="M400" t="str">
        <f>IF(B400="Q", MAX(M$2:M399)+1, "")</f>
        <v/>
      </c>
      <c r="N400" t="str">
        <f t="shared" si="33"/>
        <v/>
      </c>
    </row>
    <row r="401" spans="1:14" x14ac:dyDescent="0.25">
      <c r="H401" t="str" cm="1">
        <f t="array" ref="H401">SUBSTITUTE(INDEX($C$1:$C401, MAX(IF((NOT(ISBLANK($C$1:$C401)))*(ISNUMBER(FIND("Item:", $C$1:$C401))), ROW($C$1:$C401)-ROW($C$1)+1))), "Item: ", "")</f>
        <v>COLUMNA DE HORMIGÓN ARMADO (0.25X0.25)</v>
      </c>
      <c r="I401" t="str">
        <f t="shared" si="34"/>
        <v/>
      </c>
      <c r="J401" t="str">
        <f t="shared" si="37"/>
        <v>EQUIPO</v>
      </c>
      <c r="K401" t="b">
        <f t="shared" si="35"/>
        <v>0</v>
      </c>
      <c r="L401" s="11" t="str">
        <f t="shared" si="36"/>
        <v/>
      </c>
      <c r="M401" t="str">
        <f>IF(B401="Q", MAX(M$2:M400)+1, "")</f>
        <v/>
      </c>
      <c r="N401" t="str">
        <f t="shared" si="33"/>
        <v/>
      </c>
    </row>
    <row r="402" spans="1:14" x14ac:dyDescent="0.25">
      <c r="C402" s="10" t="s">
        <v>288</v>
      </c>
      <c r="E402" s="10" t="s">
        <v>274</v>
      </c>
      <c r="H402" t="str" cm="1">
        <f t="array" ref="H402">SUBSTITUTE(INDEX($C$1:$C402, MAX(IF((NOT(ISBLANK($C$1:$C402)))*(ISNUMBER(FIND("Item:", $C$1:$C402))), ROW($C$1:$C402)-ROW($C$1)+1))), "Item: ", "")</f>
        <v>CIMIENTO DE HORMIGON CICLOPEO</v>
      </c>
      <c r="I402" t="str">
        <f t="shared" si="34"/>
        <v/>
      </c>
      <c r="J402" t="str">
        <f t="shared" si="37"/>
        <v>EQUIPO</v>
      </c>
      <c r="K402" t="b">
        <f t="shared" si="35"/>
        <v>0</v>
      </c>
      <c r="L402" s="11" t="str">
        <f t="shared" si="36"/>
        <v/>
      </c>
      <c r="M402" t="str">
        <f>IF(B402="Q", MAX(M$2:M401)+1, "")</f>
        <v/>
      </c>
      <c r="N402" t="str">
        <f t="shared" si="33"/>
        <v/>
      </c>
    </row>
    <row r="403" spans="1:14" x14ac:dyDescent="0.25">
      <c r="C403" s="10" t="s">
        <v>0</v>
      </c>
      <c r="E403" s="10" t="s">
        <v>72</v>
      </c>
      <c r="H403" t="str" cm="1">
        <f t="array" ref="H403">SUBSTITUTE(INDEX($C$1:$C403, MAX(IF((NOT(ISBLANK($C$1:$C403)))*(ISNUMBER(FIND("Item:", $C$1:$C403))), ROW($C$1:$C403)-ROW($C$1)+1))), "Item: ", "")</f>
        <v>CIMIENTO DE HORMIGON CICLOPEO</v>
      </c>
      <c r="I403" t="str">
        <f t="shared" si="34"/>
        <v/>
      </c>
      <c r="J403" t="str">
        <f t="shared" si="37"/>
        <v>EQUIPO</v>
      </c>
      <c r="K403" t="b">
        <f t="shared" si="35"/>
        <v>0</v>
      </c>
      <c r="L403" s="11" t="str">
        <f t="shared" si="36"/>
        <v/>
      </c>
      <c r="M403" t="str">
        <f>IF(B403="Q", MAX(M$2:M402)+1, "")</f>
        <v/>
      </c>
      <c r="N403" t="str">
        <f t="shared" si="33"/>
        <v/>
      </c>
    </row>
    <row r="404" spans="1:14" x14ac:dyDescent="0.25">
      <c r="C404" s="10" t="s">
        <v>71</v>
      </c>
      <c r="E404" s="10" t="s">
        <v>73</v>
      </c>
      <c r="H404" t="str" cm="1">
        <f t="array" ref="H404">SUBSTITUTE(INDEX($C$1:$C404, MAX(IF((NOT(ISBLANK($C$1:$C404)))*(ISNUMBER(FIND("Item:", $C$1:$C404))), ROW($C$1:$C404)-ROW($C$1)+1))), "Item: ", "")</f>
        <v>CIMIENTO DE HORMIGON CICLOPEO</v>
      </c>
      <c r="I404" t="str">
        <f t="shared" si="34"/>
        <v/>
      </c>
      <c r="J404" t="str">
        <f t="shared" si="37"/>
        <v>EQUIPO</v>
      </c>
      <c r="K404" t="b">
        <f t="shared" si="35"/>
        <v>0</v>
      </c>
      <c r="L404" s="11" t="str">
        <f t="shared" si="36"/>
        <v/>
      </c>
      <c r="M404" t="str">
        <f>IF(B404="Q", MAX(M$2:M403)+1, "")</f>
        <v/>
      </c>
      <c r="N404" t="str">
        <f t="shared" si="33"/>
        <v/>
      </c>
    </row>
    <row r="405" spans="1:14" x14ac:dyDescent="0.25">
      <c r="H405" t="str" cm="1">
        <f t="array" ref="H405">SUBSTITUTE(INDEX($C$1:$C405, MAX(IF((NOT(ISBLANK($C$1:$C405)))*(ISNUMBER(FIND("Item:", $C$1:$C405))), ROW($C$1:$C405)-ROW($C$1)+1))), "Item: ", "")</f>
        <v>CIMIENTO DE HORMIGON CICLOPEO</v>
      </c>
      <c r="I405" t="str">
        <f t="shared" si="34"/>
        <v/>
      </c>
      <c r="J405" t="str">
        <f t="shared" si="37"/>
        <v>EQUIPO</v>
      </c>
      <c r="K405" t="b">
        <f t="shared" si="35"/>
        <v>0</v>
      </c>
      <c r="L405" s="11" t="str">
        <f t="shared" si="36"/>
        <v/>
      </c>
      <c r="M405" t="str">
        <f>IF(B405="Q", MAX(M$2:M404)+1, "")</f>
        <v/>
      </c>
      <c r="N405" t="str">
        <f t="shared" si="33"/>
        <v/>
      </c>
    </row>
    <row r="406" spans="1:14" x14ac:dyDescent="0.25">
      <c r="A406" s="1" t="s">
        <v>2</v>
      </c>
      <c r="B406" s="1" t="s">
        <v>213</v>
      </c>
      <c r="C406" s="4" t="s">
        <v>214</v>
      </c>
      <c r="D406" s="4" t="s">
        <v>74</v>
      </c>
      <c r="E406" s="4" t="s">
        <v>77</v>
      </c>
      <c r="F406" s="4" t="s">
        <v>215</v>
      </c>
      <c r="G406" s="4" t="s">
        <v>76</v>
      </c>
      <c r="H406" t="str" cm="1">
        <f t="array" ref="H406">SUBSTITUTE(INDEX($C$1:$C406, MAX(IF((NOT(ISBLANK($C$1:$C406)))*(ISNUMBER(FIND("Item:", $C$1:$C406))), ROW($C$1:$C406)-ROW($C$1)+1))), "Item: ", "")</f>
        <v>CIMIENTO DE HORMIGON CICLOPEO</v>
      </c>
      <c r="I406" t="str">
        <f t="shared" si="34"/>
        <v/>
      </c>
      <c r="J406" t="str">
        <f t="shared" si="37"/>
        <v>EQUIPO</v>
      </c>
      <c r="K406" t="b">
        <f t="shared" si="35"/>
        <v>0</v>
      </c>
      <c r="L406" s="11" t="str">
        <f t="shared" si="36"/>
        <v/>
      </c>
      <c r="M406" t="str">
        <f>IF(B406="Q", MAX(M$2:M405)+1, "")</f>
        <v/>
      </c>
      <c r="N406" t="str">
        <f t="shared" si="33"/>
        <v/>
      </c>
    </row>
    <row r="407" spans="1:14" x14ac:dyDescent="0.25">
      <c r="A407" s="2"/>
      <c r="B407" s="2" t="s">
        <v>216</v>
      </c>
      <c r="C407" s="5" t="s">
        <v>217</v>
      </c>
      <c r="D407" s="5"/>
      <c r="E407" s="5"/>
      <c r="F407" s="5"/>
      <c r="G407" s="5"/>
      <c r="H407" t="str" cm="1">
        <f t="array" ref="H407">SUBSTITUTE(INDEX($C$1:$C407, MAX(IF((NOT(ISBLANK($C$1:$C407)))*(ISNUMBER(FIND("Item:", $C$1:$C407))), ROW($C$1:$C407)-ROW($C$1)+1))), "Item: ", "")</f>
        <v>CIMIENTO DE HORMIGON CICLOPEO</v>
      </c>
      <c r="I407" t="str">
        <f t="shared" si="34"/>
        <v>MATERIALES</v>
      </c>
      <c r="J407" t="str">
        <f t="shared" si="37"/>
        <v>MATERIALES</v>
      </c>
      <c r="K407" t="b">
        <f t="shared" si="35"/>
        <v>1</v>
      </c>
      <c r="L407" s="11" t="str">
        <f t="shared" si="36"/>
        <v/>
      </c>
      <c r="M407" t="str">
        <f>IF(B407="Q", MAX(M$2:M406)+1, "")</f>
        <v/>
      </c>
      <c r="N407" t="str">
        <f t="shared" si="33"/>
        <v/>
      </c>
    </row>
    <row r="408" spans="1:14" x14ac:dyDescent="0.25">
      <c r="A408" s="2">
        <v>1</v>
      </c>
      <c r="B408" s="2" t="s">
        <v>218</v>
      </c>
      <c r="C408" s="5" t="s">
        <v>108</v>
      </c>
      <c r="D408" s="5" t="s">
        <v>81</v>
      </c>
      <c r="E408" s="3">
        <v>175</v>
      </c>
      <c r="F408" s="3">
        <v>1.1000000000000001</v>
      </c>
      <c r="G408" s="3">
        <v>192.5</v>
      </c>
      <c r="H408" t="str" cm="1">
        <f t="array" ref="H408">SUBSTITUTE(INDEX($C$1:$C408, MAX(IF((NOT(ISBLANK($C$1:$C408)))*(ISNUMBER(FIND("Item:", $C$1:$C408))), ROW($C$1:$C408)-ROW($C$1)+1))), "Item: ", "")</f>
        <v>CIMIENTO DE HORMIGON CICLOPEO</v>
      </c>
      <c r="I408" t="str">
        <f t="shared" si="34"/>
        <v/>
      </c>
      <c r="J408" t="str">
        <f t="shared" si="37"/>
        <v>MATERIALES</v>
      </c>
      <c r="K408" t="b">
        <f t="shared" si="35"/>
        <v>0</v>
      </c>
      <c r="L408" s="11" t="str">
        <f t="shared" si="36"/>
        <v>SI</v>
      </c>
      <c r="M408" t="str">
        <f>IF(B408="Q", MAX(M$2:M407)+1, "")</f>
        <v/>
      </c>
      <c r="N408" t="str">
        <f t="shared" si="33"/>
        <v/>
      </c>
    </row>
    <row r="409" spans="1:14" x14ac:dyDescent="0.25">
      <c r="A409" s="2">
        <v>2</v>
      </c>
      <c r="B409" s="2" t="s">
        <v>218</v>
      </c>
      <c r="C409" s="5" t="s">
        <v>160</v>
      </c>
      <c r="D409" s="5" t="s">
        <v>89</v>
      </c>
      <c r="E409" s="3">
        <v>0.6</v>
      </c>
      <c r="F409" s="3">
        <v>0</v>
      </c>
      <c r="G409" s="3">
        <v>0</v>
      </c>
      <c r="H409" t="str" cm="1">
        <f t="array" ref="H409">SUBSTITUTE(INDEX($C$1:$C409, MAX(IF((NOT(ISBLANK($C$1:$C409)))*(ISNUMBER(FIND("Item:", $C$1:$C409))), ROW($C$1:$C409)-ROW($C$1)+1))), "Item: ", "")</f>
        <v>CIMIENTO DE HORMIGON CICLOPEO</v>
      </c>
      <c r="I409" t="str">
        <f t="shared" si="34"/>
        <v/>
      </c>
      <c r="J409" t="str">
        <f t="shared" si="37"/>
        <v>MATERIALES</v>
      </c>
      <c r="K409" t="b">
        <f t="shared" si="35"/>
        <v>0</v>
      </c>
      <c r="L409" s="11" t="str">
        <f t="shared" si="36"/>
        <v>SI</v>
      </c>
      <c r="M409" t="str">
        <f>IF(B409="Q", MAX(M$2:M408)+1, "")</f>
        <v/>
      </c>
      <c r="N409" t="str">
        <f t="shared" si="33"/>
        <v/>
      </c>
    </row>
    <row r="410" spans="1:14" x14ac:dyDescent="0.25">
      <c r="A410" s="2">
        <v>3</v>
      </c>
      <c r="B410" s="2" t="s">
        <v>218</v>
      </c>
      <c r="C410" s="5" t="s">
        <v>133</v>
      </c>
      <c r="D410" s="5" t="s">
        <v>89</v>
      </c>
      <c r="E410" s="3">
        <v>0.6</v>
      </c>
      <c r="F410" s="3">
        <v>0</v>
      </c>
      <c r="G410" s="3">
        <v>0</v>
      </c>
      <c r="H410" t="str" cm="1">
        <f t="array" ref="H410">SUBSTITUTE(INDEX($C$1:$C410, MAX(IF((NOT(ISBLANK($C$1:$C410)))*(ISNUMBER(FIND("Item:", $C$1:$C410))), ROW($C$1:$C410)-ROW($C$1)+1))), "Item: ", "")</f>
        <v>CIMIENTO DE HORMIGON CICLOPEO</v>
      </c>
      <c r="I410" t="str">
        <f t="shared" si="34"/>
        <v/>
      </c>
      <c r="J410" t="str">
        <f t="shared" si="37"/>
        <v>MATERIALES</v>
      </c>
      <c r="K410" t="b">
        <f t="shared" si="35"/>
        <v>0</v>
      </c>
      <c r="L410" s="11" t="str">
        <f t="shared" si="36"/>
        <v>SI</v>
      </c>
      <c r="M410" t="str">
        <f>IF(B410="Q", MAX(M$2:M409)+1, "")</f>
        <v/>
      </c>
      <c r="N410" t="str">
        <f t="shared" si="33"/>
        <v/>
      </c>
    </row>
    <row r="411" spans="1:14" x14ac:dyDescent="0.25">
      <c r="A411" s="2">
        <v>4</v>
      </c>
      <c r="B411" s="2" t="s">
        <v>218</v>
      </c>
      <c r="C411" s="5" t="s">
        <v>88</v>
      </c>
      <c r="D411" s="5" t="s">
        <v>89</v>
      </c>
      <c r="E411" s="3">
        <v>0.3</v>
      </c>
      <c r="F411" s="3">
        <v>0</v>
      </c>
      <c r="G411" s="3">
        <v>0</v>
      </c>
      <c r="H411" t="str" cm="1">
        <f t="array" ref="H411">SUBSTITUTE(INDEX($C$1:$C411, MAX(IF((NOT(ISBLANK($C$1:$C411)))*(ISNUMBER(FIND("Item:", $C$1:$C411))), ROW($C$1:$C411)-ROW($C$1)+1))), "Item: ", "")</f>
        <v>CIMIENTO DE HORMIGON CICLOPEO</v>
      </c>
      <c r="I411" t="str">
        <f t="shared" si="34"/>
        <v/>
      </c>
      <c r="J411" t="str">
        <f t="shared" si="37"/>
        <v>MATERIALES</v>
      </c>
      <c r="K411" t="b">
        <f t="shared" si="35"/>
        <v>0</v>
      </c>
      <c r="L411" s="11" t="str">
        <f t="shared" si="36"/>
        <v>SI</v>
      </c>
      <c r="M411" t="str">
        <f>IF(B411="Q", MAX(M$2:M410)+1, "")</f>
        <v/>
      </c>
      <c r="N411" t="str">
        <f t="shared" si="33"/>
        <v/>
      </c>
    </row>
    <row r="412" spans="1:14" x14ac:dyDescent="0.25">
      <c r="H412" t="str" cm="1">
        <f t="array" ref="H412">SUBSTITUTE(INDEX($C$1:$C412, MAX(IF((NOT(ISBLANK($C$1:$C412)))*(ISNUMBER(FIND("Item:", $C$1:$C412))), ROW($C$1:$C412)-ROW($C$1)+1))), "Item: ", "")</f>
        <v>CIMIENTO DE HORMIGON CICLOPEO</v>
      </c>
      <c r="I412" t="str">
        <f t="shared" si="34"/>
        <v/>
      </c>
      <c r="J412" t="str">
        <f t="shared" si="37"/>
        <v>MATERIALES</v>
      </c>
      <c r="K412" t="b">
        <f t="shared" si="35"/>
        <v>0</v>
      </c>
      <c r="L412" s="11" t="str">
        <f t="shared" si="36"/>
        <v/>
      </c>
      <c r="M412" t="str">
        <f>IF(B412="Q", MAX(M$2:M411)+1, "")</f>
        <v/>
      </c>
      <c r="N412" t="str">
        <f t="shared" si="33"/>
        <v/>
      </c>
    </row>
    <row r="413" spans="1:14" x14ac:dyDescent="0.25">
      <c r="H413" t="str" cm="1">
        <f t="array" ref="H413">SUBSTITUTE(INDEX($C$1:$C413, MAX(IF((NOT(ISBLANK($C$1:$C413)))*(ISNUMBER(FIND("Item:", $C$1:$C413))), ROW($C$1:$C413)-ROW($C$1)+1))), "Item: ", "")</f>
        <v>CIMIENTO DE HORMIGON CICLOPEO</v>
      </c>
      <c r="I413" t="str">
        <f t="shared" si="34"/>
        <v/>
      </c>
      <c r="J413" t="str">
        <f t="shared" si="37"/>
        <v>MATERIALES</v>
      </c>
      <c r="K413" t="b">
        <f t="shared" si="35"/>
        <v>0</v>
      </c>
      <c r="L413" s="11" t="str">
        <f t="shared" si="36"/>
        <v/>
      </c>
      <c r="M413" t="str">
        <f>IF(B413="Q", MAX(M$2:M412)+1, "")</f>
        <v/>
      </c>
      <c r="N413" t="str">
        <f t="shared" si="33"/>
        <v/>
      </c>
    </row>
    <row r="414" spans="1:14" x14ac:dyDescent="0.25">
      <c r="H414" t="str" cm="1">
        <f t="array" ref="H414">SUBSTITUTE(INDEX($C$1:$C414, MAX(IF((NOT(ISBLANK($C$1:$C414)))*(ISNUMBER(FIND("Item:", $C$1:$C414))), ROW($C$1:$C414)-ROW($C$1)+1))), "Item: ", "")</f>
        <v>CIMIENTO DE HORMIGON CICLOPEO</v>
      </c>
      <c r="I414" t="str">
        <f t="shared" si="34"/>
        <v/>
      </c>
      <c r="J414" t="str">
        <f t="shared" si="37"/>
        <v>MATERIALES</v>
      </c>
      <c r="K414" t="b">
        <f t="shared" si="35"/>
        <v>0</v>
      </c>
      <c r="L414" s="11" t="str">
        <f t="shared" si="36"/>
        <v/>
      </c>
      <c r="M414" t="str">
        <f>IF(B414="Q", MAX(M$2:M413)+1, "")</f>
        <v/>
      </c>
      <c r="N414" t="str">
        <f t="shared" si="33"/>
        <v/>
      </c>
    </row>
    <row r="415" spans="1:14" x14ac:dyDescent="0.25">
      <c r="H415" t="str" cm="1">
        <f t="array" ref="H415">SUBSTITUTE(INDEX($C$1:$C415, MAX(IF((NOT(ISBLANK($C$1:$C415)))*(ISNUMBER(FIND("Item:", $C$1:$C415))), ROW($C$1:$C415)-ROW($C$1)+1))), "Item: ", "")</f>
        <v>CIMIENTO DE HORMIGON CICLOPEO</v>
      </c>
      <c r="I415" t="str">
        <f t="shared" si="34"/>
        <v/>
      </c>
      <c r="J415" t="str">
        <f t="shared" si="37"/>
        <v>MATERIALES</v>
      </c>
      <c r="K415" t="b">
        <f t="shared" si="35"/>
        <v>0</v>
      </c>
      <c r="L415" s="11" t="str">
        <f t="shared" si="36"/>
        <v/>
      </c>
      <c r="M415" t="str">
        <f>IF(B415="Q", MAX(M$2:M414)+1, "")</f>
        <v/>
      </c>
      <c r="N415" t="str">
        <f t="shared" si="33"/>
        <v/>
      </c>
    </row>
    <row r="416" spans="1:14" x14ac:dyDescent="0.25">
      <c r="H416" t="str" cm="1">
        <f t="array" ref="H416">SUBSTITUTE(INDEX($C$1:$C416, MAX(IF((NOT(ISBLANK($C$1:$C416)))*(ISNUMBER(FIND("Item:", $C$1:$C416))), ROW($C$1:$C416)-ROW($C$1)+1))), "Item: ", "")</f>
        <v>CIMIENTO DE HORMIGON CICLOPEO</v>
      </c>
      <c r="I416" t="str">
        <f t="shared" si="34"/>
        <v/>
      </c>
      <c r="J416" t="str">
        <f t="shared" si="37"/>
        <v>MATERIALES</v>
      </c>
      <c r="K416" t="b">
        <f t="shared" si="35"/>
        <v>0</v>
      </c>
      <c r="L416" s="11" t="str">
        <f t="shared" si="36"/>
        <v/>
      </c>
      <c r="M416" t="str">
        <f>IF(B416="Q", MAX(M$2:M415)+1, "")</f>
        <v/>
      </c>
      <c r="N416" t="str">
        <f t="shared" si="33"/>
        <v/>
      </c>
    </row>
    <row r="417" spans="1:14" x14ac:dyDescent="0.25">
      <c r="H417" t="str" cm="1">
        <f t="array" ref="H417">SUBSTITUTE(INDEX($C$1:$C417, MAX(IF((NOT(ISBLANK($C$1:$C417)))*(ISNUMBER(FIND("Item:", $C$1:$C417))), ROW($C$1:$C417)-ROW($C$1)+1))), "Item: ", "")</f>
        <v>CIMIENTO DE HORMIGON CICLOPEO</v>
      </c>
      <c r="I417" t="str">
        <f t="shared" si="34"/>
        <v/>
      </c>
      <c r="J417" t="str">
        <f t="shared" si="37"/>
        <v>MATERIALES</v>
      </c>
      <c r="K417" t="b">
        <f t="shared" si="35"/>
        <v>0</v>
      </c>
      <c r="L417" s="11" t="str">
        <f t="shared" si="36"/>
        <v/>
      </c>
      <c r="M417" t="str">
        <f>IF(B417="Q", MAX(M$2:M416)+1, "")</f>
        <v/>
      </c>
      <c r="N417" t="str">
        <f t="shared" si="33"/>
        <v/>
      </c>
    </row>
    <row r="418" spans="1:14" x14ac:dyDescent="0.25">
      <c r="H418" t="str" cm="1">
        <f t="array" ref="H418">SUBSTITUTE(INDEX($C$1:$C418, MAX(IF((NOT(ISBLANK($C$1:$C418)))*(ISNUMBER(FIND("Item:", $C$1:$C418))), ROW($C$1:$C418)-ROW($C$1)+1))), "Item: ", "")</f>
        <v>CIMIENTO DE HORMIGON CICLOPEO</v>
      </c>
      <c r="I418" t="str">
        <f t="shared" si="34"/>
        <v/>
      </c>
      <c r="J418" t="str">
        <f t="shared" si="37"/>
        <v>MATERIALES</v>
      </c>
      <c r="K418" t="b">
        <f t="shared" si="35"/>
        <v>0</v>
      </c>
      <c r="L418" s="11" t="str">
        <f t="shared" si="36"/>
        <v/>
      </c>
      <c r="M418" t="str">
        <f>IF(B418="Q", MAX(M$2:M417)+1, "")</f>
        <v/>
      </c>
      <c r="N418" t="str">
        <f t="shared" si="33"/>
        <v/>
      </c>
    </row>
    <row r="419" spans="1:14" x14ac:dyDescent="0.25">
      <c r="H419" t="str" cm="1">
        <f t="array" ref="H419">SUBSTITUTE(INDEX($C$1:$C419, MAX(IF((NOT(ISBLANK($C$1:$C419)))*(ISNUMBER(FIND("Item:", $C$1:$C419))), ROW($C$1:$C419)-ROW($C$1)+1))), "Item: ", "")</f>
        <v>CIMIENTO DE HORMIGON CICLOPEO</v>
      </c>
      <c r="I419" t="str">
        <f t="shared" si="34"/>
        <v/>
      </c>
      <c r="J419" t="str">
        <f t="shared" si="37"/>
        <v>MATERIALES</v>
      </c>
      <c r="K419" t="b">
        <f t="shared" si="35"/>
        <v>0</v>
      </c>
      <c r="L419" s="11" t="str">
        <f t="shared" si="36"/>
        <v/>
      </c>
      <c r="M419" t="str">
        <f>IF(B419="Q", MAX(M$2:M418)+1, "")</f>
        <v/>
      </c>
      <c r="N419" t="str">
        <f t="shared" si="33"/>
        <v/>
      </c>
    </row>
    <row r="420" spans="1:14" x14ac:dyDescent="0.25">
      <c r="H420" t="str" cm="1">
        <f t="array" ref="H420">SUBSTITUTE(INDEX($C$1:$C420, MAX(IF((NOT(ISBLANK($C$1:$C420)))*(ISNUMBER(FIND("Item:", $C$1:$C420))), ROW($C$1:$C420)-ROW($C$1)+1))), "Item: ", "")</f>
        <v>CIMIENTO DE HORMIGON CICLOPEO</v>
      </c>
      <c r="I420" t="str">
        <f t="shared" si="34"/>
        <v/>
      </c>
      <c r="J420" t="str">
        <f t="shared" si="37"/>
        <v>MATERIALES</v>
      </c>
      <c r="K420" t="b">
        <f t="shared" si="35"/>
        <v>0</v>
      </c>
      <c r="L420" s="11" t="str">
        <f t="shared" si="36"/>
        <v/>
      </c>
      <c r="M420" t="str">
        <f>IF(B420="Q", MAX(M$2:M419)+1, "")</f>
        <v/>
      </c>
      <c r="N420" t="str">
        <f t="shared" si="33"/>
        <v/>
      </c>
    </row>
    <row r="421" spans="1:14" x14ac:dyDescent="0.25">
      <c r="H421" t="str" cm="1">
        <f t="array" ref="H421">SUBSTITUTE(INDEX($C$1:$C421, MAX(IF((NOT(ISBLANK($C$1:$C421)))*(ISNUMBER(FIND("Item:", $C$1:$C421))), ROW($C$1:$C421)-ROW($C$1)+1))), "Item: ", "")</f>
        <v>CIMIENTO DE HORMIGON CICLOPEO</v>
      </c>
      <c r="I421" t="str">
        <f t="shared" si="34"/>
        <v/>
      </c>
      <c r="J421" t="str">
        <f t="shared" si="37"/>
        <v>MATERIALES</v>
      </c>
      <c r="K421" t="b">
        <f t="shared" si="35"/>
        <v>0</v>
      </c>
      <c r="L421" s="11" t="str">
        <f t="shared" si="36"/>
        <v/>
      </c>
      <c r="M421" t="str">
        <f>IF(B421="Q", MAX(M$2:M420)+1, "")</f>
        <v/>
      </c>
      <c r="N421" t="str">
        <f t="shared" si="33"/>
        <v/>
      </c>
    </row>
    <row r="422" spans="1:14" x14ac:dyDescent="0.25">
      <c r="H422" t="str" cm="1">
        <f t="array" ref="H422">SUBSTITUTE(INDEX($C$1:$C422, MAX(IF((NOT(ISBLANK($C$1:$C422)))*(ISNUMBER(FIND("Item:", $C$1:$C422))), ROW($C$1:$C422)-ROW($C$1)+1))), "Item: ", "")</f>
        <v>CIMIENTO DE HORMIGON CICLOPEO</v>
      </c>
      <c r="I422" t="str">
        <f t="shared" si="34"/>
        <v/>
      </c>
      <c r="J422" t="str">
        <f t="shared" si="37"/>
        <v>MATERIALES</v>
      </c>
      <c r="K422" t="b">
        <f t="shared" si="35"/>
        <v>0</v>
      </c>
      <c r="L422" s="11" t="str">
        <f t="shared" si="36"/>
        <v/>
      </c>
      <c r="M422" t="str">
        <f>IF(B422="Q", MAX(M$2:M421)+1, "")</f>
        <v/>
      </c>
      <c r="N422" t="str">
        <f t="shared" si="33"/>
        <v/>
      </c>
    </row>
    <row r="423" spans="1:14" x14ac:dyDescent="0.25">
      <c r="A423" s="6" t="s">
        <v>1</v>
      </c>
      <c r="B423" s="6" t="s">
        <v>219</v>
      </c>
      <c r="C423" s="8" t="s">
        <v>220</v>
      </c>
      <c r="D423" s="8"/>
      <c r="E423" s="8"/>
      <c r="F423" s="8" t="s">
        <v>221</v>
      </c>
      <c r="G423" s="7">
        <v>192.5</v>
      </c>
      <c r="H423" t="str" cm="1">
        <f t="array" ref="H423">SUBSTITUTE(INDEX($C$1:$C423, MAX(IF((NOT(ISBLANK($C$1:$C423)))*(ISNUMBER(FIND("Item:", $C$1:$C423))), ROW($C$1:$C423)-ROW($C$1)+1))), "Item: ", "")</f>
        <v>CIMIENTO DE HORMIGON CICLOPEO</v>
      </c>
      <c r="I423" t="str">
        <f t="shared" si="34"/>
        <v>MATERIALES</v>
      </c>
      <c r="J423" t="str">
        <f t="shared" si="37"/>
        <v>MATERIALES</v>
      </c>
      <c r="K423" t="b">
        <f t="shared" si="35"/>
        <v>0</v>
      </c>
      <c r="L423" s="11" t="str">
        <f t="shared" si="36"/>
        <v/>
      </c>
      <c r="M423" t="str">
        <f>IF(B423="Q", MAX(M$2:M422)+1, "")</f>
        <v/>
      </c>
      <c r="N423" t="str">
        <f t="shared" si="33"/>
        <v/>
      </c>
    </row>
    <row r="424" spans="1:14" x14ac:dyDescent="0.25">
      <c r="A424" s="2"/>
      <c r="B424" s="2" t="s">
        <v>222</v>
      </c>
      <c r="C424" s="5" t="s">
        <v>223</v>
      </c>
      <c r="D424" s="5"/>
      <c r="E424" s="5"/>
      <c r="F424" s="5"/>
      <c r="G424" s="5"/>
      <c r="H424" t="str" cm="1">
        <f t="array" ref="H424">SUBSTITUTE(INDEX($C$1:$C424, MAX(IF((NOT(ISBLANK($C$1:$C424)))*(ISNUMBER(FIND("Item:", $C$1:$C424))), ROW($C$1:$C424)-ROW($C$1)+1))), "Item: ", "")</f>
        <v>CIMIENTO DE HORMIGON CICLOPEO</v>
      </c>
      <c r="I424" t="str">
        <f t="shared" si="34"/>
        <v>MANO DE OBRA</v>
      </c>
      <c r="J424" t="str">
        <f t="shared" si="37"/>
        <v>MANO DE OBRA</v>
      </c>
      <c r="K424" t="b">
        <f t="shared" si="35"/>
        <v>1</v>
      </c>
      <c r="L424" s="11" t="str">
        <f t="shared" si="36"/>
        <v/>
      </c>
      <c r="M424" t="str">
        <f>IF(B424="Q", MAX(M$2:M423)+1, "")</f>
        <v/>
      </c>
      <c r="N424" t="str">
        <f t="shared" si="33"/>
        <v/>
      </c>
    </row>
    <row r="425" spans="1:14" x14ac:dyDescent="0.25">
      <c r="A425" s="2">
        <v>1</v>
      </c>
      <c r="B425" s="2" t="s">
        <v>218</v>
      </c>
      <c r="C425" s="5" t="s">
        <v>197</v>
      </c>
      <c r="D425" s="5" t="s">
        <v>198</v>
      </c>
      <c r="E425" s="3">
        <v>4.5</v>
      </c>
      <c r="F425" s="3">
        <v>18</v>
      </c>
      <c r="G425" s="3">
        <v>81</v>
      </c>
      <c r="H425" t="str" cm="1">
        <f t="array" ref="H425">SUBSTITUTE(INDEX($C$1:$C425, MAX(IF((NOT(ISBLANK($C$1:$C425)))*(ISNUMBER(FIND("Item:", $C$1:$C425))), ROW($C$1:$C425)-ROW($C$1)+1))), "Item: ", "")</f>
        <v>CIMIENTO DE HORMIGON CICLOPEO</v>
      </c>
      <c r="I425" t="str">
        <f t="shared" si="34"/>
        <v/>
      </c>
      <c r="J425" t="str">
        <f t="shared" si="37"/>
        <v>MANO DE OBRA</v>
      </c>
      <c r="K425" t="b">
        <f t="shared" si="35"/>
        <v>0</v>
      </c>
      <c r="L425" s="11" t="str">
        <f t="shared" si="36"/>
        <v>SI</v>
      </c>
      <c r="M425" t="str">
        <f>IF(B425="Q", MAX(M$2:M424)+1, "")</f>
        <v/>
      </c>
      <c r="N425" t="str">
        <f t="shared" si="33"/>
        <v/>
      </c>
    </row>
    <row r="426" spans="1:14" x14ac:dyDescent="0.25">
      <c r="A426" s="2">
        <v>2</v>
      </c>
      <c r="B426" s="2" t="s">
        <v>218</v>
      </c>
      <c r="C426" s="5" t="s">
        <v>200</v>
      </c>
      <c r="D426" s="5" t="s">
        <v>198</v>
      </c>
      <c r="E426" s="3">
        <v>4.5</v>
      </c>
      <c r="F426" s="3">
        <v>0</v>
      </c>
      <c r="G426" s="3">
        <v>0</v>
      </c>
      <c r="H426" t="str" cm="1">
        <f t="array" ref="H426">SUBSTITUTE(INDEX($C$1:$C426, MAX(IF((NOT(ISBLANK($C$1:$C426)))*(ISNUMBER(FIND("Item:", $C$1:$C426))), ROW($C$1:$C426)-ROW($C$1)+1))), "Item: ", "")</f>
        <v>CIMIENTO DE HORMIGON CICLOPEO</v>
      </c>
      <c r="I426" t="str">
        <f t="shared" si="34"/>
        <v/>
      </c>
      <c r="J426" t="str">
        <f t="shared" si="37"/>
        <v>MANO DE OBRA</v>
      </c>
      <c r="K426" t="b">
        <f t="shared" si="35"/>
        <v>0</v>
      </c>
      <c r="L426" s="11" t="str">
        <f t="shared" si="36"/>
        <v>SI</v>
      </c>
      <c r="M426" t="str">
        <f>IF(B426="Q", MAX(M$2:M425)+1, "")</f>
        <v/>
      </c>
      <c r="N426" t="str">
        <f t="shared" si="33"/>
        <v/>
      </c>
    </row>
    <row r="427" spans="1:14" x14ac:dyDescent="0.25">
      <c r="H427" t="str" cm="1">
        <f t="array" ref="H427">SUBSTITUTE(INDEX($C$1:$C427, MAX(IF((NOT(ISBLANK($C$1:$C427)))*(ISNUMBER(FIND("Item:", $C$1:$C427))), ROW($C$1:$C427)-ROW($C$1)+1))), "Item: ", "")</f>
        <v>CIMIENTO DE HORMIGON CICLOPEO</v>
      </c>
      <c r="I427" t="str">
        <f t="shared" si="34"/>
        <v/>
      </c>
      <c r="J427" t="str">
        <f t="shared" si="37"/>
        <v>MANO DE OBRA</v>
      </c>
      <c r="K427" t="b">
        <f t="shared" si="35"/>
        <v>0</v>
      </c>
      <c r="L427" s="11" t="str">
        <f t="shared" si="36"/>
        <v/>
      </c>
      <c r="M427" t="str">
        <f>IF(B427="Q", MAX(M$2:M426)+1, "")</f>
        <v/>
      </c>
      <c r="N427" t="str">
        <f t="shared" si="33"/>
        <v/>
      </c>
    </row>
    <row r="428" spans="1:14" x14ac:dyDescent="0.25">
      <c r="H428" t="str" cm="1">
        <f t="array" ref="H428">SUBSTITUTE(INDEX($C$1:$C428, MAX(IF((NOT(ISBLANK($C$1:$C428)))*(ISNUMBER(FIND("Item:", $C$1:$C428))), ROW($C$1:$C428)-ROW($C$1)+1))), "Item: ", "")</f>
        <v>CIMIENTO DE HORMIGON CICLOPEO</v>
      </c>
      <c r="I428" t="str">
        <f t="shared" si="34"/>
        <v/>
      </c>
      <c r="J428" t="str">
        <f t="shared" si="37"/>
        <v>MANO DE OBRA</v>
      </c>
      <c r="K428" t="b">
        <f t="shared" si="35"/>
        <v>0</v>
      </c>
      <c r="L428" s="11" t="str">
        <f t="shared" si="36"/>
        <v/>
      </c>
      <c r="M428" t="str">
        <f>IF(B428="Q", MAX(M$2:M427)+1, "")</f>
        <v/>
      </c>
      <c r="N428" t="str">
        <f t="shared" si="33"/>
        <v/>
      </c>
    </row>
    <row r="429" spans="1:14" x14ac:dyDescent="0.25">
      <c r="H429" t="str" cm="1">
        <f t="array" ref="H429">SUBSTITUTE(INDEX($C$1:$C429, MAX(IF((NOT(ISBLANK($C$1:$C429)))*(ISNUMBER(FIND("Item:", $C$1:$C429))), ROW($C$1:$C429)-ROW($C$1)+1))), "Item: ", "")</f>
        <v>CIMIENTO DE HORMIGON CICLOPEO</v>
      </c>
      <c r="I429" t="str">
        <f t="shared" si="34"/>
        <v/>
      </c>
      <c r="J429" t="str">
        <f t="shared" si="37"/>
        <v>MANO DE OBRA</v>
      </c>
      <c r="K429" t="b">
        <f t="shared" si="35"/>
        <v>0</v>
      </c>
      <c r="L429" s="11" t="str">
        <f t="shared" si="36"/>
        <v/>
      </c>
      <c r="M429" t="str">
        <f>IF(B429="Q", MAX(M$2:M428)+1, "")</f>
        <v/>
      </c>
      <c r="N429" t="str">
        <f t="shared" si="33"/>
        <v/>
      </c>
    </row>
    <row r="430" spans="1:14" x14ac:dyDescent="0.25">
      <c r="A430" s="6" t="s">
        <v>1</v>
      </c>
      <c r="B430" s="6" t="s">
        <v>224</v>
      </c>
      <c r="C430" s="8" t="s">
        <v>225</v>
      </c>
      <c r="D430" s="8"/>
      <c r="E430" s="8"/>
      <c r="F430" s="8" t="s">
        <v>226</v>
      </c>
      <c r="G430" s="7">
        <v>81</v>
      </c>
      <c r="H430" t="str" cm="1">
        <f t="array" ref="H430">SUBSTITUTE(INDEX($C$1:$C430, MAX(IF((NOT(ISBLANK($C$1:$C430)))*(ISNUMBER(FIND("Item:", $C$1:$C430))), ROW($C$1:$C430)-ROW($C$1)+1))), "Item: ", "")</f>
        <v>CIMIENTO DE HORMIGON CICLOPEO</v>
      </c>
      <c r="I430" t="str">
        <f t="shared" si="34"/>
        <v>MANO DE OBRA</v>
      </c>
      <c r="J430" t="str">
        <f t="shared" si="37"/>
        <v>MANO DE OBRA</v>
      </c>
      <c r="K430" t="b">
        <f t="shared" si="35"/>
        <v>0</v>
      </c>
      <c r="L430" s="11" t="str">
        <f t="shared" si="36"/>
        <v/>
      </c>
      <c r="M430" t="str">
        <f>IF(B430="Q", MAX(M$2:M429)+1, "")</f>
        <v/>
      </c>
      <c r="N430" t="str">
        <f t="shared" si="33"/>
        <v/>
      </c>
    </row>
    <row r="431" spans="1:14" x14ac:dyDescent="0.25">
      <c r="A431" s="2"/>
      <c r="B431" s="2" t="s">
        <v>227</v>
      </c>
      <c r="C431" s="5" t="s">
        <v>228</v>
      </c>
      <c r="D431" s="5"/>
      <c r="E431" s="5" t="s">
        <v>229</v>
      </c>
      <c r="F431" s="5" t="s">
        <v>230</v>
      </c>
      <c r="G431" s="3">
        <v>44.55</v>
      </c>
      <c r="H431" t="str" cm="1">
        <f t="array" ref="H431">SUBSTITUTE(INDEX($C$1:$C431, MAX(IF((NOT(ISBLANK($C$1:$C431)))*(ISNUMBER(FIND("Item:", $C$1:$C431))), ROW($C$1:$C431)-ROW($C$1)+1))), "Item: ", "")</f>
        <v>CIMIENTO DE HORMIGON CICLOPEO</v>
      </c>
      <c r="I431" t="str">
        <f t="shared" si="34"/>
        <v/>
      </c>
      <c r="J431" t="str">
        <f t="shared" si="37"/>
        <v>MANO DE OBRA</v>
      </c>
      <c r="K431" t="b">
        <f t="shared" si="35"/>
        <v>0</v>
      </c>
      <c r="L431" s="11" t="str">
        <f t="shared" si="36"/>
        <v/>
      </c>
      <c r="M431" t="str">
        <f>IF(B431="Q", MAX(M$2:M430)+1, "")</f>
        <v/>
      </c>
      <c r="N431" t="str">
        <f t="shared" si="33"/>
        <v/>
      </c>
    </row>
    <row r="432" spans="1:14" x14ac:dyDescent="0.25">
      <c r="A432" s="2"/>
      <c r="B432" s="2" t="s">
        <v>231</v>
      </c>
      <c r="C432" s="5" t="s">
        <v>232</v>
      </c>
      <c r="D432" s="5"/>
      <c r="E432" s="5" t="s">
        <v>233</v>
      </c>
      <c r="F432" s="5" t="s">
        <v>234</v>
      </c>
      <c r="G432" s="3">
        <v>18.760000000000002</v>
      </c>
      <c r="H432" t="str" cm="1">
        <f t="array" ref="H432">SUBSTITUTE(INDEX($C$1:$C432, MAX(IF((NOT(ISBLANK($C$1:$C432)))*(ISNUMBER(FIND("Item:", $C$1:$C432))), ROW($C$1:$C432)-ROW($C$1)+1))), "Item: ", "")</f>
        <v>CIMIENTO DE HORMIGON CICLOPEO</v>
      </c>
      <c r="I432" t="str">
        <f t="shared" si="34"/>
        <v/>
      </c>
      <c r="J432" t="str">
        <f t="shared" si="37"/>
        <v>MANO DE OBRA</v>
      </c>
      <c r="K432" t="b">
        <f t="shared" si="35"/>
        <v>0</v>
      </c>
      <c r="L432" s="11" t="str">
        <f t="shared" si="36"/>
        <v/>
      </c>
      <c r="M432" t="str">
        <f>IF(B432="Q", MAX(M$2:M431)+1, "")</f>
        <v/>
      </c>
      <c r="N432" t="str">
        <f t="shared" si="33"/>
        <v/>
      </c>
    </row>
    <row r="433" spans="1:14" x14ac:dyDescent="0.25">
      <c r="A433" s="6" t="s">
        <v>1</v>
      </c>
      <c r="B433" s="6" t="s">
        <v>235</v>
      </c>
      <c r="C433" s="8" t="s">
        <v>236</v>
      </c>
      <c r="D433" s="8"/>
      <c r="E433" s="8"/>
      <c r="F433" s="8" t="s">
        <v>237</v>
      </c>
      <c r="G433" s="7">
        <v>144.31</v>
      </c>
      <c r="H433" t="str" cm="1">
        <f t="array" ref="H433">SUBSTITUTE(INDEX($C$1:$C433, MAX(IF((NOT(ISBLANK($C$1:$C433)))*(ISNUMBER(FIND("Item:", $C$1:$C433))), ROW($C$1:$C433)-ROW($C$1)+1))), "Item: ", "")</f>
        <v>CIMIENTO DE HORMIGON CICLOPEO</v>
      </c>
      <c r="I433" t="str">
        <f t="shared" si="34"/>
        <v>MANO DE OBRA</v>
      </c>
      <c r="J433" t="str">
        <f t="shared" si="37"/>
        <v>MANO DE OBRA</v>
      </c>
      <c r="K433" t="b">
        <f t="shared" si="35"/>
        <v>0</v>
      </c>
      <c r="L433" s="11" t="str">
        <f t="shared" si="36"/>
        <v/>
      </c>
      <c r="M433" t="str">
        <f>IF(B433="Q", MAX(M$2:M432)+1, "")</f>
        <v/>
      </c>
      <c r="N433" t="str">
        <f t="shared" si="33"/>
        <v/>
      </c>
    </row>
    <row r="434" spans="1:14" x14ac:dyDescent="0.25">
      <c r="A434" s="2"/>
      <c r="B434" s="2" t="s">
        <v>238</v>
      </c>
      <c r="C434" s="5" t="s">
        <v>239</v>
      </c>
      <c r="D434" s="5"/>
      <c r="E434" s="5"/>
      <c r="F434" s="5"/>
      <c r="G434" s="5"/>
      <c r="H434" t="str" cm="1">
        <f t="array" ref="H434">SUBSTITUTE(INDEX($C$1:$C434, MAX(IF((NOT(ISBLANK($C$1:$C434)))*(ISNUMBER(FIND("Item:", $C$1:$C434))), ROW($C$1:$C434)-ROW($C$1)+1))), "Item: ", "")</f>
        <v>CIMIENTO DE HORMIGON CICLOPEO</v>
      </c>
      <c r="I434" t="str">
        <f t="shared" si="34"/>
        <v>EQUIPO</v>
      </c>
      <c r="J434" t="str">
        <f t="shared" si="37"/>
        <v>EQUIPO</v>
      </c>
      <c r="K434" t="b">
        <f t="shared" si="35"/>
        <v>0</v>
      </c>
      <c r="L434" s="11" t="str">
        <f t="shared" si="36"/>
        <v/>
      </c>
      <c r="M434" t="str">
        <f>IF(B434="Q", MAX(M$2:M433)+1, "")</f>
        <v/>
      </c>
      <c r="N434" t="str">
        <f t="shared" si="33"/>
        <v/>
      </c>
    </row>
    <row r="435" spans="1:14" x14ac:dyDescent="0.25">
      <c r="A435" s="2">
        <v>1</v>
      </c>
      <c r="B435" s="2" t="s">
        <v>218</v>
      </c>
      <c r="C435" s="5" t="s">
        <v>281</v>
      </c>
      <c r="D435" s="5" t="s">
        <v>198</v>
      </c>
      <c r="E435" s="3">
        <v>4.5</v>
      </c>
      <c r="F435" s="3">
        <v>25</v>
      </c>
      <c r="G435" s="3">
        <v>112.5</v>
      </c>
      <c r="H435" t="str" cm="1">
        <f t="array" ref="H435">SUBSTITUTE(INDEX($C$1:$C435, MAX(IF((NOT(ISBLANK($C$1:$C435)))*(ISNUMBER(FIND("Item:", $C$1:$C435))), ROW($C$1:$C435)-ROW($C$1)+1))), "Item: ", "")</f>
        <v>CIMIENTO DE HORMIGON CICLOPEO</v>
      </c>
      <c r="I435" t="str">
        <f t="shared" si="34"/>
        <v/>
      </c>
      <c r="J435" t="str">
        <f t="shared" si="37"/>
        <v>EQUIPO</v>
      </c>
      <c r="K435" t="b">
        <f t="shared" si="35"/>
        <v>0</v>
      </c>
      <c r="L435" s="11" t="str">
        <f t="shared" si="36"/>
        <v>SI</v>
      </c>
      <c r="M435" t="str">
        <f>IF(B435="Q", MAX(M$2:M434)+1, "")</f>
        <v/>
      </c>
      <c r="N435" t="str">
        <f t="shared" si="33"/>
        <v/>
      </c>
    </row>
    <row r="436" spans="1:14" x14ac:dyDescent="0.25">
      <c r="H436" t="str" cm="1">
        <f t="array" ref="H436">SUBSTITUTE(INDEX($C$1:$C436, MAX(IF((NOT(ISBLANK($C$1:$C436)))*(ISNUMBER(FIND("Item:", $C$1:$C436))), ROW($C$1:$C436)-ROW($C$1)+1))), "Item: ", "")</f>
        <v>CIMIENTO DE HORMIGON CICLOPEO</v>
      </c>
      <c r="I436" t="str">
        <f t="shared" si="34"/>
        <v/>
      </c>
      <c r="J436" t="str">
        <f t="shared" si="37"/>
        <v>EQUIPO</v>
      </c>
      <c r="K436" t="b">
        <f t="shared" si="35"/>
        <v>0</v>
      </c>
      <c r="L436" s="11" t="str">
        <f t="shared" si="36"/>
        <v/>
      </c>
      <c r="M436" t="str">
        <f>IF(B436="Q", MAX(M$2:M435)+1, "")</f>
        <v/>
      </c>
      <c r="N436" t="str">
        <f t="shared" si="33"/>
        <v/>
      </c>
    </row>
    <row r="437" spans="1:14" x14ac:dyDescent="0.25">
      <c r="H437" t="str" cm="1">
        <f t="array" ref="H437">SUBSTITUTE(INDEX($C$1:$C437, MAX(IF((NOT(ISBLANK($C$1:$C437)))*(ISNUMBER(FIND("Item:", $C$1:$C437))), ROW($C$1:$C437)-ROW($C$1)+1))), "Item: ", "")</f>
        <v>CIMIENTO DE HORMIGON CICLOPEO</v>
      </c>
      <c r="I437" t="str">
        <f t="shared" si="34"/>
        <v/>
      </c>
      <c r="J437" t="str">
        <f t="shared" si="37"/>
        <v>EQUIPO</v>
      </c>
      <c r="K437" t="b">
        <f t="shared" si="35"/>
        <v>0</v>
      </c>
      <c r="L437" s="11" t="str">
        <f t="shared" si="36"/>
        <v/>
      </c>
      <c r="M437" t="str">
        <f>IF(B437="Q", MAX(M$2:M436)+1, "")</f>
        <v/>
      </c>
      <c r="N437" t="str">
        <f t="shared" si="33"/>
        <v/>
      </c>
    </row>
    <row r="438" spans="1:14" x14ac:dyDescent="0.25">
      <c r="H438" t="str" cm="1">
        <f t="array" ref="H438">SUBSTITUTE(INDEX($C$1:$C438, MAX(IF((NOT(ISBLANK($C$1:$C438)))*(ISNUMBER(FIND("Item:", $C$1:$C438))), ROW($C$1:$C438)-ROW($C$1)+1))), "Item: ", "")</f>
        <v>CIMIENTO DE HORMIGON CICLOPEO</v>
      </c>
      <c r="I438" t="str">
        <f t="shared" si="34"/>
        <v/>
      </c>
      <c r="J438" t="str">
        <f t="shared" si="37"/>
        <v>EQUIPO</v>
      </c>
      <c r="K438" t="b">
        <f t="shared" si="35"/>
        <v>0</v>
      </c>
      <c r="L438" s="11" t="str">
        <f t="shared" si="36"/>
        <v/>
      </c>
      <c r="M438" t="str">
        <f>IF(B438="Q", MAX(M$2:M437)+1, "")</f>
        <v/>
      </c>
      <c r="N438" t="str">
        <f t="shared" si="33"/>
        <v/>
      </c>
    </row>
    <row r="439" spans="1:14" x14ac:dyDescent="0.25">
      <c r="H439" t="str" cm="1">
        <f t="array" ref="H439">SUBSTITUTE(INDEX($C$1:$C439, MAX(IF((NOT(ISBLANK($C$1:$C439)))*(ISNUMBER(FIND("Item:", $C$1:$C439))), ROW($C$1:$C439)-ROW($C$1)+1))), "Item: ", "")</f>
        <v>CIMIENTO DE HORMIGON CICLOPEO</v>
      </c>
      <c r="I439" t="str">
        <f t="shared" si="34"/>
        <v/>
      </c>
      <c r="J439" t="str">
        <f t="shared" si="37"/>
        <v>EQUIPO</v>
      </c>
      <c r="K439" t="b">
        <f t="shared" si="35"/>
        <v>0</v>
      </c>
      <c r="L439" s="11" t="str">
        <f t="shared" si="36"/>
        <v/>
      </c>
      <c r="M439" t="str">
        <f>IF(B439="Q", MAX(M$2:M438)+1, "")</f>
        <v/>
      </c>
      <c r="N439" t="str">
        <f t="shared" si="33"/>
        <v/>
      </c>
    </row>
    <row r="440" spans="1:14" x14ac:dyDescent="0.25">
      <c r="A440" s="2"/>
      <c r="B440" s="2" t="s">
        <v>240</v>
      </c>
      <c r="C440" s="5" t="s">
        <v>241</v>
      </c>
      <c r="D440" s="5"/>
      <c r="E440" s="5" t="s">
        <v>242</v>
      </c>
      <c r="F440" s="5" t="s">
        <v>243</v>
      </c>
      <c r="G440" s="3">
        <v>4.33</v>
      </c>
      <c r="H440" t="str" cm="1">
        <f t="array" ref="H440">SUBSTITUTE(INDEX($C$1:$C440, MAX(IF((NOT(ISBLANK($C$1:$C440)))*(ISNUMBER(FIND("Item:", $C$1:$C440))), ROW($C$1:$C440)-ROW($C$1)+1))), "Item: ", "")</f>
        <v>CIMIENTO DE HORMIGON CICLOPEO</v>
      </c>
      <c r="I440" t="str">
        <f t="shared" si="34"/>
        <v/>
      </c>
      <c r="J440" t="str">
        <f t="shared" si="37"/>
        <v>EQUIPO</v>
      </c>
      <c r="K440" t="b">
        <f t="shared" si="35"/>
        <v>0</v>
      </c>
      <c r="L440" s="11" t="str">
        <f t="shared" si="36"/>
        <v/>
      </c>
      <c r="M440" t="str">
        <f>IF(B440="Q", MAX(M$2:M439)+1, "")</f>
        <v/>
      </c>
      <c r="N440" t="str">
        <f t="shared" si="33"/>
        <v/>
      </c>
    </row>
    <row r="441" spans="1:14" x14ac:dyDescent="0.25">
      <c r="A441" s="6" t="s">
        <v>1</v>
      </c>
      <c r="B441" s="6" t="s">
        <v>244</v>
      </c>
      <c r="C441" s="8" t="s">
        <v>245</v>
      </c>
      <c r="D441" s="8"/>
      <c r="E441" s="8"/>
      <c r="F441" s="8" t="s">
        <v>246</v>
      </c>
      <c r="G441" s="7">
        <v>116.83</v>
      </c>
      <c r="H441" t="str" cm="1">
        <f t="array" ref="H441">SUBSTITUTE(INDEX($C$1:$C441, MAX(IF((NOT(ISBLANK($C$1:$C441)))*(ISNUMBER(FIND("Item:", $C$1:$C441))), ROW($C$1:$C441)-ROW($C$1)+1))), "Item: ", "")</f>
        <v>CIMIENTO DE HORMIGON CICLOPEO</v>
      </c>
      <c r="I441" t="str">
        <f t="shared" si="34"/>
        <v>EQUIPO</v>
      </c>
      <c r="J441" t="str">
        <f t="shared" si="37"/>
        <v>EQUIPO</v>
      </c>
      <c r="K441" t="b">
        <f t="shared" si="35"/>
        <v>0</v>
      </c>
      <c r="L441" s="11" t="str">
        <f t="shared" si="36"/>
        <v/>
      </c>
      <c r="M441" t="str">
        <f>IF(B441="Q", MAX(M$2:M440)+1, "")</f>
        <v/>
      </c>
      <c r="N441" t="str">
        <f t="shared" si="33"/>
        <v/>
      </c>
    </row>
    <row r="442" spans="1:14" x14ac:dyDescent="0.25">
      <c r="A442" s="6" t="s">
        <v>1</v>
      </c>
      <c r="B442" s="6" t="s">
        <v>247</v>
      </c>
      <c r="C442" s="8" t="s">
        <v>248</v>
      </c>
      <c r="D442" s="8"/>
      <c r="E442" s="8"/>
      <c r="F442" s="8" t="s">
        <v>249</v>
      </c>
      <c r="G442" s="7">
        <v>453.64</v>
      </c>
      <c r="H442" t="str" cm="1">
        <f t="array" ref="H442">SUBSTITUTE(INDEX($C$1:$C442, MAX(IF((NOT(ISBLANK($C$1:$C442)))*(ISNUMBER(FIND("Item:", $C$1:$C442))), ROW($C$1:$C442)-ROW($C$1)+1))), "Item: ", "")</f>
        <v>CIMIENTO DE HORMIGON CICLOPEO</v>
      </c>
      <c r="I442" t="str">
        <f t="shared" si="34"/>
        <v/>
      </c>
      <c r="J442" t="str">
        <f t="shared" si="37"/>
        <v>EQUIPO</v>
      </c>
      <c r="K442" t="b">
        <f t="shared" si="35"/>
        <v>0</v>
      </c>
      <c r="L442" s="11" t="str">
        <f t="shared" si="36"/>
        <v/>
      </c>
      <c r="M442" t="str">
        <f>IF(B442="Q", MAX(M$2:M441)+1, "")</f>
        <v/>
      </c>
      <c r="N442" t="str">
        <f t="shared" si="33"/>
        <v/>
      </c>
    </row>
    <row r="443" spans="1:14" x14ac:dyDescent="0.25">
      <c r="A443" s="2"/>
      <c r="B443" s="2" t="s">
        <v>250</v>
      </c>
      <c r="C443" s="5" t="s">
        <v>251</v>
      </c>
      <c r="D443" s="5"/>
      <c r="E443" s="5" t="s">
        <v>252</v>
      </c>
      <c r="F443" s="5" t="s">
        <v>253</v>
      </c>
      <c r="G443" s="3">
        <v>31.75</v>
      </c>
      <c r="H443" t="str" cm="1">
        <f t="array" ref="H443">SUBSTITUTE(INDEX($C$1:$C443, MAX(IF((NOT(ISBLANK($C$1:$C443)))*(ISNUMBER(FIND("Item:", $C$1:$C443))), ROW($C$1:$C443)-ROW($C$1)+1))), "Item: ", "")</f>
        <v>CIMIENTO DE HORMIGON CICLOPEO</v>
      </c>
      <c r="I443" t="str">
        <f t="shared" si="34"/>
        <v/>
      </c>
      <c r="J443" t="str">
        <f t="shared" si="37"/>
        <v>EQUIPO</v>
      </c>
      <c r="K443" t="b">
        <f t="shared" si="35"/>
        <v>0</v>
      </c>
      <c r="L443" s="11" t="str">
        <f t="shared" si="36"/>
        <v/>
      </c>
      <c r="M443" t="str">
        <f>IF(B443="Q", MAX(M$2:M442)+1, "")</f>
        <v/>
      </c>
      <c r="N443" t="str">
        <f t="shared" si="33"/>
        <v/>
      </c>
    </row>
    <row r="444" spans="1:14" x14ac:dyDescent="0.25">
      <c r="A444" s="2"/>
      <c r="B444" s="2" t="s">
        <v>26</v>
      </c>
      <c r="C444" s="5" t="s">
        <v>254</v>
      </c>
      <c r="D444" s="5"/>
      <c r="E444" s="5" t="s">
        <v>252</v>
      </c>
      <c r="F444" s="5" t="s">
        <v>255</v>
      </c>
      <c r="G444" s="3">
        <v>33.979999999999997</v>
      </c>
      <c r="H444" t="str" cm="1">
        <f t="array" ref="H444">SUBSTITUTE(INDEX($C$1:$C444, MAX(IF((NOT(ISBLANK($C$1:$C444)))*(ISNUMBER(FIND("Item:", $C$1:$C444))), ROW($C$1:$C444)-ROW($C$1)+1))), "Item: ", "")</f>
        <v>CIMIENTO DE HORMIGON CICLOPEO</v>
      </c>
      <c r="I444" t="str">
        <f t="shared" si="34"/>
        <v/>
      </c>
      <c r="J444" t="str">
        <f t="shared" si="37"/>
        <v>EQUIPO</v>
      </c>
      <c r="K444" t="b">
        <f t="shared" si="35"/>
        <v>0</v>
      </c>
      <c r="L444" s="11" t="str">
        <f t="shared" si="36"/>
        <v/>
      </c>
      <c r="M444" t="str">
        <f>IF(B444="Q", MAX(M$2:M443)+1, "")</f>
        <v/>
      </c>
      <c r="N444" t="str">
        <f t="shared" si="33"/>
        <v/>
      </c>
    </row>
    <row r="445" spans="1:14" x14ac:dyDescent="0.25">
      <c r="A445" s="6" t="s">
        <v>1</v>
      </c>
      <c r="B445" s="6" t="s">
        <v>256</v>
      </c>
      <c r="C445" s="8" t="s">
        <v>257</v>
      </c>
      <c r="D445" s="8"/>
      <c r="E445" s="8"/>
      <c r="F445" s="8" t="s">
        <v>258</v>
      </c>
      <c r="G445" s="7">
        <v>519.37</v>
      </c>
      <c r="H445" t="str" cm="1">
        <f t="array" ref="H445">SUBSTITUTE(INDEX($C$1:$C445, MAX(IF((NOT(ISBLANK($C$1:$C445)))*(ISNUMBER(FIND("Item:", $C$1:$C445))), ROW($C$1:$C445)-ROW($C$1)+1))), "Item: ", "")</f>
        <v>CIMIENTO DE HORMIGON CICLOPEO</v>
      </c>
      <c r="I445" t="str">
        <f t="shared" si="34"/>
        <v/>
      </c>
      <c r="J445" t="str">
        <f t="shared" si="37"/>
        <v>EQUIPO</v>
      </c>
      <c r="K445" t="b">
        <f t="shared" si="35"/>
        <v>0</v>
      </c>
      <c r="L445" s="11" t="str">
        <f t="shared" si="36"/>
        <v/>
      </c>
      <c r="M445" t="str">
        <f>IF(B445="Q", MAX(M$2:M444)+1, "")</f>
        <v/>
      </c>
      <c r="N445" t="str">
        <f t="shared" si="33"/>
        <v/>
      </c>
    </row>
    <row r="446" spans="1:14" x14ac:dyDescent="0.25">
      <c r="A446" s="2"/>
      <c r="B446" s="2" t="s">
        <v>259</v>
      </c>
      <c r="C446" s="5" t="s">
        <v>260</v>
      </c>
      <c r="D446" s="5"/>
      <c r="E446" s="5" t="s">
        <v>261</v>
      </c>
      <c r="F446" s="5" t="s">
        <v>262</v>
      </c>
      <c r="G446" s="3">
        <v>16.05</v>
      </c>
      <c r="H446" t="str" cm="1">
        <f t="array" ref="H446">SUBSTITUTE(INDEX($C$1:$C446, MAX(IF((NOT(ISBLANK($C$1:$C446)))*(ISNUMBER(FIND("Item:", $C$1:$C446))), ROW($C$1:$C446)-ROW($C$1)+1))), "Item: ", "")</f>
        <v>CIMIENTO DE HORMIGON CICLOPEO</v>
      </c>
      <c r="I446" t="str">
        <f t="shared" si="34"/>
        <v/>
      </c>
      <c r="J446" t="str">
        <f t="shared" si="37"/>
        <v>EQUIPO</v>
      </c>
      <c r="K446" t="b">
        <f t="shared" si="35"/>
        <v>0</v>
      </c>
      <c r="L446" s="11" t="str">
        <f t="shared" si="36"/>
        <v/>
      </c>
      <c r="M446" t="str">
        <f>IF(B446="Q", MAX(M$2:M445)+1, "")</f>
        <v/>
      </c>
      <c r="N446" t="str">
        <f t="shared" si="33"/>
        <v/>
      </c>
    </row>
    <row r="447" spans="1:14" x14ac:dyDescent="0.25">
      <c r="H447" t="str" cm="1">
        <f t="array" ref="H447">SUBSTITUTE(INDEX($C$1:$C447, MAX(IF((NOT(ISBLANK($C$1:$C447)))*(ISNUMBER(FIND("Item:", $C$1:$C447))), ROW($C$1:$C447)-ROW($C$1)+1))), "Item: ", "")</f>
        <v>CIMIENTO DE HORMIGON CICLOPEO</v>
      </c>
      <c r="I447" t="str">
        <f t="shared" si="34"/>
        <v/>
      </c>
      <c r="J447" t="str">
        <f t="shared" si="37"/>
        <v>EQUIPO</v>
      </c>
      <c r="K447" t="b">
        <f t="shared" si="35"/>
        <v>0</v>
      </c>
      <c r="L447" s="11" t="str">
        <f t="shared" si="36"/>
        <v/>
      </c>
      <c r="M447" t="str">
        <f>IF(B447="Q", MAX(M$2:M446)+1, "")</f>
        <v/>
      </c>
      <c r="N447" t="str">
        <f t="shared" si="33"/>
        <v/>
      </c>
    </row>
    <row r="448" spans="1:14" x14ac:dyDescent="0.25">
      <c r="A448" s="6" t="s">
        <v>1</v>
      </c>
      <c r="B448" s="6" t="s">
        <v>263</v>
      </c>
      <c r="C448" s="8" t="s">
        <v>264</v>
      </c>
      <c r="D448" s="8"/>
      <c r="E448" s="8"/>
      <c r="F448" s="8" t="s">
        <v>265</v>
      </c>
      <c r="G448" s="7">
        <v>535.41999999999996</v>
      </c>
      <c r="H448" t="str" cm="1">
        <f t="array" ref="H448">SUBSTITUTE(INDEX($C$1:$C448, MAX(IF((NOT(ISBLANK($C$1:$C448)))*(ISNUMBER(FIND("Item:", $C$1:$C448))), ROW($C$1:$C448)-ROW($C$1)+1))), "Item: ", "")</f>
        <v>CIMIENTO DE HORMIGON CICLOPEO</v>
      </c>
      <c r="I448" t="str">
        <f t="shared" si="34"/>
        <v/>
      </c>
      <c r="J448" t="str">
        <f t="shared" si="37"/>
        <v>EQUIPO</v>
      </c>
      <c r="K448" t="b">
        <f t="shared" si="35"/>
        <v>0</v>
      </c>
      <c r="L448" s="11" t="str">
        <f t="shared" si="36"/>
        <v/>
      </c>
      <c r="M448">
        <f>IF(B448="Q", MAX(M$2:M447)+1, "")</f>
        <v>9</v>
      </c>
      <c r="N448" t="str">
        <f t="shared" si="33"/>
        <v>CIMIENTO DE HORMIGON CICLOPEO</v>
      </c>
    </row>
    <row r="449" spans="1:14" x14ac:dyDescent="0.25">
      <c r="A449" s="6" t="s">
        <v>1</v>
      </c>
      <c r="B449" s="6"/>
      <c r="C449" s="8" t="s">
        <v>266</v>
      </c>
      <c r="D449" s="8"/>
      <c r="E449" s="8"/>
      <c r="F449" s="8"/>
      <c r="G449" s="7">
        <v>535.41999999999996</v>
      </c>
      <c r="H449" t="str" cm="1">
        <f t="array" ref="H449">SUBSTITUTE(INDEX($C$1:$C449, MAX(IF((NOT(ISBLANK($C$1:$C449)))*(ISNUMBER(FIND("Item:", $C$1:$C449))), ROW($C$1:$C449)-ROW($C$1)+1))), "Item: ", "")</f>
        <v>CIMIENTO DE HORMIGON CICLOPEO</v>
      </c>
      <c r="I449" t="str">
        <f t="shared" si="34"/>
        <v/>
      </c>
      <c r="J449" t="str">
        <f t="shared" si="37"/>
        <v>EQUIPO</v>
      </c>
      <c r="K449" t="b">
        <f t="shared" si="35"/>
        <v>0</v>
      </c>
      <c r="L449" s="11" t="str">
        <f t="shared" si="36"/>
        <v/>
      </c>
      <c r="M449" t="str">
        <f>IF(B449="Q", MAX(M$2:M448)+1, "")</f>
        <v/>
      </c>
      <c r="N449" t="str">
        <f t="shared" si="33"/>
        <v/>
      </c>
    </row>
    <row r="450" spans="1:14" x14ac:dyDescent="0.25">
      <c r="C450" s="9" t="s">
        <v>289</v>
      </c>
      <c r="H450" t="str" cm="1">
        <f t="array" ref="H450">SUBSTITUTE(INDEX($C$1:$C450, MAX(IF((NOT(ISBLANK($C$1:$C450)))*(ISNUMBER(FIND("Item:", $C$1:$C450))), ROW($C$1:$C450)-ROW($C$1)+1))), "Item: ", "")</f>
        <v>CIMIENTO DE HORMIGON CICLOPEO</v>
      </c>
      <c r="I450" t="str">
        <f t="shared" si="34"/>
        <v/>
      </c>
      <c r="J450" t="str">
        <f t="shared" si="37"/>
        <v>EQUIPO</v>
      </c>
      <c r="K450" t="b">
        <f t="shared" si="35"/>
        <v>0</v>
      </c>
      <c r="L450" s="11" t="str">
        <f t="shared" si="36"/>
        <v/>
      </c>
      <c r="M450" t="str">
        <f>IF(B450="Q", MAX(M$2:M449)+1, "")</f>
        <v/>
      </c>
      <c r="N450" t="str">
        <f t="shared" ref="N450:N513" si="38">+IF(M450="","",H450)</f>
        <v/>
      </c>
    </row>
    <row r="451" spans="1:14" x14ac:dyDescent="0.25">
      <c r="H451" t="str" cm="1">
        <f t="array" ref="H451">SUBSTITUTE(INDEX($C$1:$C451, MAX(IF((NOT(ISBLANK($C$1:$C451)))*(ISNUMBER(FIND("Item:", $C$1:$C451))), ROW($C$1:$C451)-ROW($C$1)+1))), "Item: ", "")</f>
        <v>CIMIENTO DE HORMIGON CICLOPEO</v>
      </c>
      <c r="I451" t="str">
        <f t="shared" ref="I451:I514" si="39">IFERROR(  IF(OR(ISNUMBER(FIND("MATERIALES", C451,1))), "MATERIALES",  IF(OR(ISNUMBER(FIND("MANO DE OBRA", C451))), "MANO DE OBRA",  IF(OR(ISNUMBER(FIND("EQUIPO", C451))), "EQUIPO",  ""))),"")</f>
        <v/>
      </c>
      <c r="J451" t="str">
        <f t="shared" si="37"/>
        <v>EQUIPO</v>
      </c>
      <c r="K451" t="b">
        <f t="shared" ref="K451:K514" si="40">AND(ISTEXT(B451),C451=J451)</f>
        <v>0</v>
      </c>
      <c r="L451" s="11" t="str">
        <f t="shared" ref="L451:L514" si="41">IF(ISNUMBER(A451),"SI","")</f>
        <v/>
      </c>
      <c r="M451" t="str">
        <f>IF(B451="Q", MAX(M$2:M450)+1, "")</f>
        <v/>
      </c>
      <c r="N451" t="str">
        <f t="shared" si="38"/>
        <v/>
      </c>
    </row>
    <row r="452" spans="1:14" x14ac:dyDescent="0.25">
      <c r="C452" s="10" t="s">
        <v>290</v>
      </c>
      <c r="E452" s="10" t="s">
        <v>274</v>
      </c>
      <c r="H452" t="str" cm="1">
        <f t="array" ref="H452">SUBSTITUTE(INDEX($C$1:$C452, MAX(IF((NOT(ISBLANK($C$1:$C452)))*(ISNUMBER(FIND("Item:", $C$1:$C452))), ROW($C$1:$C452)-ROW($C$1)+1))), "Item: ", "")</f>
        <v>SOBRECIMIENTO DE HORMIGON CICLOPEO 50% PIEDRA DESPLAZADORA</v>
      </c>
      <c r="I452" t="str">
        <f t="shared" si="39"/>
        <v/>
      </c>
      <c r="J452" t="str">
        <f t="shared" si="37"/>
        <v>EQUIPO</v>
      </c>
      <c r="K452" t="b">
        <f t="shared" si="40"/>
        <v>0</v>
      </c>
      <c r="L452" s="11" t="str">
        <f t="shared" si="41"/>
        <v/>
      </c>
      <c r="M452" t="str">
        <f>IF(B452="Q", MAX(M$2:M451)+1, "")</f>
        <v/>
      </c>
      <c r="N452" t="str">
        <f t="shared" si="38"/>
        <v/>
      </c>
    </row>
    <row r="453" spans="1:14" x14ac:dyDescent="0.25">
      <c r="C453" s="10" t="s">
        <v>0</v>
      </c>
      <c r="E453" s="10" t="s">
        <v>72</v>
      </c>
      <c r="H453" t="str" cm="1">
        <f t="array" ref="H453">SUBSTITUTE(INDEX($C$1:$C453, MAX(IF((NOT(ISBLANK($C$1:$C453)))*(ISNUMBER(FIND("Item:", $C$1:$C453))), ROW($C$1:$C453)-ROW($C$1)+1))), "Item: ", "")</f>
        <v>SOBRECIMIENTO DE HORMIGON CICLOPEO 50% PIEDRA DESPLAZADORA</v>
      </c>
      <c r="I453" t="str">
        <f t="shared" si="39"/>
        <v/>
      </c>
      <c r="J453" t="str">
        <f t="shared" si="37"/>
        <v>EQUIPO</v>
      </c>
      <c r="K453" t="b">
        <f t="shared" si="40"/>
        <v>0</v>
      </c>
      <c r="L453" s="11" t="str">
        <f t="shared" si="41"/>
        <v/>
      </c>
      <c r="M453" t="str">
        <f>IF(B453="Q", MAX(M$2:M452)+1, "")</f>
        <v/>
      </c>
      <c r="N453" t="str">
        <f t="shared" si="38"/>
        <v/>
      </c>
    </row>
    <row r="454" spans="1:14" x14ac:dyDescent="0.25">
      <c r="C454" s="10" t="s">
        <v>71</v>
      </c>
      <c r="E454" s="10" t="s">
        <v>73</v>
      </c>
      <c r="H454" t="str" cm="1">
        <f t="array" ref="H454">SUBSTITUTE(INDEX($C$1:$C454, MAX(IF((NOT(ISBLANK($C$1:$C454)))*(ISNUMBER(FIND("Item:", $C$1:$C454))), ROW($C$1:$C454)-ROW($C$1)+1))), "Item: ", "")</f>
        <v>SOBRECIMIENTO DE HORMIGON CICLOPEO 50% PIEDRA DESPLAZADORA</v>
      </c>
      <c r="I454" t="str">
        <f t="shared" si="39"/>
        <v/>
      </c>
      <c r="J454" t="str">
        <f t="shared" si="37"/>
        <v>EQUIPO</v>
      </c>
      <c r="K454" t="b">
        <f t="shared" si="40"/>
        <v>0</v>
      </c>
      <c r="L454" s="11" t="str">
        <f t="shared" si="41"/>
        <v/>
      </c>
      <c r="M454" t="str">
        <f>IF(B454="Q", MAX(M$2:M453)+1, "")</f>
        <v/>
      </c>
      <c r="N454" t="str">
        <f t="shared" si="38"/>
        <v/>
      </c>
    </row>
    <row r="455" spans="1:14" x14ac:dyDescent="0.25">
      <c r="H455" t="str" cm="1">
        <f t="array" ref="H455">SUBSTITUTE(INDEX($C$1:$C455, MAX(IF((NOT(ISBLANK($C$1:$C455)))*(ISNUMBER(FIND("Item:", $C$1:$C455))), ROW($C$1:$C455)-ROW($C$1)+1))), "Item: ", "")</f>
        <v>SOBRECIMIENTO DE HORMIGON CICLOPEO 50% PIEDRA DESPLAZADORA</v>
      </c>
      <c r="I455" t="str">
        <f t="shared" si="39"/>
        <v/>
      </c>
      <c r="J455" t="str">
        <f t="shared" si="37"/>
        <v>EQUIPO</v>
      </c>
      <c r="K455" t="b">
        <f t="shared" si="40"/>
        <v>0</v>
      </c>
      <c r="L455" s="11" t="str">
        <f t="shared" si="41"/>
        <v/>
      </c>
      <c r="M455" t="str">
        <f>IF(B455="Q", MAX(M$2:M454)+1, "")</f>
        <v/>
      </c>
      <c r="N455" t="str">
        <f t="shared" si="38"/>
        <v/>
      </c>
    </row>
    <row r="456" spans="1:14" x14ac:dyDescent="0.25">
      <c r="A456" s="1" t="s">
        <v>2</v>
      </c>
      <c r="B456" s="1" t="s">
        <v>213</v>
      </c>
      <c r="C456" s="4" t="s">
        <v>214</v>
      </c>
      <c r="D456" s="4" t="s">
        <v>74</v>
      </c>
      <c r="E456" s="4" t="s">
        <v>77</v>
      </c>
      <c r="F456" s="4" t="s">
        <v>215</v>
      </c>
      <c r="G456" s="4" t="s">
        <v>76</v>
      </c>
      <c r="H456" t="str" cm="1">
        <f t="array" ref="H456">SUBSTITUTE(INDEX($C$1:$C456, MAX(IF((NOT(ISBLANK($C$1:$C456)))*(ISNUMBER(FIND("Item:", $C$1:$C456))), ROW($C$1:$C456)-ROW($C$1)+1))), "Item: ", "")</f>
        <v>SOBRECIMIENTO DE HORMIGON CICLOPEO 50% PIEDRA DESPLAZADORA</v>
      </c>
      <c r="I456" t="str">
        <f t="shared" si="39"/>
        <v/>
      </c>
      <c r="J456" t="str">
        <f t="shared" ref="J456:J519" si="42">+IF(I456="",J455,I456)</f>
        <v>EQUIPO</v>
      </c>
      <c r="K456" t="b">
        <f t="shared" si="40"/>
        <v>0</v>
      </c>
      <c r="L456" s="11" t="str">
        <f t="shared" si="41"/>
        <v/>
      </c>
      <c r="M456" t="str">
        <f>IF(B456="Q", MAX(M$2:M455)+1, "")</f>
        <v/>
      </c>
      <c r="N456" t="str">
        <f t="shared" si="38"/>
        <v/>
      </c>
    </row>
    <row r="457" spans="1:14" x14ac:dyDescent="0.25">
      <c r="A457" s="2"/>
      <c r="B457" s="2" t="s">
        <v>216</v>
      </c>
      <c r="C457" s="5" t="s">
        <v>217</v>
      </c>
      <c r="D457" s="5"/>
      <c r="E457" s="5"/>
      <c r="F457" s="5"/>
      <c r="G457" s="5"/>
      <c r="H457" t="str" cm="1">
        <f t="array" ref="H457">SUBSTITUTE(INDEX($C$1:$C457, MAX(IF((NOT(ISBLANK($C$1:$C457)))*(ISNUMBER(FIND("Item:", $C$1:$C457))), ROW($C$1:$C457)-ROW($C$1)+1))), "Item: ", "")</f>
        <v>SOBRECIMIENTO DE HORMIGON CICLOPEO 50% PIEDRA DESPLAZADORA</v>
      </c>
      <c r="I457" t="str">
        <f t="shared" si="39"/>
        <v>MATERIALES</v>
      </c>
      <c r="J457" t="str">
        <f t="shared" si="42"/>
        <v>MATERIALES</v>
      </c>
      <c r="K457" t="b">
        <f t="shared" si="40"/>
        <v>1</v>
      </c>
      <c r="L457" s="11" t="str">
        <f t="shared" si="41"/>
        <v/>
      </c>
      <c r="M457" t="str">
        <f>IF(B457="Q", MAX(M$2:M456)+1, "")</f>
        <v/>
      </c>
      <c r="N457" t="str">
        <f t="shared" si="38"/>
        <v/>
      </c>
    </row>
    <row r="458" spans="1:14" x14ac:dyDescent="0.25">
      <c r="A458" s="2">
        <v>1</v>
      </c>
      <c r="B458" s="2" t="s">
        <v>218</v>
      </c>
      <c r="C458" s="5" t="s">
        <v>152</v>
      </c>
      <c r="D458" s="5" t="s">
        <v>149</v>
      </c>
      <c r="E458" s="3">
        <v>8</v>
      </c>
      <c r="F458" s="3">
        <v>6</v>
      </c>
      <c r="G458" s="3">
        <v>48</v>
      </c>
      <c r="H458" t="str" cm="1">
        <f t="array" ref="H458">SUBSTITUTE(INDEX($C$1:$C458, MAX(IF((NOT(ISBLANK($C$1:$C458)))*(ISNUMBER(FIND("Item:", $C$1:$C458))), ROW($C$1:$C458)-ROW($C$1)+1))), "Item: ", "")</f>
        <v>SOBRECIMIENTO DE HORMIGON CICLOPEO 50% PIEDRA DESPLAZADORA</v>
      </c>
      <c r="I458" t="str">
        <f t="shared" si="39"/>
        <v/>
      </c>
      <c r="J458" t="str">
        <f t="shared" si="42"/>
        <v>MATERIALES</v>
      </c>
      <c r="K458" t="b">
        <f t="shared" si="40"/>
        <v>0</v>
      </c>
      <c r="L458" s="11" t="str">
        <f t="shared" si="41"/>
        <v>SI</v>
      </c>
      <c r="M458" t="str">
        <f>IF(B458="Q", MAX(M$2:M457)+1, "")</f>
        <v/>
      </c>
      <c r="N458" t="str">
        <f t="shared" si="38"/>
        <v/>
      </c>
    </row>
    <row r="459" spans="1:14" x14ac:dyDescent="0.25">
      <c r="A459" s="2">
        <v>2</v>
      </c>
      <c r="B459" s="2" t="s">
        <v>218</v>
      </c>
      <c r="C459" s="5" t="s">
        <v>116</v>
      </c>
      <c r="D459" s="5" t="s">
        <v>81</v>
      </c>
      <c r="E459" s="3">
        <v>0.5</v>
      </c>
      <c r="F459" s="3">
        <v>11</v>
      </c>
      <c r="G459" s="3">
        <v>5.5</v>
      </c>
      <c r="H459" t="str" cm="1">
        <f t="array" ref="H459">SUBSTITUTE(INDEX($C$1:$C459, MAX(IF((NOT(ISBLANK($C$1:$C459)))*(ISNUMBER(FIND("Item:", $C$1:$C459))), ROW($C$1:$C459)-ROW($C$1)+1))), "Item: ", "")</f>
        <v>SOBRECIMIENTO DE HORMIGON CICLOPEO 50% PIEDRA DESPLAZADORA</v>
      </c>
      <c r="I459" t="str">
        <f t="shared" si="39"/>
        <v/>
      </c>
      <c r="J459" t="str">
        <f t="shared" si="42"/>
        <v>MATERIALES</v>
      </c>
      <c r="K459" t="b">
        <f t="shared" si="40"/>
        <v>0</v>
      </c>
      <c r="L459" s="11" t="str">
        <f t="shared" si="41"/>
        <v>SI</v>
      </c>
      <c r="M459" t="str">
        <f>IF(B459="Q", MAX(M$2:M458)+1, "")</f>
        <v/>
      </c>
      <c r="N459" t="str">
        <f t="shared" si="38"/>
        <v/>
      </c>
    </row>
    <row r="460" spans="1:14" x14ac:dyDescent="0.25">
      <c r="A460" s="2">
        <v>3</v>
      </c>
      <c r="B460" s="2" t="s">
        <v>218</v>
      </c>
      <c r="C460" s="5" t="s">
        <v>80</v>
      </c>
      <c r="D460" s="5" t="s">
        <v>81</v>
      </c>
      <c r="E460" s="3">
        <v>0.5</v>
      </c>
      <c r="F460" s="3">
        <v>11</v>
      </c>
      <c r="G460" s="3">
        <v>5.5</v>
      </c>
      <c r="H460" t="str" cm="1">
        <f t="array" ref="H460">SUBSTITUTE(INDEX($C$1:$C460, MAX(IF((NOT(ISBLANK($C$1:$C460)))*(ISNUMBER(FIND("Item:", $C$1:$C460))), ROW($C$1:$C460)-ROW($C$1)+1))), "Item: ", "")</f>
        <v>SOBRECIMIENTO DE HORMIGON CICLOPEO 50% PIEDRA DESPLAZADORA</v>
      </c>
      <c r="I460" t="str">
        <f t="shared" si="39"/>
        <v/>
      </c>
      <c r="J460" t="str">
        <f t="shared" si="42"/>
        <v>MATERIALES</v>
      </c>
      <c r="K460" t="b">
        <f t="shared" si="40"/>
        <v>0</v>
      </c>
      <c r="L460" s="11" t="str">
        <f t="shared" si="41"/>
        <v>SI</v>
      </c>
      <c r="M460" t="str">
        <f>IF(B460="Q", MAX(M$2:M459)+1, "")</f>
        <v/>
      </c>
      <c r="N460" t="str">
        <f t="shared" si="38"/>
        <v/>
      </c>
    </row>
    <row r="461" spans="1:14" x14ac:dyDescent="0.25">
      <c r="A461" s="2">
        <v>4</v>
      </c>
      <c r="B461" s="2" t="s">
        <v>218</v>
      </c>
      <c r="C461" s="5" t="s">
        <v>108</v>
      </c>
      <c r="D461" s="5" t="s">
        <v>81</v>
      </c>
      <c r="E461" s="3">
        <v>150</v>
      </c>
      <c r="F461" s="3">
        <v>1.1000000000000001</v>
      </c>
      <c r="G461" s="3">
        <v>165</v>
      </c>
      <c r="H461" t="str" cm="1">
        <f t="array" ref="H461">SUBSTITUTE(INDEX($C$1:$C461, MAX(IF((NOT(ISBLANK($C$1:$C461)))*(ISNUMBER(FIND("Item:", $C$1:$C461))), ROW($C$1:$C461)-ROW($C$1)+1))), "Item: ", "")</f>
        <v>SOBRECIMIENTO DE HORMIGON CICLOPEO 50% PIEDRA DESPLAZADORA</v>
      </c>
      <c r="I461" t="str">
        <f t="shared" si="39"/>
        <v/>
      </c>
      <c r="J461" t="str">
        <f t="shared" si="42"/>
        <v>MATERIALES</v>
      </c>
      <c r="K461" t="b">
        <f t="shared" si="40"/>
        <v>0</v>
      </c>
      <c r="L461" s="11" t="str">
        <f t="shared" si="41"/>
        <v>SI</v>
      </c>
      <c r="M461" t="str">
        <f>IF(B461="Q", MAX(M$2:M460)+1, "")</f>
        <v/>
      </c>
      <c r="N461" t="str">
        <f t="shared" si="38"/>
        <v/>
      </c>
    </row>
    <row r="462" spans="1:14" x14ac:dyDescent="0.25">
      <c r="A462" s="2">
        <v>5</v>
      </c>
      <c r="B462" s="2" t="s">
        <v>218</v>
      </c>
      <c r="C462" s="5" t="s">
        <v>160</v>
      </c>
      <c r="D462" s="5" t="s">
        <v>89</v>
      </c>
      <c r="E462" s="3">
        <v>0.8</v>
      </c>
      <c r="F462" s="3">
        <v>0</v>
      </c>
      <c r="G462" s="3">
        <v>0</v>
      </c>
      <c r="H462" t="str" cm="1">
        <f t="array" ref="H462">SUBSTITUTE(INDEX($C$1:$C462, MAX(IF((NOT(ISBLANK($C$1:$C462)))*(ISNUMBER(FIND("Item:", $C$1:$C462))), ROW($C$1:$C462)-ROW($C$1)+1))), "Item: ", "")</f>
        <v>SOBRECIMIENTO DE HORMIGON CICLOPEO 50% PIEDRA DESPLAZADORA</v>
      </c>
      <c r="I462" t="str">
        <f t="shared" si="39"/>
        <v/>
      </c>
      <c r="J462" t="str">
        <f t="shared" si="42"/>
        <v>MATERIALES</v>
      </c>
      <c r="K462" t="b">
        <f t="shared" si="40"/>
        <v>0</v>
      </c>
      <c r="L462" s="11" t="str">
        <f t="shared" si="41"/>
        <v>SI</v>
      </c>
      <c r="M462" t="str">
        <f>IF(B462="Q", MAX(M$2:M461)+1, "")</f>
        <v/>
      </c>
      <c r="N462" t="str">
        <f t="shared" si="38"/>
        <v/>
      </c>
    </row>
    <row r="463" spans="1:14" x14ac:dyDescent="0.25">
      <c r="A463" s="2">
        <v>6</v>
      </c>
      <c r="B463" s="2" t="s">
        <v>218</v>
      </c>
      <c r="C463" s="5" t="s">
        <v>88</v>
      </c>
      <c r="D463" s="5" t="s">
        <v>89</v>
      </c>
      <c r="E463" s="3">
        <v>0.3</v>
      </c>
      <c r="F463" s="3">
        <v>0</v>
      </c>
      <c r="G463" s="3">
        <v>0</v>
      </c>
      <c r="H463" t="str" cm="1">
        <f t="array" ref="H463">SUBSTITUTE(INDEX($C$1:$C463, MAX(IF((NOT(ISBLANK($C$1:$C463)))*(ISNUMBER(FIND("Item:", $C$1:$C463))), ROW($C$1:$C463)-ROW($C$1)+1))), "Item: ", "")</f>
        <v>SOBRECIMIENTO DE HORMIGON CICLOPEO 50% PIEDRA DESPLAZADORA</v>
      </c>
      <c r="I463" t="str">
        <f t="shared" si="39"/>
        <v/>
      </c>
      <c r="J463" t="str">
        <f t="shared" si="42"/>
        <v>MATERIALES</v>
      </c>
      <c r="K463" t="b">
        <f t="shared" si="40"/>
        <v>0</v>
      </c>
      <c r="L463" s="11" t="str">
        <f t="shared" si="41"/>
        <v>SI</v>
      </c>
      <c r="M463" t="str">
        <f>IF(B463="Q", MAX(M$2:M462)+1, "")</f>
        <v/>
      </c>
      <c r="N463" t="str">
        <f t="shared" si="38"/>
        <v/>
      </c>
    </row>
    <row r="464" spans="1:14" x14ac:dyDescent="0.25">
      <c r="A464" s="2">
        <v>7</v>
      </c>
      <c r="B464" s="2" t="s">
        <v>218</v>
      </c>
      <c r="C464" s="5" t="s">
        <v>133</v>
      </c>
      <c r="D464" s="5" t="s">
        <v>89</v>
      </c>
      <c r="E464" s="3">
        <v>0.51</v>
      </c>
      <c r="F464" s="3">
        <v>0</v>
      </c>
      <c r="G464" s="3">
        <v>0</v>
      </c>
      <c r="H464" t="str" cm="1">
        <f t="array" ref="H464">SUBSTITUTE(INDEX($C$1:$C464, MAX(IF((NOT(ISBLANK($C$1:$C464)))*(ISNUMBER(FIND("Item:", $C$1:$C464))), ROW($C$1:$C464)-ROW($C$1)+1))), "Item: ", "")</f>
        <v>SOBRECIMIENTO DE HORMIGON CICLOPEO 50% PIEDRA DESPLAZADORA</v>
      </c>
      <c r="I464" t="str">
        <f t="shared" si="39"/>
        <v/>
      </c>
      <c r="J464" t="str">
        <f t="shared" si="42"/>
        <v>MATERIALES</v>
      </c>
      <c r="K464" t="b">
        <f t="shared" si="40"/>
        <v>0</v>
      </c>
      <c r="L464" s="11" t="str">
        <f t="shared" si="41"/>
        <v>SI</v>
      </c>
      <c r="M464" t="str">
        <f>IF(B464="Q", MAX(M$2:M463)+1, "")</f>
        <v/>
      </c>
      <c r="N464" t="str">
        <f t="shared" si="38"/>
        <v/>
      </c>
    </row>
    <row r="465" spans="1:14" x14ac:dyDescent="0.25">
      <c r="H465" t="str" cm="1">
        <f t="array" ref="H465">SUBSTITUTE(INDEX($C$1:$C465, MAX(IF((NOT(ISBLANK($C$1:$C465)))*(ISNUMBER(FIND("Item:", $C$1:$C465))), ROW($C$1:$C465)-ROW($C$1)+1))), "Item: ", "")</f>
        <v>SOBRECIMIENTO DE HORMIGON CICLOPEO 50% PIEDRA DESPLAZADORA</v>
      </c>
      <c r="I465" t="str">
        <f t="shared" si="39"/>
        <v/>
      </c>
      <c r="J465" t="str">
        <f t="shared" si="42"/>
        <v>MATERIALES</v>
      </c>
      <c r="K465" t="b">
        <f t="shared" si="40"/>
        <v>0</v>
      </c>
      <c r="L465" s="11" t="str">
        <f t="shared" si="41"/>
        <v/>
      </c>
      <c r="M465" t="str">
        <f>IF(B465="Q", MAX(M$2:M464)+1, "")</f>
        <v/>
      </c>
      <c r="N465" t="str">
        <f t="shared" si="38"/>
        <v/>
      </c>
    </row>
    <row r="466" spans="1:14" x14ac:dyDescent="0.25">
      <c r="H466" t="str" cm="1">
        <f t="array" ref="H466">SUBSTITUTE(INDEX($C$1:$C466, MAX(IF((NOT(ISBLANK($C$1:$C466)))*(ISNUMBER(FIND("Item:", $C$1:$C466))), ROW($C$1:$C466)-ROW($C$1)+1))), "Item: ", "")</f>
        <v>SOBRECIMIENTO DE HORMIGON CICLOPEO 50% PIEDRA DESPLAZADORA</v>
      </c>
      <c r="I466" t="str">
        <f t="shared" si="39"/>
        <v/>
      </c>
      <c r="J466" t="str">
        <f t="shared" si="42"/>
        <v>MATERIALES</v>
      </c>
      <c r="K466" t="b">
        <f t="shared" si="40"/>
        <v>0</v>
      </c>
      <c r="L466" s="11" t="str">
        <f t="shared" si="41"/>
        <v/>
      </c>
      <c r="M466" t="str">
        <f>IF(B466="Q", MAX(M$2:M465)+1, "")</f>
        <v/>
      </c>
      <c r="N466" t="str">
        <f t="shared" si="38"/>
        <v/>
      </c>
    </row>
    <row r="467" spans="1:14" x14ac:dyDescent="0.25">
      <c r="H467" t="str" cm="1">
        <f t="array" ref="H467">SUBSTITUTE(INDEX($C$1:$C467, MAX(IF((NOT(ISBLANK($C$1:$C467)))*(ISNUMBER(FIND("Item:", $C$1:$C467))), ROW($C$1:$C467)-ROW($C$1)+1))), "Item: ", "")</f>
        <v>SOBRECIMIENTO DE HORMIGON CICLOPEO 50% PIEDRA DESPLAZADORA</v>
      </c>
      <c r="I467" t="str">
        <f t="shared" si="39"/>
        <v/>
      </c>
      <c r="J467" t="str">
        <f t="shared" si="42"/>
        <v>MATERIALES</v>
      </c>
      <c r="K467" t="b">
        <f t="shared" si="40"/>
        <v>0</v>
      </c>
      <c r="L467" s="11" t="str">
        <f t="shared" si="41"/>
        <v/>
      </c>
      <c r="M467" t="str">
        <f>IF(B467="Q", MAX(M$2:M466)+1, "")</f>
        <v/>
      </c>
      <c r="N467" t="str">
        <f t="shared" si="38"/>
        <v/>
      </c>
    </row>
    <row r="468" spans="1:14" x14ac:dyDescent="0.25">
      <c r="H468" t="str" cm="1">
        <f t="array" ref="H468">SUBSTITUTE(INDEX($C$1:$C468, MAX(IF((NOT(ISBLANK($C$1:$C468)))*(ISNUMBER(FIND("Item:", $C$1:$C468))), ROW($C$1:$C468)-ROW($C$1)+1))), "Item: ", "")</f>
        <v>SOBRECIMIENTO DE HORMIGON CICLOPEO 50% PIEDRA DESPLAZADORA</v>
      </c>
      <c r="I468" t="str">
        <f t="shared" si="39"/>
        <v/>
      </c>
      <c r="J468" t="str">
        <f t="shared" si="42"/>
        <v>MATERIALES</v>
      </c>
      <c r="K468" t="b">
        <f t="shared" si="40"/>
        <v>0</v>
      </c>
      <c r="L468" s="11" t="str">
        <f t="shared" si="41"/>
        <v/>
      </c>
      <c r="M468" t="str">
        <f>IF(B468="Q", MAX(M$2:M467)+1, "")</f>
        <v/>
      </c>
      <c r="N468" t="str">
        <f t="shared" si="38"/>
        <v/>
      </c>
    </row>
    <row r="469" spans="1:14" x14ac:dyDescent="0.25">
      <c r="H469" t="str" cm="1">
        <f t="array" ref="H469">SUBSTITUTE(INDEX($C$1:$C469, MAX(IF((NOT(ISBLANK($C$1:$C469)))*(ISNUMBER(FIND("Item:", $C$1:$C469))), ROW($C$1:$C469)-ROW($C$1)+1))), "Item: ", "")</f>
        <v>SOBRECIMIENTO DE HORMIGON CICLOPEO 50% PIEDRA DESPLAZADORA</v>
      </c>
      <c r="I469" t="str">
        <f t="shared" si="39"/>
        <v/>
      </c>
      <c r="J469" t="str">
        <f t="shared" si="42"/>
        <v>MATERIALES</v>
      </c>
      <c r="K469" t="b">
        <f t="shared" si="40"/>
        <v>0</v>
      </c>
      <c r="L469" s="11" t="str">
        <f t="shared" si="41"/>
        <v/>
      </c>
      <c r="M469" t="str">
        <f>IF(B469="Q", MAX(M$2:M468)+1, "")</f>
        <v/>
      </c>
      <c r="N469" t="str">
        <f t="shared" si="38"/>
        <v/>
      </c>
    </row>
    <row r="470" spans="1:14" x14ac:dyDescent="0.25">
      <c r="H470" t="str" cm="1">
        <f t="array" ref="H470">SUBSTITUTE(INDEX($C$1:$C470, MAX(IF((NOT(ISBLANK($C$1:$C470)))*(ISNUMBER(FIND("Item:", $C$1:$C470))), ROW($C$1:$C470)-ROW($C$1)+1))), "Item: ", "")</f>
        <v>SOBRECIMIENTO DE HORMIGON CICLOPEO 50% PIEDRA DESPLAZADORA</v>
      </c>
      <c r="I470" t="str">
        <f t="shared" si="39"/>
        <v/>
      </c>
      <c r="J470" t="str">
        <f t="shared" si="42"/>
        <v>MATERIALES</v>
      </c>
      <c r="K470" t="b">
        <f t="shared" si="40"/>
        <v>0</v>
      </c>
      <c r="L470" s="11" t="str">
        <f t="shared" si="41"/>
        <v/>
      </c>
      <c r="M470" t="str">
        <f>IF(B470="Q", MAX(M$2:M469)+1, "")</f>
        <v/>
      </c>
      <c r="N470" t="str">
        <f t="shared" si="38"/>
        <v/>
      </c>
    </row>
    <row r="471" spans="1:14" x14ac:dyDescent="0.25">
      <c r="H471" t="str" cm="1">
        <f t="array" ref="H471">SUBSTITUTE(INDEX($C$1:$C471, MAX(IF((NOT(ISBLANK($C$1:$C471)))*(ISNUMBER(FIND("Item:", $C$1:$C471))), ROW($C$1:$C471)-ROW($C$1)+1))), "Item: ", "")</f>
        <v>SOBRECIMIENTO DE HORMIGON CICLOPEO 50% PIEDRA DESPLAZADORA</v>
      </c>
      <c r="I471" t="str">
        <f t="shared" si="39"/>
        <v/>
      </c>
      <c r="J471" t="str">
        <f t="shared" si="42"/>
        <v>MATERIALES</v>
      </c>
      <c r="K471" t="b">
        <f t="shared" si="40"/>
        <v>0</v>
      </c>
      <c r="L471" s="11" t="str">
        <f t="shared" si="41"/>
        <v/>
      </c>
      <c r="M471" t="str">
        <f>IF(B471="Q", MAX(M$2:M470)+1, "")</f>
        <v/>
      </c>
      <c r="N471" t="str">
        <f t="shared" si="38"/>
        <v/>
      </c>
    </row>
    <row r="472" spans="1:14" x14ac:dyDescent="0.25">
      <c r="H472" t="str" cm="1">
        <f t="array" ref="H472">SUBSTITUTE(INDEX($C$1:$C472, MAX(IF((NOT(ISBLANK($C$1:$C472)))*(ISNUMBER(FIND("Item:", $C$1:$C472))), ROW($C$1:$C472)-ROW($C$1)+1))), "Item: ", "")</f>
        <v>SOBRECIMIENTO DE HORMIGON CICLOPEO 50% PIEDRA DESPLAZADORA</v>
      </c>
      <c r="I472" t="str">
        <f t="shared" si="39"/>
        <v/>
      </c>
      <c r="J472" t="str">
        <f t="shared" si="42"/>
        <v>MATERIALES</v>
      </c>
      <c r="K472" t="b">
        <f t="shared" si="40"/>
        <v>0</v>
      </c>
      <c r="L472" s="11" t="str">
        <f t="shared" si="41"/>
        <v/>
      </c>
      <c r="M472" t="str">
        <f>IF(B472="Q", MAX(M$2:M471)+1, "")</f>
        <v/>
      </c>
      <c r="N472" t="str">
        <f t="shared" si="38"/>
        <v/>
      </c>
    </row>
    <row r="473" spans="1:14" x14ac:dyDescent="0.25">
      <c r="A473" s="6" t="s">
        <v>1</v>
      </c>
      <c r="B473" s="6" t="s">
        <v>219</v>
      </c>
      <c r="C473" s="8" t="s">
        <v>220</v>
      </c>
      <c r="D473" s="8"/>
      <c r="E473" s="8"/>
      <c r="F473" s="8" t="s">
        <v>221</v>
      </c>
      <c r="G473" s="7">
        <v>224</v>
      </c>
      <c r="H473" t="str" cm="1">
        <f t="array" ref="H473">SUBSTITUTE(INDEX($C$1:$C473, MAX(IF((NOT(ISBLANK($C$1:$C473)))*(ISNUMBER(FIND("Item:", $C$1:$C473))), ROW($C$1:$C473)-ROW($C$1)+1))), "Item: ", "")</f>
        <v>SOBRECIMIENTO DE HORMIGON CICLOPEO 50% PIEDRA DESPLAZADORA</v>
      </c>
      <c r="I473" t="str">
        <f t="shared" si="39"/>
        <v>MATERIALES</v>
      </c>
      <c r="J473" t="str">
        <f t="shared" si="42"/>
        <v>MATERIALES</v>
      </c>
      <c r="K473" t="b">
        <f t="shared" si="40"/>
        <v>0</v>
      </c>
      <c r="L473" s="11" t="str">
        <f t="shared" si="41"/>
        <v/>
      </c>
      <c r="M473" t="str">
        <f>IF(B473="Q", MAX(M$2:M472)+1, "")</f>
        <v/>
      </c>
      <c r="N473" t="str">
        <f t="shared" si="38"/>
        <v/>
      </c>
    </row>
    <row r="474" spans="1:14" x14ac:dyDescent="0.25">
      <c r="A474" s="2"/>
      <c r="B474" s="2" t="s">
        <v>222</v>
      </c>
      <c r="C474" s="5" t="s">
        <v>223</v>
      </c>
      <c r="D474" s="5"/>
      <c r="E474" s="5"/>
      <c r="F474" s="5"/>
      <c r="G474" s="5"/>
      <c r="H474" t="str" cm="1">
        <f t="array" ref="H474">SUBSTITUTE(INDEX($C$1:$C474, MAX(IF((NOT(ISBLANK($C$1:$C474)))*(ISNUMBER(FIND("Item:", $C$1:$C474))), ROW($C$1:$C474)-ROW($C$1)+1))), "Item: ", "")</f>
        <v>SOBRECIMIENTO DE HORMIGON CICLOPEO 50% PIEDRA DESPLAZADORA</v>
      </c>
      <c r="I474" t="str">
        <f t="shared" si="39"/>
        <v>MANO DE OBRA</v>
      </c>
      <c r="J474" t="str">
        <f t="shared" si="42"/>
        <v>MANO DE OBRA</v>
      </c>
      <c r="K474" t="b">
        <f t="shared" si="40"/>
        <v>1</v>
      </c>
      <c r="L474" s="11" t="str">
        <f t="shared" si="41"/>
        <v/>
      </c>
      <c r="M474" t="str">
        <f>IF(B474="Q", MAX(M$2:M473)+1, "")</f>
        <v/>
      </c>
      <c r="N474" t="str">
        <f t="shared" si="38"/>
        <v/>
      </c>
    </row>
    <row r="475" spans="1:14" x14ac:dyDescent="0.25">
      <c r="A475" s="2">
        <v>1</v>
      </c>
      <c r="B475" s="2" t="s">
        <v>218</v>
      </c>
      <c r="C475" s="5" t="s">
        <v>197</v>
      </c>
      <c r="D475" s="5" t="s">
        <v>198</v>
      </c>
      <c r="E475" s="3">
        <v>5</v>
      </c>
      <c r="F475" s="3">
        <v>18</v>
      </c>
      <c r="G475" s="3">
        <v>90</v>
      </c>
      <c r="H475" t="str" cm="1">
        <f t="array" ref="H475">SUBSTITUTE(INDEX($C$1:$C475, MAX(IF((NOT(ISBLANK($C$1:$C475)))*(ISNUMBER(FIND("Item:", $C$1:$C475))), ROW($C$1:$C475)-ROW($C$1)+1))), "Item: ", "")</f>
        <v>SOBRECIMIENTO DE HORMIGON CICLOPEO 50% PIEDRA DESPLAZADORA</v>
      </c>
      <c r="I475" t="str">
        <f t="shared" si="39"/>
        <v/>
      </c>
      <c r="J475" t="str">
        <f t="shared" si="42"/>
        <v>MANO DE OBRA</v>
      </c>
      <c r="K475" t="b">
        <f t="shared" si="40"/>
        <v>0</v>
      </c>
      <c r="L475" s="11" t="str">
        <f t="shared" si="41"/>
        <v>SI</v>
      </c>
      <c r="M475" t="str">
        <f>IF(B475="Q", MAX(M$2:M474)+1, "")</f>
        <v/>
      </c>
      <c r="N475" t="str">
        <f t="shared" si="38"/>
        <v/>
      </c>
    </row>
    <row r="476" spans="1:14" x14ac:dyDescent="0.25">
      <c r="A476" s="2">
        <v>2</v>
      </c>
      <c r="B476" s="2" t="s">
        <v>218</v>
      </c>
      <c r="C476" s="5" t="s">
        <v>200</v>
      </c>
      <c r="D476" s="5" t="s">
        <v>198</v>
      </c>
      <c r="E476" s="3">
        <v>5</v>
      </c>
      <c r="F476" s="3">
        <v>0</v>
      </c>
      <c r="G476" s="3">
        <v>0</v>
      </c>
      <c r="H476" t="str" cm="1">
        <f t="array" ref="H476">SUBSTITUTE(INDEX($C$1:$C476, MAX(IF((NOT(ISBLANK($C$1:$C476)))*(ISNUMBER(FIND("Item:", $C$1:$C476))), ROW($C$1:$C476)-ROW($C$1)+1))), "Item: ", "")</f>
        <v>SOBRECIMIENTO DE HORMIGON CICLOPEO 50% PIEDRA DESPLAZADORA</v>
      </c>
      <c r="I476" t="str">
        <f t="shared" si="39"/>
        <v/>
      </c>
      <c r="J476" t="str">
        <f t="shared" si="42"/>
        <v>MANO DE OBRA</v>
      </c>
      <c r="K476" t="b">
        <f t="shared" si="40"/>
        <v>0</v>
      </c>
      <c r="L476" s="11" t="str">
        <f t="shared" si="41"/>
        <v>SI</v>
      </c>
      <c r="M476" t="str">
        <f>IF(B476="Q", MAX(M$2:M475)+1, "")</f>
        <v/>
      </c>
      <c r="N476" t="str">
        <f t="shared" si="38"/>
        <v/>
      </c>
    </row>
    <row r="477" spans="1:14" x14ac:dyDescent="0.25">
      <c r="H477" t="str" cm="1">
        <f t="array" ref="H477">SUBSTITUTE(INDEX($C$1:$C477, MAX(IF((NOT(ISBLANK($C$1:$C477)))*(ISNUMBER(FIND("Item:", $C$1:$C477))), ROW($C$1:$C477)-ROW($C$1)+1))), "Item: ", "")</f>
        <v>SOBRECIMIENTO DE HORMIGON CICLOPEO 50% PIEDRA DESPLAZADORA</v>
      </c>
      <c r="I477" t="str">
        <f t="shared" si="39"/>
        <v/>
      </c>
      <c r="J477" t="str">
        <f t="shared" si="42"/>
        <v>MANO DE OBRA</v>
      </c>
      <c r="K477" t="b">
        <f t="shared" si="40"/>
        <v>0</v>
      </c>
      <c r="L477" s="11" t="str">
        <f t="shared" si="41"/>
        <v/>
      </c>
      <c r="M477" t="str">
        <f>IF(B477="Q", MAX(M$2:M476)+1, "")</f>
        <v/>
      </c>
      <c r="N477" t="str">
        <f t="shared" si="38"/>
        <v/>
      </c>
    </row>
    <row r="478" spans="1:14" x14ac:dyDescent="0.25">
      <c r="H478" t="str" cm="1">
        <f t="array" ref="H478">SUBSTITUTE(INDEX($C$1:$C478, MAX(IF((NOT(ISBLANK($C$1:$C478)))*(ISNUMBER(FIND("Item:", $C$1:$C478))), ROW($C$1:$C478)-ROW($C$1)+1))), "Item: ", "")</f>
        <v>SOBRECIMIENTO DE HORMIGON CICLOPEO 50% PIEDRA DESPLAZADORA</v>
      </c>
      <c r="I478" t="str">
        <f t="shared" si="39"/>
        <v/>
      </c>
      <c r="J478" t="str">
        <f t="shared" si="42"/>
        <v>MANO DE OBRA</v>
      </c>
      <c r="K478" t="b">
        <f t="shared" si="40"/>
        <v>0</v>
      </c>
      <c r="L478" s="11" t="str">
        <f t="shared" si="41"/>
        <v/>
      </c>
      <c r="M478" t="str">
        <f>IF(B478="Q", MAX(M$2:M477)+1, "")</f>
        <v/>
      </c>
      <c r="N478" t="str">
        <f t="shared" si="38"/>
        <v/>
      </c>
    </row>
    <row r="479" spans="1:14" x14ac:dyDescent="0.25">
      <c r="H479" t="str" cm="1">
        <f t="array" ref="H479">SUBSTITUTE(INDEX($C$1:$C479, MAX(IF((NOT(ISBLANK($C$1:$C479)))*(ISNUMBER(FIND("Item:", $C$1:$C479))), ROW($C$1:$C479)-ROW($C$1)+1))), "Item: ", "")</f>
        <v>SOBRECIMIENTO DE HORMIGON CICLOPEO 50% PIEDRA DESPLAZADORA</v>
      </c>
      <c r="I479" t="str">
        <f t="shared" si="39"/>
        <v/>
      </c>
      <c r="J479" t="str">
        <f t="shared" si="42"/>
        <v>MANO DE OBRA</v>
      </c>
      <c r="K479" t="b">
        <f t="shared" si="40"/>
        <v>0</v>
      </c>
      <c r="L479" s="11" t="str">
        <f t="shared" si="41"/>
        <v/>
      </c>
      <c r="M479" t="str">
        <f>IF(B479="Q", MAX(M$2:M478)+1, "")</f>
        <v/>
      </c>
      <c r="N479" t="str">
        <f t="shared" si="38"/>
        <v/>
      </c>
    </row>
    <row r="480" spans="1:14" x14ac:dyDescent="0.25">
      <c r="A480" s="6" t="s">
        <v>1</v>
      </c>
      <c r="B480" s="6" t="s">
        <v>224</v>
      </c>
      <c r="C480" s="8" t="s">
        <v>225</v>
      </c>
      <c r="D480" s="8"/>
      <c r="E480" s="8"/>
      <c r="F480" s="8" t="s">
        <v>226</v>
      </c>
      <c r="G480" s="7">
        <v>90</v>
      </c>
      <c r="H480" t="str" cm="1">
        <f t="array" ref="H480">SUBSTITUTE(INDEX($C$1:$C480, MAX(IF((NOT(ISBLANK($C$1:$C480)))*(ISNUMBER(FIND("Item:", $C$1:$C480))), ROW($C$1:$C480)-ROW($C$1)+1))), "Item: ", "")</f>
        <v>SOBRECIMIENTO DE HORMIGON CICLOPEO 50% PIEDRA DESPLAZADORA</v>
      </c>
      <c r="I480" t="str">
        <f t="shared" si="39"/>
        <v>MANO DE OBRA</v>
      </c>
      <c r="J480" t="str">
        <f t="shared" si="42"/>
        <v>MANO DE OBRA</v>
      </c>
      <c r="K480" t="b">
        <f t="shared" si="40"/>
        <v>0</v>
      </c>
      <c r="L480" s="11" t="str">
        <f t="shared" si="41"/>
        <v/>
      </c>
      <c r="M480" t="str">
        <f>IF(B480="Q", MAX(M$2:M479)+1, "")</f>
        <v/>
      </c>
      <c r="N480" t="str">
        <f t="shared" si="38"/>
        <v/>
      </c>
    </row>
    <row r="481" spans="1:14" x14ac:dyDescent="0.25">
      <c r="A481" s="2"/>
      <c r="B481" s="2" t="s">
        <v>227</v>
      </c>
      <c r="C481" s="5" t="s">
        <v>228</v>
      </c>
      <c r="D481" s="5"/>
      <c r="E481" s="5" t="s">
        <v>229</v>
      </c>
      <c r="F481" s="5" t="s">
        <v>230</v>
      </c>
      <c r="G481" s="3">
        <v>49.5</v>
      </c>
      <c r="H481" t="str" cm="1">
        <f t="array" ref="H481">SUBSTITUTE(INDEX($C$1:$C481, MAX(IF((NOT(ISBLANK($C$1:$C481)))*(ISNUMBER(FIND("Item:", $C$1:$C481))), ROW($C$1:$C481)-ROW($C$1)+1))), "Item: ", "")</f>
        <v>SOBRECIMIENTO DE HORMIGON CICLOPEO 50% PIEDRA DESPLAZADORA</v>
      </c>
      <c r="I481" t="str">
        <f t="shared" si="39"/>
        <v/>
      </c>
      <c r="J481" t="str">
        <f t="shared" si="42"/>
        <v>MANO DE OBRA</v>
      </c>
      <c r="K481" t="b">
        <f t="shared" si="40"/>
        <v>0</v>
      </c>
      <c r="L481" s="11" t="str">
        <f t="shared" si="41"/>
        <v/>
      </c>
      <c r="M481" t="str">
        <f>IF(B481="Q", MAX(M$2:M480)+1, "")</f>
        <v/>
      </c>
      <c r="N481" t="str">
        <f t="shared" si="38"/>
        <v/>
      </c>
    </row>
    <row r="482" spans="1:14" x14ac:dyDescent="0.25">
      <c r="A482" s="2"/>
      <c r="B482" s="2" t="s">
        <v>231</v>
      </c>
      <c r="C482" s="5" t="s">
        <v>232</v>
      </c>
      <c r="D482" s="5"/>
      <c r="E482" s="5" t="s">
        <v>233</v>
      </c>
      <c r="F482" s="5" t="s">
        <v>234</v>
      </c>
      <c r="G482" s="3">
        <v>20.84</v>
      </c>
      <c r="H482" t="str" cm="1">
        <f t="array" ref="H482">SUBSTITUTE(INDEX($C$1:$C482, MAX(IF((NOT(ISBLANK($C$1:$C482)))*(ISNUMBER(FIND("Item:", $C$1:$C482))), ROW($C$1:$C482)-ROW($C$1)+1))), "Item: ", "")</f>
        <v>SOBRECIMIENTO DE HORMIGON CICLOPEO 50% PIEDRA DESPLAZADORA</v>
      </c>
      <c r="I482" t="str">
        <f t="shared" si="39"/>
        <v/>
      </c>
      <c r="J482" t="str">
        <f t="shared" si="42"/>
        <v>MANO DE OBRA</v>
      </c>
      <c r="K482" t="b">
        <f t="shared" si="40"/>
        <v>0</v>
      </c>
      <c r="L482" s="11" t="str">
        <f t="shared" si="41"/>
        <v/>
      </c>
      <c r="M482" t="str">
        <f>IF(B482="Q", MAX(M$2:M481)+1, "")</f>
        <v/>
      </c>
      <c r="N482" t="str">
        <f t="shared" si="38"/>
        <v/>
      </c>
    </row>
    <row r="483" spans="1:14" x14ac:dyDescent="0.25">
      <c r="A483" s="6" t="s">
        <v>1</v>
      </c>
      <c r="B483" s="6" t="s">
        <v>235</v>
      </c>
      <c r="C483" s="8" t="s">
        <v>236</v>
      </c>
      <c r="D483" s="8"/>
      <c r="E483" s="8"/>
      <c r="F483" s="8" t="s">
        <v>237</v>
      </c>
      <c r="G483" s="7">
        <v>160.34</v>
      </c>
      <c r="H483" t="str" cm="1">
        <f t="array" ref="H483">SUBSTITUTE(INDEX($C$1:$C483, MAX(IF((NOT(ISBLANK($C$1:$C483)))*(ISNUMBER(FIND("Item:", $C$1:$C483))), ROW($C$1:$C483)-ROW($C$1)+1))), "Item: ", "")</f>
        <v>SOBRECIMIENTO DE HORMIGON CICLOPEO 50% PIEDRA DESPLAZADORA</v>
      </c>
      <c r="I483" t="str">
        <f t="shared" si="39"/>
        <v>MANO DE OBRA</v>
      </c>
      <c r="J483" t="str">
        <f t="shared" si="42"/>
        <v>MANO DE OBRA</v>
      </c>
      <c r="K483" t="b">
        <f t="shared" si="40"/>
        <v>0</v>
      </c>
      <c r="L483" s="11" t="str">
        <f t="shared" si="41"/>
        <v/>
      </c>
      <c r="M483" t="str">
        <f>IF(B483="Q", MAX(M$2:M482)+1, "")</f>
        <v/>
      </c>
      <c r="N483" t="str">
        <f t="shared" si="38"/>
        <v/>
      </c>
    </row>
    <row r="484" spans="1:14" x14ac:dyDescent="0.25">
      <c r="A484" s="2"/>
      <c r="B484" s="2" t="s">
        <v>238</v>
      </c>
      <c r="C484" s="5" t="s">
        <v>239</v>
      </c>
      <c r="D484" s="5"/>
      <c r="E484" s="5"/>
      <c r="F484" s="5"/>
      <c r="G484" s="5"/>
      <c r="H484" t="str" cm="1">
        <f t="array" ref="H484">SUBSTITUTE(INDEX($C$1:$C484, MAX(IF((NOT(ISBLANK($C$1:$C484)))*(ISNUMBER(FIND("Item:", $C$1:$C484))), ROW($C$1:$C484)-ROW($C$1)+1))), "Item: ", "")</f>
        <v>SOBRECIMIENTO DE HORMIGON CICLOPEO 50% PIEDRA DESPLAZADORA</v>
      </c>
      <c r="I484" t="str">
        <f t="shared" si="39"/>
        <v>EQUIPO</v>
      </c>
      <c r="J484" t="str">
        <f t="shared" si="42"/>
        <v>EQUIPO</v>
      </c>
      <c r="K484" t="b">
        <f t="shared" si="40"/>
        <v>0</v>
      </c>
      <c r="L484" s="11" t="str">
        <f t="shared" si="41"/>
        <v/>
      </c>
      <c r="M484" t="str">
        <f>IF(B484="Q", MAX(M$2:M483)+1, "")</f>
        <v/>
      </c>
      <c r="N484" t="str">
        <f t="shared" si="38"/>
        <v/>
      </c>
    </row>
    <row r="485" spans="1:14" x14ac:dyDescent="0.25">
      <c r="A485" s="2">
        <v>1</v>
      </c>
      <c r="B485" s="2" t="s">
        <v>218</v>
      </c>
      <c r="C485" s="5" t="s">
        <v>281</v>
      </c>
      <c r="D485" s="5" t="s">
        <v>198</v>
      </c>
      <c r="E485" s="3">
        <v>0.5</v>
      </c>
      <c r="F485" s="3">
        <v>25</v>
      </c>
      <c r="G485" s="3">
        <v>12.5</v>
      </c>
      <c r="H485" t="str" cm="1">
        <f t="array" ref="H485">SUBSTITUTE(INDEX($C$1:$C485, MAX(IF((NOT(ISBLANK($C$1:$C485)))*(ISNUMBER(FIND("Item:", $C$1:$C485))), ROW($C$1:$C485)-ROW($C$1)+1))), "Item: ", "")</f>
        <v>SOBRECIMIENTO DE HORMIGON CICLOPEO 50% PIEDRA DESPLAZADORA</v>
      </c>
      <c r="I485" t="str">
        <f t="shared" si="39"/>
        <v/>
      </c>
      <c r="J485" t="str">
        <f t="shared" si="42"/>
        <v>EQUIPO</v>
      </c>
      <c r="K485" t="b">
        <f t="shared" si="40"/>
        <v>0</v>
      </c>
      <c r="L485" s="11" t="str">
        <f t="shared" si="41"/>
        <v>SI</v>
      </c>
      <c r="M485" t="str">
        <f>IF(B485="Q", MAX(M$2:M484)+1, "")</f>
        <v/>
      </c>
      <c r="N485" t="str">
        <f t="shared" si="38"/>
        <v/>
      </c>
    </row>
    <row r="486" spans="1:14" x14ac:dyDescent="0.25">
      <c r="H486" t="str" cm="1">
        <f t="array" ref="H486">SUBSTITUTE(INDEX($C$1:$C486, MAX(IF((NOT(ISBLANK($C$1:$C486)))*(ISNUMBER(FIND("Item:", $C$1:$C486))), ROW($C$1:$C486)-ROW($C$1)+1))), "Item: ", "")</f>
        <v>SOBRECIMIENTO DE HORMIGON CICLOPEO 50% PIEDRA DESPLAZADORA</v>
      </c>
      <c r="I486" t="str">
        <f t="shared" si="39"/>
        <v/>
      </c>
      <c r="J486" t="str">
        <f t="shared" si="42"/>
        <v>EQUIPO</v>
      </c>
      <c r="K486" t="b">
        <f t="shared" si="40"/>
        <v>0</v>
      </c>
      <c r="L486" s="11" t="str">
        <f t="shared" si="41"/>
        <v/>
      </c>
      <c r="M486" t="str">
        <f>IF(B486="Q", MAX(M$2:M485)+1, "")</f>
        <v/>
      </c>
      <c r="N486" t="str">
        <f t="shared" si="38"/>
        <v/>
      </c>
    </row>
    <row r="487" spans="1:14" x14ac:dyDescent="0.25">
      <c r="H487" t="str" cm="1">
        <f t="array" ref="H487">SUBSTITUTE(INDEX($C$1:$C487, MAX(IF((NOT(ISBLANK($C$1:$C487)))*(ISNUMBER(FIND("Item:", $C$1:$C487))), ROW($C$1:$C487)-ROW($C$1)+1))), "Item: ", "")</f>
        <v>SOBRECIMIENTO DE HORMIGON CICLOPEO 50% PIEDRA DESPLAZADORA</v>
      </c>
      <c r="I487" t="str">
        <f t="shared" si="39"/>
        <v/>
      </c>
      <c r="J487" t="str">
        <f t="shared" si="42"/>
        <v>EQUIPO</v>
      </c>
      <c r="K487" t="b">
        <f t="shared" si="40"/>
        <v>0</v>
      </c>
      <c r="L487" s="11" t="str">
        <f t="shared" si="41"/>
        <v/>
      </c>
      <c r="M487" t="str">
        <f>IF(B487="Q", MAX(M$2:M486)+1, "")</f>
        <v/>
      </c>
      <c r="N487" t="str">
        <f t="shared" si="38"/>
        <v/>
      </c>
    </row>
    <row r="488" spans="1:14" x14ac:dyDescent="0.25">
      <c r="H488" t="str" cm="1">
        <f t="array" ref="H488">SUBSTITUTE(INDEX($C$1:$C488, MAX(IF((NOT(ISBLANK($C$1:$C488)))*(ISNUMBER(FIND("Item:", $C$1:$C488))), ROW($C$1:$C488)-ROW($C$1)+1))), "Item: ", "")</f>
        <v>SOBRECIMIENTO DE HORMIGON CICLOPEO 50% PIEDRA DESPLAZADORA</v>
      </c>
      <c r="I488" t="str">
        <f t="shared" si="39"/>
        <v/>
      </c>
      <c r="J488" t="str">
        <f t="shared" si="42"/>
        <v>EQUIPO</v>
      </c>
      <c r="K488" t="b">
        <f t="shared" si="40"/>
        <v>0</v>
      </c>
      <c r="L488" s="11" t="str">
        <f t="shared" si="41"/>
        <v/>
      </c>
      <c r="M488" t="str">
        <f>IF(B488="Q", MAX(M$2:M487)+1, "")</f>
        <v/>
      </c>
      <c r="N488" t="str">
        <f t="shared" si="38"/>
        <v/>
      </c>
    </row>
    <row r="489" spans="1:14" x14ac:dyDescent="0.25">
      <c r="H489" t="str" cm="1">
        <f t="array" ref="H489">SUBSTITUTE(INDEX($C$1:$C489, MAX(IF((NOT(ISBLANK($C$1:$C489)))*(ISNUMBER(FIND("Item:", $C$1:$C489))), ROW($C$1:$C489)-ROW($C$1)+1))), "Item: ", "")</f>
        <v>SOBRECIMIENTO DE HORMIGON CICLOPEO 50% PIEDRA DESPLAZADORA</v>
      </c>
      <c r="I489" t="str">
        <f t="shared" si="39"/>
        <v/>
      </c>
      <c r="J489" t="str">
        <f t="shared" si="42"/>
        <v>EQUIPO</v>
      </c>
      <c r="K489" t="b">
        <f t="shared" si="40"/>
        <v>0</v>
      </c>
      <c r="L489" s="11" t="str">
        <f t="shared" si="41"/>
        <v/>
      </c>
      <c r="M489" t="str">
        <f>IF(B489="Q", MAX(M$2:M488)+1, "")</f>
        <v/>
      </c>
      <c r="N489" t="str">
        <f t="shared" si="38"/>
        <v/>
      </c>
    </row>
    <row r="490" spans="1:14" x14ac:dyDescent="0.25">
      <c r="A490" s="2"/>
      <c r="B490" s="2" t="s">
        <v>240</v>
      </c>
      <c r="C490" s="5" t="s">
        <v>241</v>
      </c>
      <c r="D490" s="5"/>
      <c r="E490" s="5" t="s">
        <v>242</v>
      </c>
      <c r="F490" s="5" t="s">
        <v>243</v>
      </c>
      <c r="G490" s="3">
        <v>4.8099999999999996</v>
      </c>
      <c r="H490" t="str" cm="1">
        <f t="array" ref="H490">SUBSTITUTE(INDEX($C$1:$C490, MAX(IF((NOT(ISBLANK($C$1:$C490)))*(ISNUMBER(FIND("Item:", $C$1:$C490))), ROW($C$1:$C490)-ROW($C$1)+1))), "Item: ", "")</f>
        <v>SOBRECIMIENTO DE HORMIGON CICLOPEO 50% PIEDRA DESPLAZADORA</v>
      </c>
      <c r="I490" t="str">
        <f t="shared" si="39"/>
        <v/>
      </c>
      <c r="J490" t="str">
        <f t="shared" si="42"/>
        <v>EQUIPO</v>
      </c>
      <c r="K490" t="b">
        <f t="shared" si="40"/>
        <v>0</v>
      </c>
      <c r="L490" s="11" t="str">
        <f t="shared" si="41"/>
        <v/>
      </c>
      <c r="M490" t="str">
        <f>IF(B490="Q", MAX(M$2:M489)+1, "")</f>
        <v/>
      </c>
      <c r="N490" t="str">
        <f t="shared" si="38"/>
        <v/>
      </c>
    </row>
    <row r="491" spans="1:14" x14ac:dyDescent="0.25">
      <c r="A491" s="6" t="s">
        <v>1</v>
      </c>
      <c r="B491" s="6" t="s">
        <v>244</v>
      </c>
      <c r="C491" s="8" t="s">
        <v>245</v>
      </c>
      <c r="D491" s="8"/>
      <c r="E491" s="8"/>
      <c r="F491" s="8" t="s">
        <v>246</v>
      </c>
      <c r="G491" s="7">
        <v>17.309999999999999</v>
      </c>
      <c r="H491" t="str" cm="1">
        <f t="array" ref="H491">SUBSTITUTE(INDEX($C$1:$C491, MAX(IF((NOT(ISBLANK($C$1:$C491)))*(ISNUMBER(FIND("Item:", $C$1:$C491))), ROW($C$1:$C491)-ROW($C$1)+1))), "Item: ", "")</f>
        <v>SOBRECIMIENTO DE HORMIGON CICLOPEO 50% PIEDRA DESPLAZADORA</v>
      </c>
      <c r="I491" t="str">
        <f t="shared" si="39"/>
        <v>EQUIPO</v>
      </c>
      <c r="J491" t="str">
        <f t="shared" si="42"/>
        <v>EQUIPO</v>
      </c>
      <c r="K491" t="b">
        <f t="shared" si="40"/>
        <v>0</v>
      </c>
      <c r="L491" s="11" t="str">
        <f t="shared" si="41"/>
        <v/>
      </c>
      <c r="M491" t="str">
        <f>IF(B491="Q", MAX(M$2:M490)+1, "")</f>
        <v/>
      </c>
      <c r="N491" t="str">
        <f t="shared" si="38"/>
        <v/>
      </c>
    </row>
    <row r="492" spans="1:14" x14ac:dyDescent="0.25">
      <c r="A492" s="6" t="s">
        <v>1</v>
      </c>
      <c r="B492" s="6" t="s">
        <v>247</v>
      </c>
      <c r="C492" s="8" t="s">
        <v>248</v>
      </c>
      <c r="D492" s="8"/>
      <c r="E492" s="8"/>
      <c r="F492" s="8" t="s">
        <v>249</v>
      </c>
      <c r="G492" s="7">
        <v>401.65</v>
      </c>
      <c r="H492" t="str" cm="1">
        <f t="array" ref="H492">SUBSTITUTE(INDEX($C$1:$C492, MAX(IF((NOT(ISBLANK($C$1:$C492)))*(ISNUMBER(FIND("Item:", $C$1:$C492))), ROW($C$1:$C492)-ROW($C$1)+1))), "Item: ", "")</f>
        <v>SOBRECIMIENTO DE HORMIGON CICLOPEO 50% PIEDRA DESPLAZADORA</v>
      </c>
      <c r="I492" t="str">
        <f t="shared" si="39"/>
        <v/>
      </c>
      <c r="J492" t="str">
        <f t="shared" si="42"/>
        <v>EQUIPO</v>
      </c>
      <c r="K492" t="b">
        <f t="shared" si="40"/>
        <v>0</v>
      </c>
      <c r="L492" s="11" t="str">
        <f t="shared" si="41"/>
        <v/>
      </c>
      <c r="M492" t="str">
        <f>IF(B492="Q", MAX(M$2:M491)+1, "")</f>
        <v/>
      </c>
      <c r="N492" t="str">
        <f t="shared" si="38"/>
        <v/>
      </c>
    </row>
    <row r="493" spans="1:14" x14ac:dyDescent="0.25">
      <c r="A493" s="2"/>
      <c r="B493" s="2" t="s">
        <v>250</v>
      </c>
      <c r="C493" s="5" t="s">
        <v>251</v>
      </c>
      <c r="D493" s="5"/>
      <c r="E493" s="5" t="s">
        <v>252</v>
      </c>
      <c r="F493" s="5" t="s">
        <v>253</v>
      </c>
      <c r="G493" s="3">
        <v>28.12</v>
      </c>
      <c r="H493" t="str" cm="1">
        <f t="array" ref="H493">SUBSTITUTE(INDEX($C$1:$C493, MAX(IF((NOT(ISBLANK($C$1:$C493)))*(ISNUMBER(FIND("Item:", $C$1:$C493))), ROW($C$1:$C493)-ROW($C$1)+1))), "Item: ", "")</f>
        <v>SOBRECIMIENTO DE HORMIGON CICLOPEO 50% PIEDRA DESPLAZADORA</v>
      </c>
      <c r="I493" t="str">
        <f t="shared" si="39"/>
        <v/>
      </c>
      <c r="J493" t="str">
        <f t="shared" si="42"/>
        <v>EQUIPO</v>
      </c>
      <c r="K493" t="b">
        <f t="shared" si="40"/>
        <v>0</v>
      </c>
      <c r="L493" s="11" t="str">
        <f t="shared" si="41"/>
        <v/>
      </c>
      <c r="M493" t="str">
        <f>IF(B493="Q", MAX(M$2:M492)+1, "")</f>
        <v/>
      </c>
      <c r="N493" t="str">
        <f t="shared" si="38"/>
        <v/>
      </c>
    </row>
    <row r="494" spans="1:14" x14ac:dyDescent="0.25">
      <c r="A494" s="2"/>
      <c r="B494" s="2" t="s">
        <v>26</v>
      </c>
      <c r="C494" s="5" t="s">
        <v>254</v>
      </c>
      <c r="D494" s="5"/>
      <c r="E494" s="5" t="s">
        <v>252</v>
      </c>
      <c r="F494" s="5" t="s">
        <v>255</v>
      </c>
      <c r="G494" s="3">
        <v>30.08</v>
      </c>
      <c r="H494" t="str" cm="1">
        <f t="array" ref="H494">SUBSTITUTE(INDEX($C$1:$C494, MAX(IF((NOT(ISBLANK($C$1:$C494)))*(ISNUMBER(FIND("Item:", $C$1:$C494))), ROW($C$1:$C494)-ROW($C$1)+1))), "Item: ", "")</f>
        <v>SOBRECIMIENTO DE HORMIGON CICLOPEO 50% PIEDRA DESPLAZADORA</v>
      </c>
      <c r="I494" t="str">
        <f t="shared" si="39"/>
        <v/>
      </c>
      <c r="J494" t="str">
        <f t="shared" si="42"/>
        <v>EQUIPO</v>
      </c>
      <c r="K494" t="b">
        <f t="shared" si="40"/>
        <v>0</v>
      </c>
      <c r="L494" s="11" t="str">
        <f t="shared" si="41"/>
        <v/>
      </c>
      <c r="M494" t="str">
        <f>IF(B494="Q", MAX(M$2:M493)+1, "")</f>
        <v/>
      </c>
      <c r="N494" t="str">
        <f t="shared" si="38"/>
        <v/>
      </c>
    </row>
    <row r="495" spans="1:14" x14ac:dyDescent="0.25">
      <c r="A495" s="6" t="s">
        <v>1</v>
      </c>
      <c r="B495" s="6" t="s">
        <v>256</v>
      </c>
      <c r="C495" s="8" t="s">
        <v>257</v>
      </c>
      <c r="D495" s="8"/>
      <c r="E495" s="8"/>
      <c r="F495" s="8" t="s">
        <v>258</v>
      </c>
      <c r="G495" s="7">
        <v>459.85</v>
      </c>
      <c r="H495" t="str" cm="1">
        <f t="array" ref="H495">SUBSTITUTE(INDEX($C$1:$C495, MAX(IF((NOT(ISBLANK($C$1:$C495)))*(ISNUMBER(FIND("Item:", $C$1:$C495))), ROW($C$1:$C495)-ROW($C$1)+1))), "Item: ", "")</f>
        <v>SOBRECIMIENTO DE HORMIGON CICLOPEO 50% PIEDRA DESPLAZADORA</v>
      </c>
      <c r="I495" t="str">
        <f t="shared" si="39"/>
        <v/>
      </c>
      <c r="J495" t="str">
        <f t="shared" si="42"/>
        <v>EQUIPO</v>
      </c>
      <c r="K495" t="b">
        <f t="shared" si="40"/>
        <v>0</v>
      </c>
      <c r="L495" s="11" t="str">
        <f t="shared" si="41"/>
        <v/>
      </c>
      <c r="M495" t="str">
        <f>IF(B495="Q", MAX(M$2:M494)+1, "")</f>
        <v/>
      </c>
      <c r="N495" t="str">
        <f t="shared" si="38"/>
        <v/>
      </c>
    </row>
    <row r="496" spans="1:14" x14ac:dyDescent="0.25">
      <c r="A496" s="2"/>
      <c r="B496" s="2" t="s">
        <v>259</v>
      </c>
      <c r="C496" s="5" t="s">
        <v>260</v>
      </c>
      <c r="D496" s="5"/>
      <c r="E496" s="5" t="s">
        <v>261</v>
      </c>
      <c r="F496" s="5" t="s">
        <v>262</v>
      </c>
      <c r="G496" s="3">
        <v>14.21</v>
      </c>
      <c r="H496" t="str" cm="1">
        <f t="array" ref="H496">SUBSTITUTE(INDEX($C$1:$C496, MAX(IF((NOT(ISBLANK($C$1:$C496)))*(ISNUMBER(FIND("Item:", $C$1:$C496))), ROW($C$1:$C496)-ROW($C$1)+1))), "Item: ", "")</f>
        <v>SOBRECIMIENTO DE HORMIGON CICLOPEO 50% PIEDRA DESPLAZADORA</v>
      </c>
      <c r="I496" t="str">
        <f t="shared" si="39"/>
        <v/>
      </c>
      <c r="J496" t="str">
        <f t="shared" si="42"/>
        <v>EQUIPO</v>
      </c>
      <c r="K496" t="b">
        <f t="shared" si="40"/>
        <v>0</v>
      </c>
      <c r="L496" s="11" t="str">
        <f t="shared" si="41"/>
        <v/>
      </c>
      <c r="M496" t="str">
        <f>IF(B496="Q", MAX(M$2:M495)+1, "")</f>
        <v/>
      </c>
      <c r="N496" t="str">
        <f t="shared" si="38"/>
        <v/>
      </c>
    </row>
    <row r="497" spans="1:14" x14ac:dyDescent="0.25">
      <c r="H497" t="str" cm="1">
        <f t="array" ref="H497">SUBSTITUTE(INDEX($C$1:$C497, MAX(IF((NOT(ISBLANK($C$1:$C497)))*(ISNUMBER(FIND("Item:", $C$1:$C497))), ROW($C$1:$C497)-ROW($C$1)+1))), "Item: ", "")</f>
        <v>SOBRECIMIENTO DE HORMIGON CICLOPEO 50% PIEDRA DESPLAZADORA</v>
      </c>
      <c r="I497" t="str">
        <f t="shared" si="39"/>
        <v/>
      </c>
      <c r="J497" t="str">
        <f t="shared" si="42"/>
        <v>EQUIPO</v>
      </c>
      <c r="K497" t="b">
        <f t="shared" si="40"/>
        <v>0</v>
      </c>
      <c r="L497" s="11" t="str">
        <f t="shared" si="41"/>
        <v/>
      </c>
      <c r="M497" t="str">
        <f>IF(B497="Q", MAX(M$2:M496)+1, "")</f>
        <v/>
      </c>
      <c r="N497" t="str">
        <f t="shared" si="38"/>
        <v/>
      </c>
    </row>
    <row r="498" spans="1:14" x14ac:dyDescent="0.25">
      <c r="A498" s="6" t="s">
        <v>1</v>
      </c>
      <c r="B498" s="6" t="s">
        <v>263</v>
      </c>
      <c r="C498" s="8" t="s">
        <v>264</v>
      </c>
      <c r="D498" s="8"/>
      <c r="E498" s="8"/>
      <c r="F498" s="8" t="s">
        <v>265</v>
      </c>
      <c r="G498" s="7">
        <v>474.06</v>
      </c>
      <c r="H498" t="str" cm="1">
        <f t="array" ref="H498">SUBSTITUTE(INDEX($C$1:$C498, MAX(IF((NOT(ISBLANK($C$1:$C498)))*(ISNUMBER(FIND("Item:", $C$1:$C498))), ROW($C$1:$C498)-ROW($C$1)+1))), "Item: ", "")</f>
        <v>SOBRECIMIENTO DE HORMIGON CICLOPEO 50% PIEDRA DESPLAZADORA</v>
      </c>
      <c r="I498" t="str">
        <f t="shared" si="39"/>
        <v/>
      </c>
      <c r="J498" t="str">
        <f t="shared" si="42"/>
        <v>EQUIPO</v>
      </c>
      <c r="K498" t="b">
        <f t="shared" si="40"/>
        <v>0</v>
      </c>
      <c r="L498" s="11" t="str">
        <f t="shared" si="41"/>
        <v/>
      </c>
      <c r="M498">
        <f>IF(B498="Q", MAX(M$2:M497)+1, "")</f>
        <v>10</v>
      </c>
      <c r="N498" t="str">
        <f t="shared" si="38"/>
        <v>SOBRECIMIENTO DE HORMIGON CICLOPEO 50% PIEDRA DESPLAZADORA</v>
      </c>
    </row>
    <row r="499" spans="1:14" x14ac:dyDescent="0.25">
      <c r="A499" s="6" t="s">
        <v>1</v>
      </c>
      <c r="B499" s="6"/>
      <c r="C499" s="8" t="s">
        <v>266</v>
      </c>
      <c r="D499" s="8"/>
      <c r="E499" s="8"/>
      <c r="F499" s="8"/>
      <c r="G499" s="7">
        <v>474.06</v>
      </c>
      <c r="H499" t="str" cm="1">
        <f t="array" ref="H499">SUBSTITUTE(INDEX($C$1:$C499, MAX(IF((NOT(ISBLANK($C$1:$C499)))*(ISNUMBER(FIND("Item:", $C$1:$C499))), ROW($C$1:$C499)-ROW($C$1)+1))), "Item: ", "")</f>
        <v>SOBRECIMIENTO DE HORMIGON CICLOPEO 50% PIEDRA DESPLAZADORA</v>
      </c>
      <c r="I499" t="str">
        <f t="shared" si="39"/>
        <v/>
      </c>
      <c r="J499" t="str">
        <f t="shared" si="42"/>
        <v>EQUIPO</v>
      </c>
      <c r="K499" t="b">
        <f t="shared" si="40"/>
        <v>0</v>
      </c>
      <c r="L499" s="11" t="str">
        <f t="shared" si="41"/>
        <v/>
      </c>
      <c r="M499" t="str">
        <f>IF(B499="Q", MAX(M$2:M498)+1, "")</f>
        <v/>
      </c>
      <c r="N499" t="str">
        <f t="shared" si="38"/>
        <v/>
      </c>
    </row>
    <row r="500" spans="1:14" x14ac:dyDescent="0.25">
      <c r="C500" s="9" t="s">
        <v>291</v>
      </c>
      <c r="H500" t="str" cm="1">
        <f t="array" ref="H500">SUBSTITUTE(INDEX($C$1:$C500, MAX(IF((NOT(ISBLANK($C$1:$C500)))*(ISNUMBER(FIND("Item:", $C$1:$C500))), ROW($C$1:$C500)-ROW($C$1)+1))), "Item: ", "")</f>
        <v>SOBRECIMIENTO DE HORMIGON CICLOPEO 50% PIEDRA DESPLAZADORA</v>
      </c>
      <c r="I500" t="str">
        <f t="shared" si="39"/>
        <v/>
      </c>
      <c r="J500" t="str">
        <f t="shared" si="42"/>
        <v>EQUIPO</v>
      </c>
      <c r="K500" t="b">
        <f t="shared" si="40"/>
        <v>0</v>
      </c>
      <c r="L500" s="11" t="str">
        <f t="shared" si="41"/>
        <v/>
      </c>
      <c r="M500" t="str">
        <f>IF(B500="Q", MAX(M$2:M499)+1, "")</f>
        <v/>
      </c>
      <c r="N500" t="str">
        <f t="shared" si="38"/>
        <v/>
      </c>
    </row>
    <row r="501" spans="1:14" x14ac:dyDescent="0.25">
      <c r="H501" t="str" cm="1">
        <f t="array" ref="H501">SUBSTITUTE(INDEX($C$1:$C501, MAX(IF((NOT(ISBLANK($C$1:$C501)))*(ISNUMBER(FIND("Item:", $C$1:$C501))), ROW($C$1:$C501)-ROW($C$1)+1))), "Item: ", "")</f>
        <v>SOBRECIMIENTO DE HORMIGON CICLOPEO 50% PIEDRA DESPLAZADORA</v>
      </c>
      <c r="I501" t="str">
        <f t="shared" si="39"/>
        <v/>
      </c>
      <c r="J501" t="str">
        <f t="shared" si="42"/>
        <v>EQUIPO</v>
      </c>
      <c r="K501" t="b">
        <f t="shared" si="40"/>
        <v>0</v>
      </c>
      <c r="L501" s="11" t="str">
        <f t="shared" si="41"/>
        <v/>
      </c>
      <c r="M501" t="str">
        <f>IF(B501="Q", MAX(M$2:M500)+1, "")</f>
        <v/>
      </c>
      <c r="N501" t="str">
        <f t="shared" si="38"/>
        <v/>
      </c>
    </row>
    <row r="502" spans="1:14" x14ac:dyDescent="0.25">
      <c r="C502" s="10" t="s">
        <v>292</v>
      </c>
      <c r="E502" s="10" t="s">
        <v>293</v>
      </c>
      <c r="H502" t="str" cm="1">
        <f t="array" ref="H502">SUBSTITUTE(INDEX($C$1:$C502, MAX(IF((NOT(ISBLANK($C$1:$C502)))*(ISNUMBER(FIND("Item:", $C$1:$C502))), ROW($C$1:$C502)-ROW($C$1)+1))), "Item: ", "")</f>
        <v>IMPERMEABILIZACION CON CARTON ASFALTICO</v>
      </c>
      <c r="I502" t="str">
        <f t="shared" si="39"/>
        <v/>
      </c>
      <c r="J502" t="str">
        <f t="shared" si="42"/>
        <v>EQUIPO</v>
      </c>
      <c r="K502" t="b">
        <f t="shared" si="40"/>
        <v>0</v>
      </c>
      <c r="L502" s="11" t="str">
        <f t="shared" si="41"/>
        <v/>
      </c>
      <c r="M502" t="str">
        <f>IF(B502="Q", MAX(M$2:M501)+1, "")</f>
        <v/>
      </c>
      <c r="N502" t="str">
        <f t="shared" si="38"/>
        <v/>
      </c>
    </row>
    <row r="503" spans="1:14" x14ac:dyDescent="0.25">
      <c r="C503" s="10" t="s">
        <v>0</v>
      </c>
      <c r="E503" s="10" t="s">
        <v>72</v>
      </c>
      <c r="H503" t="str" cm="1">
        <f t="array" ref="H503">SUBSTITUTE(INDEX($C$1:$C503, MAX(IF((NOT(ISBLANK($C$1:$C503)))*(ISNUMBER(FIND("Item:", $C$1:$C503))), ROW($C$1:$C503)-ROW($C$1)+1))), "Item: ", "")</f>
        <v>IMPERMEABILIZACION CON CARTON ASFALTICO</v>
      </c>
      <c r="I503" t="str">
        <f t="shared" si="39"/>
        <v/>
      </c>
      <c r="J503" t="str">
        <f t="shared" si="42"/>
        <v>EQUIPO</v>
      </c>
      <c r="K503" t="b">
        <f t="shared" si="40"/>
        <v>0</v>
      </c>
      <c r="L503" s="11" t="str">
        <f t="shared" si="41"/>
        <v/>
      </c>
      <c r="M503" t="str">
        <f>IF(B503="Q", MAX(M$2:M502)+1, "")</f>
        <v/>
      </c>
      <c r="N503" t="str">
        <f t="shared" si="38"/>
        <v/>
      </c>
    </row>
    <row r="504" spans="1:14" x14ac:dyDescent="0.25">
      <c r="C504" s="10" t="s">
        <v>71</v>
      </c>
      <c r="E504" s="10" t="s">
        <v>73</v>
      </c>
      <c r="H504" t="str" cm="1">
        <f t="array" ref="H504">SUBSTITUTE(INDEX($C$1:$C504, MAX(IF((NOT(ISBLANK($C$1:$C504)))*(ISNUMBER(FIND("Item:", $C$1:$C504))), ROW($C$1:$C504)-ROW($C$1)+1))), "Item: ", "")</f>
        <v>IMPERMEABILIZACION CON CARTON ASFALTICO</v>
      </c>
      <c r="I504" t="str">
        <f t="shared" si="39"/>
        <v/>
      </c>
      <c r="J504" t="str">
        <f t="shared" si="42"/>
        <v>EQUIPO</v>
      </c>
      <c r="K504" t="b">
        <f t="shared" si="40"/>
        <v>0</v>
      </c>
      <c r="L504" s="11" t="str">
        <f t="shared" si="41"/>
        <v/>
      </c>
      <c r="M504" t="str">
        <f>IF(B504="Q", MAX(M$2:M503)+1, "")</f>
        <v/>
      </c>
      <c r="N504" t="str">
        <f t="shared" si="38"/>
        <v/>
      </c>
    </row>
    <row r="505" spans="1:14" x14ac:dyDescent="0.25">
      <c r="H505" t="str" cm="1">
        <f t="array" ref="H505">SUBSTITUTE(INDEX($C$1:$C505, MAX(IF((NOT(ISBLANK($C$1:$C505)))*(ISNUMBER(FIND("Item:", $C$1:$C505))), ROW($C$1:$C505)-ROW($C$1)+1))), "Item: ", "")</f>
        <v>IMPERMEABILIZACION CON CARTON ASFALTICO</v>
      </c>
      <c r="I505" t="str">
        <f t="shared" si="39"/>
        <v/>
      </c>
      <c r="J505" t="str">
        <f t="shared" si="42"/>
        <v>EQUIPO</v>
      </c>
      <c r="K505" t="b">
        <f t="shared" si="40"/>
        <v>0</v>
      </c>
      <c r="L505" s="11" t="str">
        <f t="shared" si="41"/>
        <v/>
      </c>
      <c r="M505" t="str">
        <f>IF(B505="Q", MAX(M$2:M504)+1, "")</f>
        <v/>
      </c>
      <c r="N505" t="str">
        <f t="shared" si="38"/>
        <v/>
      </c>
    </row>
    <row r="506" spans="1:14" x14ac:dyDescent="0.25">
      <c r="A506" s="1" t="s">
        <v>2</v>
      </c>
      <c r="B506" s="1" t="s">
        <v>213</v>
      </c>
      <c r="C506" s="4" t="s">
        <v>214</v>
      </c>
      <c r="D506" s="4" t="s">
        <v>74</v>
      </c>
      <c r="E506" s="4" t="s">
        <v>77</v>
      </c>
      <c r="F506" s="4" t="s">
        <v>215</v>
      </c>
      <c r="G506" s="4" t="s">
        <v>76</v>
      </c>
      <c r="H506" t="str" cm="1">
        <f t="array" ref="H506">SUBSTITUTE(INDEX($C$1:$C506, MAX(IF((NOT(ISBLANK($C$1:$C506)))*(ISNUMBER(FIND("Item:", $C$1:$C506))), ROW($C$1:$C506)-ROW($C$1)+1))), "Item: ", "")</f>
        <v>IMPERMEABILIZACION CON CARTON ASFALTICO</v>
      </c>
      <c r="I506" t="str">
        <f t="shared" si="39"/>
        <v/>
      </c>
      <c r="J506" t="str">
        <f t="shared" si="42"/>
        <v>EQUIPO</v>
      </c>
      <c r="K506" t="b">
        <f t="shared" si="40"/>
        <v>0</v>
      </c>
      <c r="L506" s="11" t="str">
        <f t="shared" si="41"/>
        <v/>
      </c>
      <c r="M506" t="str">
        <f>IF(B506="Q", MAX(M$2:M505)+1, "")</f>
        <v/>
      </c>
      <c r="N506" t="str">
        <f t="shared" si="38"/>
        <v/>
      </c>
    </row>
    <row r="507" spans="1:14" x14ac:dyDescent="0.25">
      <c r="A507" s="2"/>
      <c r="B507" s="2" t="s">
        <v>216</v>
      </c>
      <c r="C507" s="5" t="s">
        <v>217</v>
      </c>
      <c r="D507" s="5"/>
      <c r="E507" s="5"/>
      <c r="F507" s="5"/>
      <c r="G507" s="5"/>
      <c r="H507" t="str" cm="1">
        <f t="array" ref="H507">SUBSTITUTE(INDEX($C$1:$C507, MAX(IF((NOT(ISBLANK($C$1:$C507)))*(ISNUMBER(FIND("Item:", $C$1:$C507))), ROW($C$1:$C507)-ROW($C$1)+1))), "Item: ", "")</f>
        <v>IMPERMEABILIZACION CON CARTON ASFALTICO</v>
      </c>
      <c r="I507" t="str">
        <f t="shared" si="39"/>
        <v>MATERIALES</v>
      </c>
      <c r="J507" t="str">
        <f t="shared" si="42"/>
        <v>MATERIALES</v>
      </c>
      <c r="K507" t="b">
        <f t="shared" si="40"/>
        <v>1</v>
      </c>
      <c r="L507" s="11" t="str">
        <f t="shared" si="41"/>
        <v/>
      </c>
      <c r="M507" t="str">
        <f>IF(B507="Q", MAX(M$2:M506)+1, "")</f>
        <v/>
      </c>
      <c r="N507" t="str">
        <f t="shared" si="38"/>
        <v/>
      </c>
    </row>
    <row r="508" spans="1:14" x14ac:dyDescent="0.25">
      <c r="A508" s="2">
        <v>1</v>
      </c>
      <c r="B508" s="2" t="s">
        <v>218</v>
      </c>
      <c r="C508" s="5" t="s">
        <v>105</v>
      </c>
      <c r="D508" s="5" t="s">
        <v>22</v>
      </c>
      <c r="E508" s="3">
        <v>1.05</v>
      </c>
      <c r="F508" s="3">
        <v>8</v>
      </c>
      <c r="G508" s="3">
        <v>8.4</v>
      </c>
      <c r="H508" t="str" cm="1">
        <f t="array" ref="H508">SUBSTITUTE(INDEX($C$1:$C508, MAX(IF((NOT(ISBLANK($C$1:$C508)))*(ISNUMBER(FIND("Item:", $C$1:$C508))), ROW($C$1:$C508)-ROW($C$1)+1))), "Item: ", "")</f>
        <v>IMPERMEABILIZACION CON CARTON ASFALTICO</v>
      </c>
      <c r="I508" t="str">
        <f t="shared" si="39"/>
        <v/>
      </c>
      <c r="J508" t="str">
        <f t="shared" si="42"/>
        <v>MATERIALES</v>
      </c>
      <c r="K508" t="b">
        <f t="shared" si="40"/>
        <v>0</v>
      </c>
      <c r="L508" s="11" t="str">
        <f t="shared" si="41"/>
        <v>SI</v>
      </c>
      <c r="M508" t="str">
        <f>IF(B508="Q", MAX(M$2:M507)+1, "")</f>
        <v/>
      </c>
      <c r="N508" t="str">
        <f t="shared" si="38"/>
        <v/>
      </c>
    </row>
    <row r="509" spans="1:14" x14ac:dyDescent="0.25">
      <c r="A509" s="2">
        <v>2</v>
      </c>
      <c r="B509" s="2" t="s">
        <v>218</v>
      </c>
      <c r="C509" s="5" t="s">
        <v>86</v>
      </c>
      <c r="D509" s="5" t="s">
        <v>81</v>
      </c>
      <c r="E509" s="3">
        <v>0.75</v>
      </c>
      <c r="F509" s="3">
        <v>7</v>
      </c>
      <c r="G509" s="3">
        <v>5.25</v>
      </c>
      <c r="H509" t="str" cm="1">
        <f t="array" ref="H509">SUBSTITUTE(INDEX($C$1:$C509, MAX(IF((NOT(ISBLANK($C$1:$C509)))*(ISNUMBER(FIND("Item:", $C$1:$C509))), ROW($C$1:$C509)-ROW($C$1)+1))), "Item: ", "")</f>
        <v>IMPERMEABILIZACION CON CARTON ASFALTICO</v>
      </c>
      <c r="I509" t="str">
        <f t="shared" si="39"/>
        <v/>
      </c>
      <c r="J509" t="str">
        <f t="shared" si="42"/>
        <v>MATERIALES</v>
      </c>
      <c r="K509" t="b">
        <f t="shared" si="40"/>
        <v>0</v>
      </c>
      <c r="L509" s="11" t="str">
        <f t="shared" si="41"/>
        <v>SI</v>
      </c>
      <c r="M509" t="str">
        <f>IF(B509="Q", MAX(M$2:M508)+1, "")</f>
        <v/>
      </c>
      <c r="N509" t="str">
        <f t="shared" si="38"/>
        <v/>
      </c>
    </row>
    <row r="510" spans="1:14" x14ac:dyDescent="0.25">
      <c r="H510" t="str" cm="1">
        <f t="array" ref="H510">SUBSTITUTE(INDEX($C$1:$C510, MAX(IF((NOT(ISBLANK($C$1:$C510)))*(ISNUMBER(FIND("Item:", $C$1:$C510))), ROW($C$1:$C510)-ROW($C$1)+1))), "Item: ", "")</f>
        <v>IMPERMEABILIZACION CON CARTON ASFALTICO</v>
      </c>
      <c r="I510" t="str">
        <f t="shared" si="39"/>
        <v/>
      </c>
      <c r="J510" t="str">
        <f t="shared" si="42"/>
        <v>MATERIALES</v>
      </c>
      <c r="K510" t="b">
        <f t="shared" si="40"/>
        <v>0</v>
      </c>
      <c r="L510" s="11" t="str">
        <f t="shared" si="41"/>
        <v/>
      </c>
      <c r="M510" t="str">
        <f>IF(B510="Q", MAX(M$2:M509)+1, "")</f>
        <v/>
      </c>
      <c r="N510" t="str">
        <f t="shared" si="38"/>
        <v/>
      </c>
    </row>
    <row r="511" spans="1:14" x14ac:dyDescent="0.25">
      <c r="H511" t="str" cm="1">
        <f t="array" ref="H511">SUBSTITUTE(INDEX($C$1:$C511, MAX(IF((NOT(ISBLANK($C$1:$C511)))*(ISNUMBER(FIND("Item:", $C$1:$C511))), ROW($C$1:$C511)-ROW($C$1)+1))), "Item: ", "")</f>
        <v>IMPERMEABILIZACION CON CARTON ASFALTICO</v>
      </c>
      <c r="I511" t="str">
        <f t="shared" si="39"/>
        <v/>
      </c>
      <c r="J511" t="str">
        <f t="shared" si="42"/>
        <v>MATERIALES</v>
      </c>
      <c r="K511" t="b">
        <f t="shared" si="40"/>
        <v>0</v>
      </c>
      <c r="L511" s="11" t="str">
        <f t="shared" si="41"/>
        <v/>
      </c>
      <c r="M511" t="str">
        <f>IF(B511="Q", MAX(M$2:M510)+1, "")</f>
        <v/>
      </c>
      <c r="N511" t="str">
        <f t="shared" si="38"/>
        <v/>
      </c>
    </row>
    <row r="512" spans="1:14" x14ac:dyDescent="0.25">
      <c r="H512" t="str" cm="1">
        <f t="array" ref="H512">SUBSTITUTE(INDEX($C$1:$C512, MAX(IF((NOT(ISBLANK($C$1:$C512)))*(ISNUMBER(FIND("Item:", $C$1:$C512))), ROW($C$1:$C512)-ROW($C$1)+1))), "Item: ", "")</f>
        <v>IMPERMEABILIZACION CON CARTON ASFALTICO</v>
      </c>
      <c r="I512" t="str">
        <f t="shared" si="39"/>
        <v/>
      </c>
      <c r="J512" t="str">
        <f t="shared" si="42"/>
        <v>MATERIALES</v>
      </c>
      <c r="K512" t="b">
        <f t="shared" si="40"/>
        <v>0</v>
      </c>
      <c r="L512" s="11" t="str">
        <f t="shared" si="41"/>
        <v/>
      </c>
      <c r="M512" t="str">
        <f>IF(B512="Q", MAX(M$2:M511)+1, "")</f>
        <v/>
      </c>
      <c r="N512" t="str">
        <f t="shared" si="38"/>
        <v/>
      </c>
    </row>
    <row r="513" spans="1:14" x14ac:dyDescent="0.25">
      <c r="H513" t="str" cm="1">
        <f t="array" ref="H513">SUBSTITUTE(INDEX($C$1:$C513, MAX(IF((NOT(ISBLANK($C$1:$C513)))*(ISNUMBER(FIND("Item:", $C$1:$C513))), ROW($C$1:$C513)-ROW($C$1)+1))), "Item: ", "")</f>
        <v>IMPERMEABILIZACION CON CARTON ASFALTICO</v>
      </c>
      <c r="I513" t="str">
        <f t="shared" si="39"/>
        <v/>
      </c>
      <c r="J513" t="str">
        <f t="shared" si="42"/>
        <v>MATERIALES</v>
      </c>
      <c r="K513" t="b">
        <f t="shared" si="40"/>
        <v>0</v>
      </c>
      <c r="L513" s="11" t="str">
        <f t="shared" si="41"/>
        <v/>
      </c>
      <c r="M513" t="str">
        <f>IF(B513="Q", MAX(M$2:M512)+1, "")</f>
        <v/>
      </c>
      <c r="N513" t="str">
        <f t="shared" si="38"/>
        <v/>
      </c>
    </row>
    <row r="514" spans="1:14" x14ac:dyDescent="0.25">
      <c r="H514" t="str" cm="1">
        <f t="array" ref="H514">SUBSTITUTE(INDEX($C$1:$C514, MAX(IF((NOT(ISBLANK($C$1:$C514)))*(ISNUMBER(FIND("Item:", $C$1:$C514))), ROW($C$1:$C514)-ROW($C$1)+1))), "Item: ", "")</f>
        <v>IMPERMEABILIZACION CON CARTON ASFALTICO</v>
      </c>
      <c r="I514" t="str">
        <f t="shared" si="39"/>
        <v/>
      </c>
      <c r="J514" t="str">
        <f t="shared" si="42"/>
        <v>MATERIALES</v>
      </c>
      <c r="K514" t="b">
        <f t="shared" si="40"/>
        <v>0</v>
      </c>
      <c r="L514" s="11" t="str">
        <f t="shared" si="41"/>
        <v/>
      </c>
      <c r="M514" t="str">
        <f>IF(B514="Q", MAX(M$2:M513)+1, "")</f>
        <v/>
      </c>
      <c r="N514" t="str">
        <f t="shared" ref="N514:N577" si="43">+IF(M514="","",H514)</f>
        <v/>
      </c>
    </row>
    <row r="515" spans="1:14" x14ac:dyDescent="0.25">
      <c r="H515" t="str" cm="1">
        <f t="array" ref="H515">SUBSTITUTE(INDEX($C$1:$C515, MAX(IF((NOT(ISBLANK($C$1:$C515)))*(ISNUMBER(FIND("Item:", $C$1:$C515))), ROW($C$1:$C515)-ROW($C$1)+1))), "Item: ", "")</f>
        <v>IMPERMEABILIZACION CON CARTON ASFALTICO</v>
      </c>
      <c r="I515" t="str">
        <f t="shared" ref="I515:I578" si="44">IFERROR(  IF(OR(ISNUMBER(FIND("MATERIALES", C515,1))), "MATERIALES",  IF(OR(ISNUMBER(FIND("MANO DE OBRA", C515))), "MANO DE OBRA",  IF(OR(ISNUMBER(FIND("EQUIPO", C515))), "EQUIPO",  ""))),"")</f>
        <v/>
      </c>
      <c r="J515" t="str">
        <f t="shared" si="42"/>
        <v>MATERIALES</v>
      </c>
      <c r="K515" t="b">
        <f t="shared" ref="K515:K578" si="45">AND(ISTEXT(B515),C515=J515)</f>
        <v>0</v>
      </c>
      <c r="L515" s="11" t="str">
        <f t="shared" ref="L515:L578" si="46">IF(ISNUMBER(A515),"SI","")</f>
        <v/>
      </c>
      <c r="M515" t="str">
        <f>IF(B515="Q", MAX(M$2:M514)+1, "")</f>
        <v/>
      </c>
      <c r="N515" t="str">
        <f t="shared" si="43"/>
        <v/>
      </c>
    </row>
    <row r="516" spans="1:14" x14ac:dyDescent="0.25">
      <c r="H516" t="str" cm="1">
        <f t="array" ref="H516">SUBSTITUTE(INDEX($C$1:$C516, MAX(IF((NOT(ISBLANK($C$1:$C516)))*(ISNUMBER(FIND("Item:", $C$1:$C516))), ROW($C$1:$C516)-ROW($C$1)+1))), "Item: ", "")</f>
        <v>IMPERMEABILIZACION CON CARTON ASFALTICO</v>
      </c>
      <c r="I516" t="str">
        <f t="shared" si="44"/>
        <v/>
      </c>
      <c r="J516" t="str">
        <f t="shared" si="42"/>
        <v>MATERIALES</v>
      </c>
      <c r="K516" t="b">
        <f t="shared" si="45"/>
        <v>0</v>
      </c>
      <c r="L516" s="11" t="str">
        <f t="shared" si="46"/>
        <v/>
      </c>
      <c r="M516" t="str">
        <f>IF(B516="Q", MAX(M$2:M515)+1, "")</f>
        <v/>
      </c>
      <c r="N516" t="str">
        <f t="shared" si="43"/>
        <v/>
      </c>
    </row>
    <row r="517" spans="1:14" x14ac:dyDescent="0.25">
      <c r="H517" t="str" cm="1">
        <f t="array" ref="H517">SUBSTITUTE(INDEX($C$1:$C517, MAX(IF((NOT(ISBLANK($C$1:$C517)))*(ISNUMBER(FIND("Item:", $C$1:$C517))), ROW($C$1:$C517)-ROW($C$1)+1))), "Item: ", "")</f>
        <v>IMPERMEABILIZACION CON CARTON ASFALTICO</v>
      </c>
      <c r="I517" t="str">
        <f t="shared" si="44"/>
        <v/>
      </c>
      <c r="J517" t="str">
        <f t="shared" si="42"/>
        <v>MATERIALES</v>
      </c>
      <c r="K517" t="b">
        <f t="shared" si="45"/>
        <v>0</v>
      </c>
      <c r="L517" s="11" t="str">
        <f t="shared" si="46"/>
        <v/>
      </c>
      <c r="M517" t="str">
        <f>IF(B517="Q", MAX(M$2:M516)+1, "")</f>
        <v/>
      </c>
      <c r="N517" t="str">
        <f t="shared" si="43"/>
        <v/>
      </c>
    </row>
    <row r="518" spans="1:14" x14ac:dyDescent="0.25">
      <c r="H518" t="str" cm="1">
        <f t="array" ref="H518">SUBSTITUTE(INDEX($C$1:$C518, MAX(IF((NOT(ISBLANK($C$1:$C518)))*(ISNUMBER(FIND("Item:", $C$1:$C518))), ROW($C$1:$C518)-ROW($C$1)+1))), "Item: ", "")</f>
        <v>IMPERMEABILIZACION CON CARTON ASFALTICO</v>
      </c>
      <c r="I518" t="str">
        <f t="shared" si="44"/>
        <v/>
      </c>
      <c r="J518" t="str">
        <f t="shared" si="42"/>
        <v>MATERIALES</v>
      </c>
      <c r="K518" t="b">
        <f t="shared" si="45"/>
        <v>0</v>
      </c>
      <c r="L518" s="11" t="str">
        <f t="shared" si="46"/>
        <v/>
      </c>
      <c r="M518" t="str">
        <f>IF(B518="Q", MAX(M$2:M517)+1, "")</f>
        <v/>
      </c>
      <c r="N518" t="str">
        <f t="shared" si="43"/>
        <v/>
      </c>
    </row>
    <row r="519" spans="1:14" x14ac:dyDescent="0.25">
      <c r="H519" t="str" cm="1">
        <f t="array" ref="H519">SUBSTITUTE(INDEX($C$1:$C519, MAX(IF((NOT(ISBLANK($C$1:$C519)))*(ISNUMBER(FIND("Item:", $C$1:$C519))), ROW($C$1:$C519)-ROW($C$1)+1))), "Item: ", "")</f>
        <v>IMPERMEABILIZACION CON CARTON ASFALTICO</v>
      </c>
      <c r="I519" t="str">
        <f t="shared" si="44"/>
        <v/>
      </c>
      <c r="J519" t="str">
        <f t="shared" si="42"/>
        <v>MATERIALES</v>
      </c>
      <c r="K519" t="b">
        <f t="shared" si="45"/>
        <v>0</v>
      </c>
      <c r="L519" s="11" t="str">
        <f t="shared" si="46"/>
        <v/>
      </c>
      <c r="M519" t="str">
        <f>IF(B519="Q", MAX(M$2:M518)+1, "")</f>
        <v/>
      </c>
      <c r="N519" t="str">
        <f t="shared" si="43"/>
        <v/>
      </c>
    </row>
    <row r="520" spans="1:14" x14ac:dyDescent="0.25">
      <c r="H520" t="str" cm="1">
        <f t="array" ref="H520">SUBSTITUTE(INDEX($C$1:$C520, MAX(IF((NOT(ISBLANK($C$1:$C520)))*(ISNUMBER(FIND("Item:", $C$1:$C520))), ROW($C$1:$C520)-ROW($C$1)+1))), "Item: ", "")</f>
        <v>IMPERMEABILIZACION CON CARTON ASFALTICO</v>
      </c>
      <c r="I520" t="str">
        <f t="shared" si="44"/>
        <v/>
      </c>
      <c r="J520" t="str">
        <f t="shared" ref="J520:J583" si="47">+IF(I520="",J519,I520)</f>
        <v>MATERIALES</v>
      </c>
      <c r="K520" t="b">
        <f t="shared" si="45"/>
        <v>0</v>
      </c>
      <c r="L520" s="11" t="str">
        <f t="shared" si="46"/>
        <v/>
      </c>
      <c r="M520" t="str">
        <f>IF(B520="Q", MAX(M$2:M519)+1, "")</f>
        <v/>
      </c>
      <c r="N520" t="str">
        <f t="shared" si="43"/>
        <v/>
      </c>
    </row>
    <row r="521" spans="1:14" x14ac:dyDescent="0.25">
      <c r="H521" t="str" cm="1">
        <f t="array" ref="H521">SUBSTITUTE(INDEX($C$1:$C521, MAX(IF((NOT(ISBLANK($C$1:$C521)))*(ISNUMBER(FIND("Item:", $C$1:$C521))), ROW($C$1:$C521)-ROW($C$1)+1))), "Item: ", "")</f>
        <v>IMPERMEABILIZACION CON CARTON ASFALTICO</v>
      </c>
      <c r="I521" t="str">
        <f t="shared" si="44"/>
        <v/>
      </c>
      <c r="J521" t="str">
        <f t="shared" si="47"/>
        <v>MATERIALES</v>
      </c>
      <c r="K521" t="b">
        <f t="shared" si="45"/>
        <v>0</v>
      </c>
      <c r="L521" s="11" t="str">
        <f t="shared" si="46"/>
        <v/>
      </c>
      <c r="M521" t="str">
        <f>IF(B521="Q", MAX(M$2:M520)+1, "")</f>
        <v/>
      </c>
      <c r="N521" t="str">
        <f t="shared" si="43"/>
        <v/>
      </c>
    </row>
    <row r="522" spans="1:14" x14ac:dyDescent="0.25">
      <c r="H522" t="str" cm="1">
        <f t="array" ref="H522">SUBSTITUTE(INDEX($C$1:$C522, MAX(IF((NOT(ISBLANK($C$1:$C522)))*(ISNUMBER(FIND("Item:", $C$1:$C522))), ROW($C$1:$C522)-ROW($C$1)+1))), "Item: ", "")</f>
        <v>IMPERMEABILIZACION CON CARTON ASFALTICO</v>
      </c>
      <c r="I522" t="str">
        <f t="shared" si="44"/>
        <v/>
      </c>
      <c r="J522" t="str">
        <f t="shared" si="47"/>
        <v>MATERIALES</v>
      </c>
      <c r="K522" t="b">
        <f t="shared" si="45"/>
        <v>0</v>
      </c>
      <c r="L522" s="11" t="str">
        <f t="shared" si="46"/>
        <v/>
      </c>
      <c r="M522" t="str">
        <f>IF(B522="Q", MAX(M$2:M521)+1, "")</f>
        <v/>
      </c>
      <c r="N522" t="str">
        <f t="shared" si="43"/>
        <v/>
      </c>
    </row>
    <row r="523" spans="1:14" x14ac:dyDescent="0.25">
      <c r="A523" s="6" t="s">
        <v>1</v>
      </c>
      <c r="B523" s="6" t="s">
        <v>219</v>
      </c>
      <c r="C523" s="8" t="s">
        <v>220</v>
      </c>
      <c r="D523" s="8"/>
      <c r="E523" s="8"/>
      <c r="F523" s="8" t="s">
        <v>221</v>
      </c>
      <c r="G523" s="7">
        <v>13.65</v>
      </c>
      <c r="H523" t="str" cm="1">
        <f t="array" ref="H523">SUBSTITUTE(INDEX($C$1:$C523, MAX(IF((NOT(ISBLANK($C$1:$C523)))*(ISNUMBER(FIND("Item:", $C$1:$C523))), ROW($C$1:$C523)-ROW($C$1)+1))), "Item: ", "")</f>
        <v>IMPERMEABILIZACION CON CARTON ASFALTICO</v>
      </c>
      <c r="I523" t="str">
        <f t="shared" si="44"/>
        <v>MATERIALES</v>
      </c>
      <c r="J523" t="str">
        <f t="shared" si="47"/>
        <v>MATERIALES</v>
      </c>
      <c r="K523" t="b">
        <f t="shared" si="45"/>
        <v>0</v>
      </c>
      <c r="L523" s="11" t="str">
        <f t="shared" si="46"/>
        <v/>
      </c>
      <c r="M523" t="str">
        <f>IF(B523="Q", MAX(M$2:M522)+1, "")</f>
        <v/>
      </c>
      <c r="N523" t="str">
        <f t="shared" si="43"/>
        <v/>
      </c>
    </row>
    <row r="524" spans="1:14" x14ac:dyDescent="0.25">
      <c r="A524" s="2"/>
      <c r="B524" s="2" t="s">
        <v>222</v>
      </c>
      <c r="C524" s="5" t="s">
        <v>223</v>
      </c>
      <c r="D524" s="5"/>
      <c r="E524" s="5"/>
      <c r="F524" s="5"/>
      <c r="G524" s="5"/>
      <c r="H524" t="str" cm="1">
        <f t="array" ref="H524">SUBSTITUTE(INDEX($C$1:$C524, MAX(IF((NOT(ISBLANK($C$1:$C524)))*(ISNUMBER(FIND("Item:", $C$1:$C524))), ROW($C$1:$C524)-ROW($C$1)+1))), "Item: ", "")</f>
        <v>IMPERMEABILIZACION CON CARTON ASFALTICO</v>
      </c>
      <c r="I524" t="str">
        <f t="shared" si="44"/>
        <v>MANO DE OBRA</v>
      </c>
      <c r="J524" t="str">
        <f t="shared" si="47"/>
        <v>MANO DE OBRA</v>
      </c>
      <c r="K524" t="b">
        <f t="shared" si="45"/>
        <v>1</v>
      </c>
      <c r="L524" s="11" t="str">
        <f t="shared" si="46"/>
        <v/>
      </c>
      <c r="M524" t="str">
        <f>IF(B524="Q", MAX(M$2:M523)+1, "")</f>
        <v/>
      </c>
      <c r="N524" t="str">
        <f t="shared" si="43"/>
        <v/>
      </c>
    </row>
    <row r="525" spans="1:14" x14ac:dyDescent="0.25">
      <c r="A525" s="2">
        <v>1</v>
      </c>
      <c r="B525" s="2" t="s">
        <v>218</v>
      </c>
      <c r="C525" s="5" t="s">
        <v>197</v>
      </c>
      <c r="D525" s="5" t="s">
        <v>198</v>
      </c>
      <c r="E525" s="3">
        <v>0.2</v>
      </c>
      <c r="F525" s="3">
        <v>18</v>
      </c>
      <c r="G525" s="3">
        <v>3.6</v>
      </c>
      <c r="H525" t="str" cm="1">
        <f t="array" ref="H525">SUBSTITUTE(INDEX($C$1:$C525, MAX(IF((NOT(ISBLANK($C$1:$C525)))*(ISNUMBER(FIND("Item:", $C$1:$C525))), ROW($C$1:$C525)-ROW($C$1)+1))), "Item: ", "")</f>
        <v>IMPERMEABILIZACION CON CARTON ASFALTICO</v>
      </c>
      <c r="I525" t="str">
        <f t="shared" si="44"/>
        <v/>
      </c>
      <c r="J525" t="str">
        <f t="shared" si="47"/>
        <v>MANO DE OBRA</v>
      </c>
      <c r="K525" t="b">
        <f t="shared" si="45"/>
        <v>0</v>
      </c>
      <c r="L525" s="11" t="str">
        <f t="shared" si="46"/>
        <v>SI</v>
      </c>
      <c r="M525" t="str">
        <f>IF(B525="Q", MAX(M$2:M524)+1, "")</f>
        <v/>
      </c>
      <c r="N525" t="str">
        <f t="shared" si="43"/>
        <v/>
      </c>
    </row>
    <row r="526" spans="1:14" x14ac:dyDescent="0.25">
      <c r="A526" s="2">
        <v>2</v>
      </c>
      <c r="B526" s="2" t="s">
        <v>218</v>
      </c>
      <c r="C526" s="5" t="s">
        <v>200</v>
      </c>
      <c r="D526" s="5" t="s">
        <v>198</v>
      </c>
      <c r="E526" s="3">
        <v>0.2</v>
      </c>
      <c r="F526" s="3">
        <v>0</v>
      </c>
      <c r="G526" s="3">
        <v>0</v>
      </c>
      <c r="H526" t="str" cm="1">
        <f t="array" ref="H526">SUBSTITUTE(INDEX($C$1:$C526, MAX(IF((NOT(ISBLANK($C$1:$C526)))*(ISNUMBER(FIND("Item:", $C$1:$C526))), ROW($C$1:$C526)-ROW($C$1)+1))), "Item: ", "")</f>
        <v>IMPERMEABILIZACION CON CARTON ASFALTICO</v>
      </c>
      <c r="I526" t="str">
        <f t="shared" si="44"/>
        <v/>
      </c>
      <c r="J526" t="str">
        <f t="shared" si="47"/>
        <v>MANO DE OBRA</v>
      </c>
      <c r="K526" t="b">
        <f t="shared" si="45"/>
        <v>0</v>
      </c>
      <c r="L526" s="11" t="str">
        <f t="shared" si="46"/>
        <v>SI</v>
      </c>
      <c r="M526" t="str">
        <f>IF(B526="Q", MAX(M$2:M525)+1, "")</f>
        <v/>
      </c>
      <c r="N526" t="str">
        <f t="shared" si="43"/>
        <v/>
      </c>
    </row>
    <row r="527" spans="1:14" x14ac:dyDescent="0.25">
      <c r="H527" t="str" cm="1">
        <f t="array" ref="H527">SUBSTITUTE(INDEX($C$1:$C527, MAX(IF((NOT(ISBLANK($C$1:$C527)))*(ISNUMBER(FIND("Item:", $C$1:$C527))), ROW($C$1:$C527)-ROW($C$1)+1))), "Item: ", "")</f>
        <v>IMPERMEABILIZACION CON CARTON ASFALTICO</v>
      </c>
      <c r="I527" t="str">
        <f t="shared" si="44"/>
        <v/>
      </c>
      <c r="J527" t="str">
        <f t="shared" si="47"/>
        <v>MANO DE OBRA</v>
      </c>
      <c r="K527" t="b">
        <f t="shared" si="45"/>
        <v>0</v>
      </c>
      <c r="L527" s="11" t="str">
        <f t="shared" si="46"/>
        <v/>
      </c>
      <c r="M527" t="str">
        <f>IF(B527="Q", MAX(M$2:M526)+1, "")</f>
        <v/>
      </c>
      <c r="N527" t="str">
        <f t="shared" si="43"/>
        <v/>
      </c>
    </row>
    <row r="528" spans="1:14" x14ac:dyDescent="0.25">
      <c r="H528" t="str" cm="1">
        <f t="array" ref="H528">SUBSTITUTE(INDEX($C$1:$C528, MAX(IF((NOT(ISBLANK($C$1:$C528)))*(ISNUMBER(FIND("Item:", $C$1:$C528))), ROW($C$1:$C528)-ROW($C$1)+1))), "Item: ", "")</f>
        <v>IMPERMEABILIZACION CON CARTON ASFALTICO</v>
      </c>
      <c r="I528" t="str">
        <f t="shared" si="44"/>
        <v/>
      </c>
      <c r="J528" t="str">
        <f t="shared" si="47"/>
        <v>MANO DE OBRA</v>
      </c>
      <c r="K528" t="b">
        <f t="shared" si="45"/>
        <v>0</v>
      </c>
      <c r="L528" s="11" t="str">
        <f t="shared" si="46"/>
        <v/>
      </c>
      <c r="M528" t="str">
        <f>IF(B528="Q", MAX(M$2:M527)+1, "")</f>
        <v/>
      </c>
      <c r="N528" t="str">
        <f t="shared" si="43"/>
        <v/>
      </c>
    </row>
    <row r="529" spans="1:14" x14ac:dyDescent="0.25">
      <c r="H529" t="str" cm="1">
        <f t="array" ref="H529">SUBSTITUTE(INDEX($C$1:$C529, MAX(IF((NOT(ISBLANK($C$1:$C529)))*(ISNUMBER(FIND("Item:", $C$1:$C529))), ROW($C$1:$C529)-ROW($C$1)+1))), "Item: ", "")</f>
        <v>IMPERMEABILIZACION CON CARTON ASFALTICO</v>
      </c>
      <c r="I529" t="str">
        <f t="shared" si="44"/>
        <v/>
      </c>
      <c r="J529" t="str">
        <f t="shared" si="47"/>
        <v>MANO DE OBRA</v>
      </c>
      <c r="K529" t="b">
        <f t="shared" si="45"/>
        <v>0</v>
      </c>
      <c r="L529" s="11" t="str">
        <f t="shared" si="46"/>
        <v/>
      </c>
      <c r="M529" t="str">
        <f>IF(B529="Q", MAX(M$2:M528)+1, "")</f>
        <v/>
      </c>
      <c r="N529" t="str">
        <f t="shared" si="43"/>
        <v/>
      </c>
    </row>
    <row r="530" spans="1:14" x14ac:dyDescent="0.25">
      <c r="A530" s="6" t="s">
        <v>1</v>
      </c>
      <c r="B530" s="6" t="s">
        <v>224</v>
      </c>
      <c r="C530" s="8" t="s">
        <v>225</v>
      </c>
      <c r="D530" s="8"/>
      <c r="E530" s="8"/>
      <c r="F530" s="8" t="s">
        <v>226</v>
      </c>
      <c r="G530" s="7">
        <v>3.6</v>
      </c>
      <c r="H530" t="str" cm="1">
        <f t="array" ref="H530">SUBSTITUTE(INDEX($C$1:$C530, MAX(IF((NOT(ISBLANK($C$1:$C530)))*(ISNUMBER(FIND("Item:", $C$1:$C530))), ROW($C$1:$C530)-ROW($C$1)+1))), "Item: ", "")</f>
        <v>IMPERMEABILIZACION CON CARTON ASFALTICO</v>
      </c>
      <c r="I530" t="str">
        <f t="shared" si="44"/>
        <v>MANO DE OBRA</v>
      </c>
      <c r="J530" t="str">
        <f t="shared" si="47"/>
        <v>MANO DE OBRA</v>
      </c>
      <c r="K530" t="b">
        <f t="shared" si="45"/>
        <v>0</v>
      </c>
      <c r="L530" s="11" t="str">
        <f t="shared" si="46"/>
        <v/>
      </c>
      <c r="M530" t="str">
        <f>IF(B530="Q", MAX(M$2:M529)+1, "")</f>
        <v/>
      </c>
      <c r="N530" t="str">
        <f t="shared" si="43"/>
        <v/>
      </c>
    </row>
    <row r="531" spans="1:14" x14ac:dyDescent="0.25">
      <c r="A531" s="2"/>
      <c r="B531" s="2" t="s">
        <v>227</v>
      </c>
      <c r="C531" s="5" t="s">
        <v>228</v>
      </c>
      <c r="D531" s="5"/>
      <c r="E531" s="5" t="s">
        <v>229</v>
      </c>
      <c r="F531" s="5" t="s">
        <v>230</v>
      </c>
      <c r="G531" s="3">
        <v>1.98</v>
      </c>
      <c r="H531" t="str" cm="1">
        <f t="array" ref="H531">SUBSTITUTE(INDEX($C$1:$C531, MAX(IF((NOT(ISBLANK($C$1:$C531)))*(ISNUMBER(FIND("Item:", $C$1:$C531))), ROW($C$1:$C531)-ROW($C$1)+1))), "Item: ", "")</f>
        <v>IMPERMEABILIZACION CON CARTON ASFALTICO</v>
      </c>
      <c r="I531" t="str">
        <f t="shared" si="44"/>
        <v/>
      </c>
      <c r="J531" t="str">
        <f t="shared" si="47"/>
        <v>MANO DE OBRA</v>
      </c>
      <c r="K531" t="b">
        <f t="shared" si="45"/>
        <v>0</v>
      </c>
      <c r="L531" s="11" t="str">
        <f t="shared" si="46"/>
        <v/>
      </c>
      <c r="M531" t="str">
        <f>IF(B531="Q", MAX(M$2:M530)+1, "")</f>
        <v/>
      </c>
      <c r="N531" t="str">
        <f t="shared" si="43"/>
        <v/>
      </c>
    </row>
    <row r="532" spans="1:14" x14ac:dyDescent="0.25">
      <c r="A532" s="2"/>
      <c r="B532" s="2" t="s">
        <v>231</v>
      </c>
      <c r="C532" s="5" t="s">
        <v>232</v>
      </c>
      <c r="D532" s="5"/>
      <c r="E532" s="5" t="s">
        <v>233</v>
      </c>
      <c r="F532" s="5" t="s">
        <v>234</v>
      </c>
      <c r="G532" s="3">
        <v>0.83</v>
      </c>
      <c r="H532" t="str" cm="1">
        <f t="array" ref="H532">SUBSTITUTE(INDEX($C$1:$C532, MAX(IF((NOT(ISBLANK($C$1:$C532)))*(ISNUMBER(FIND("Item:", $C$1:$C532))), ROW($C$1:$C532)-ROW($C$1)+1))), "Item: ", "")</f>
        <v>IMPERMEABILIZACION CON CARTON ASFALTICO</v>
      </c>
      <c r="I532" t="str">
        <f t="shared" si="44"/>
        <v/>
      </c>
      <c r="J532" t="str">
        <f t="shared" si="47"/>
        <v>MANO DE OBRA</v>
      </c>
      <c r="K532" t="b">
        <f t="shared" si="45"/>
        <v>0</v>
      </c>
      <c r="L532" s="11" t="str">
        <f t="shared" si="46"/>
        <v/>
      </c>
      <c r="M532" t="str">
        <f>IF(B532="Q", MAX(M$2:M531)+1, "")</f>
        <v/>
      </c>
      <c r="N532" t="str">
        <f t="shared" si="43"/>
        <v/>
      </c>
    </row>
    <row r="533" spans="1:14" x14ac:dyDescent="0.25">
      <c r="A533" s="6" t="s">
        <v>1</v>
      </c>
      <c r="B533" s="6" t="s">
        <v>235</v>
      </c>
      <c r="C533" s="8" t="s">
        <v>236</v>
      </c>
      <c r="D533" s="8"/>
      <c r="E533" s="8"/>
      <c r="F533" s="8" t="s">
        <v>237</v>
      </c>
      <c r="G533" s="7">
        <v>6.41</v>
      </c>
      <c r="H533" t="str" cm="1">
        <f t="array" ref="H533">SUBSTITUTE(INDEX($C$1:$C533, MAX(IF((NOT(ISBLANK($C$1:$C533)))*(ISNUMBER(FIND("Item:", $C$1:$C533))), ROW($C$1:$C533)-ROW($C$1)+1))), "Item: ", "")</f>
        <v>IMPERMEABILIZACION CON CARTON ASFALTICO</v>
      </c>
      <c r="I533" t="str">
        <f t="shared" si="44"/>
        <v>MANO DE OBRA</v>
      </c>
      <c r="J533" t="str">
        <f t="shared" si="47"/>
        <v>MANO DE OBRA</v>
      </c>
      <c r="K533" t="b">
        <f t="shared" si="45"/>
        <v>0</v>
      </c>
      <c r="L533" s="11" t="str">
        <f t="shared" si="46"/>
        <v/>
      </c>
      <c r="M533" t="str">
        <f>IF(B533="Q", MAX(M$2:M532)+1, "")</f>
        <v/>
      </c>
      <c r="N533" t="str">
        <f t="shared" si="43"/>
        <v/>
      </c>
    </row>
    <row r="534" spans="1:14" x14ac:dyDescent="0.25">
      <c r="A534" s="2"/>
      <c r="B534" s="2" t="s">
        <v>238</v>
      </c>
      <c r="C534" s="5" t="s">
        <v>239</v>
      </c>
      <c r="D534" s="5"/>
      <c r="E534" s="5"/>
      <c r="F534" s="5"/>
      <c r="G534" s="5"/>
      <c r="H534" t="str" cm="1">
        <f t="array" ref="H534">SUBSTITUTE(INDEX($C$1:$C534, MAX(IF((NOT(ISBLANK($C$1:$C534)))*(ISNUMBER(FIND("Item:", $C$1:$C534))), ROW($C$1:$C534)-ROW($C$1)+1))), "Item: ", "")</f>
        <v>IMPERMEABILIZACION CON CARTON ASFALTICO</v>
      </c>
      <c r="I534" t="str">
        <f t="shared" si="44"/>
        <v>EQUIPO</v>
      </c>
      <c r="J534" t="str">
        <f t="shared" si="47"/>
        <v>EQUIPO</v>
      </c>
      <c r="K534" t="b">
        <f t="shared" si="45"/>
        <v>0</v>
      </c>
      <c r="L534" s="11" t="str">
        <f t="shared" si="46"/>
        <v/>
      </c>
      <c r="M534" t="str">
        <f>IF(B534="Q", MAX(M$2:M533)+1, "")</f>
        <v/>
      </c>
      <c r="N534" t="str">
        <f t="shared" si="43"/>
        <v/>
      </c>
    </row>
    <row r="535" spans="1:14" x14ac:dyDescent="0.25">
      <c r="H535" t="str" cm="1">
        <f t="array" ref="H535">SUBSTITUTE(INDEX($C$1:$C535, MAX(IF((NOT(ISBLANK($C$1:$C535)))*(ISNUMBER(FIND("Item:", $C$1:$C535))), ROW($C$1:$C535)-ROW($C$1)+1))), "Item: ", "")</f>
        <v>IMPERMEABILIZACION CON CARTON ASFALTICO</v>
      </c>
      <c r="I535" t="str">
        <f t="shared" si="44"/>
        <v/>
      </c>
      <c r="J535" t="str">
        <f t="shared" si="47"/>
        <v>EQUIPO</v>
      </c>
      <c r="K535" t="b">
        <f t="shared" si="45"/>
        <v>0</v>
      </c>
      <c r="L535" s="11" t="str">
        <f t="shared" si="46"/>
        <v/>
      </c>
      <c r="M535" t="str">
        <f>IF(B535="Q", MAX(M$2:M534)+1, "")</f>
        <v/>
      </c>
      <c r="N535" t="str">
        <f t="shared" si="43"/>
        <v/>
      </c>
    </row>
    <row r="536" spans="1:14" x14ac:dyDescent="0.25">
      <c r="H536" t="str" cm="1">
        <f t="array" ref="H536">SUBSTITUTE(INDEX($C$1:$C536, MAX(IF((NOT(ISBLANK($C$1:$C536)))*(ISNUMBER(FIND("Item:", $C$1:$C536))), ROW($C$1:$C536)-ROW($C$1)+1))), "Item: ", "")</f>
        <v>IMPERMEABILIZACION CON CARTON ASFALTICO</v>
      </c>
      <c r="I536" t="str">
        <f t="shared" si="44"/>
        <v/>
      </c>
      <c r="J536" t="str">
        <f t="shared" si="47"/>
        <v>EQUIPO</v>
      </c>
      <c r="K536" t="b">
        <f t="shared" si="45"/>
        <v>0</v>
      </c>
      <c r="L536" s="11" t="str">
        <f t="shared" si="46"/>
        <v/>
      </c>
      <c r="M536" t="str">
        <f>IF(B536="Q", MAX(M$2:M535)+1, "")</f>
        <v/>
      </c>
      <c r="N536" t="str">
        <f t="shared" si="43"/>
        <v/>
      </c>
    </row>
    <row r="537" spans="1:14" x14ac:dyDescent="0.25">
      <c r="H537" t="str" cm="1">
        <f t="array" ref="H537">SUBSTITUTE(INDEX($C$1:$C537, MAX(IF((NOT(ISBLANK($C$1:$C537)))*(ISNUMBER(FIND("Item:", $C$1:$C537))), ROW($C$1:$C537)-ROW($C$1)+1))), "Item: ", "")</f>
        <v>IMPERMEABILIZACION CON CARTON ASFALTICO</v>
      </c>
      <c r="I537" t="str">
        <f t="shared" si="44"/>
        <v/>
      </c>
      <c r="J537" t="str">
        <f t="shared" si="47"/>
        <v>EQUIPO</v>
      </c>
      <c r="K537" t="b">
        <f t="shared" si="45"/>
        <v>0</v>
      </c>
      <c r="L537" s="11" t="str">
        <f t="shared" si="46"/>
        <v/>
      </c>
      <c r="M537" t="str">
        <f>IF(B537="Q", MAX(M$2:M536)+1, "")</f>
        <v/>
      </c>
      <c r="N537" t="str">
        <f t="shared" si="43"/>
        <v/>
      </c>
    </row>
    <row r="538" spans="1:14" x14ac:dyDescent="0.25">
      <c r="H538" t="str" cm="1">
        <f t="array" ref="H538">SUBSTITUTE(INDEX($C$1:$C538, MAX(IF((NOT(ISBLANK($C$1:$C538)))*(ISNUMBER(FIND("Item:", $C$1:$C538))), ROW($C$1:$C538)-ROW($C$1)+1))), "Item: ", "")</f>
        <v>IMPERMEABILIZACION CON CARTON ASFALTICO</v>
      </c>
      <c r="I538" t="str">
        <f t="shared" si="44"/>
        <v/>
      </c>
      <c r="J538" t="str">
        <f t="shared" si="47"/>
        <v>EQUIPO</v>
      </c>
      <c r="K538" t="b">
        <f t="shared" si="45"/>
        <v>0</v>
      </c>
      <c r="L538" s="11" t="str">
        <f t="shared" si="46"/>
        <v/>
      </c>
      <c r="M538" t="str">
        <f>IF(B538="Q", MAX(M$2:M537)+1, "")</f>
        <v/>
      </c>
      <c r="N538" t="str">
        <f t="shared" si="43"/>
        <v/>
      </c>
    </row>
    <row r="539" spans="1:14" x14ac:dyDescent="0.25">
      <c r="H539" t="str" cm="1">
        <f t="array" ref="H539">SUBSTITUTE(INDEX($C$1:$C539, MAX(IF((NOT(ISBLANK($C$1:$C539)))*(ISNUMBER(FIND("Item:", $C$1:$C539))), ROW($C$1:$C539)-ROW($C$1)+1))), "Item: ", "")</f>
        <v>IMPERMEABILIZACION CON CARTON ASFALTICO</v>
      </c>
      <c r="I539" t="str">
        <f t="shared" si="44"/>
        <v/>
      </c>
      <c r="J539" t="str">
        <f t="shared" si="47"/>
        <v>EQUIPO</v>
      </c>
      <c r="K539" t="b">
        <f t="shared" si="45"/>
        <v>0</v>
      </c>
      <c r="L539" s="11" t="str">
        <f t="shared" si="46"/>
        <v/>
      </c>
      <c r="M539" t="str">
        <f>IF(B539="Q", MAX(M$2:M538)+1, "")</f>
        <v/>
      </c>
      <c r="N539" t="str">
        <f t="shared" si="43"/>
        <v/>
      </c>
    </row>
    <row r="540" spans="1:14" x14ac:dyDescent="0.25">
      <c r="A540" s="2"/>
      <c r="B540" s="2" t="s">
        <v>240</v>
      </c>
      <c r="C540" s="5" t="s">
        <v>241</v>
      </c>
      <c r="D540" s="5"/>
      <c r="E540" s="5" t="s">
        <v>242</v>
      </c>
      <c r="F540" s="5" t="s">
        <v>243</v>
      </c>
      <c r="G540" s="3">
        <v>0.19</v>
      </c>
      <c r="H540" t="str" cm="1">
        <f t="array" ref="H540">SUBSTITUTE(INDEX($C$1:$C540, MAX(IF((NOT(ISBLANK($C$1:$C540)))*(ISNUMBER(FIND("Item:", $C$1:$C540))), ROW($C$1:$C540)-ROW($C$1)+1))), "Item: ", "")</f>
        <v>IMPERMEABILIZACION CON CARTON ASFALTICO</v>
      </c>
      <c r="I540" t="str">
        <f t="shared" si="44"/>
        <v/>
      </c>
      <c r="J540" t="str">
        <f t="shared" si="47"/>
        <v>EQUIPO</v>
      </c>
      <c r="K540" t="b">
        <f t="shared" si="45"/>
        <v>0</v>
      </c>
      <c r="L540" s="11" t="str">
        <f t="shared" si="46"/>
        <v/>
      </c>
      <c r="M540" t="str">
        <f>IF(B540="Q", MAX(M$2:M539)+1, "")</f>
        <v/>
      </c>
      <c r="N540" t="str">
        <f t="shared" si="43"/>
        <v/>
      </c>
    </row>
    <row r="541" spans="1:14" x14ac:dyDescent="0.25">
      <c r="A541" s="6" t="s">
        <v>1</v>
      </c>
      <c r="B541" s="6" t="s">
        <v>244</v>
      </c>
      <c r="C541" s="8" t="s">
        <v>245</v>
      </c>
      <c r="D541" s="8"/>
      <c r="E541" s="8"/>
      <c r="F541" s="8" t="s">
        <v>246</v>
      </c>
      <c r="G541" s="7">
        <v>0.19</v>
      </c>
      <c r="H541" t="str" cm="1">
        <f t="array" ref="H541">SUBSTITUTE(INDEX($C$1:$C541, MAX(IF((NOT(ISBLANK($C$1:$C541)))*(ISNUMBER(FIND("Item:", $C$1:$C541))), ROW($C$1:$C541)-ROW($C$1)+1))), "Item: ", "")</f>
        <v>IMPERMEABILIZACION CON CARTON ASFALTICO</v>
      </c>
      <c r="I541" t="str">
        <f t="shared" si="44"/>
        <v>EQUIPO</v>
      </c>
      <c r="J541" t="str">
        <f t="shared" si="47"/>
        <v>EQUIPO</v>
      </c>
      <c r="K541" t="b">
        <f t="shared" si="45"/>
        <v>0</v>
      </c>
      <c r="L541" s="11" t="str">
        <f t="shared" si="46"/>
        <v/>
      </c>
      <c r="M541" t="str">
        <f>IF(B541="Q", MAX(M$2:M540)+1, "")</f>
        <v/>
      </c>
      <c r="N541" t="str">
        <f t="shared" si="43"/>
        <v/>
      </c>
    </row>
    <row r="542" spans="1:14" x14ac:dyDescent="0.25">
      <c r="A542" s="6" t="s">
        <v>1</v>
      </c>
      <c r="B542" s="6" t="s">
        <v>247</v>
      </c>
      <c r="C542" s="8" t="s">
        <v>248</v>
      </c>
      <c r="D542" s="8"/>
      <c r="E542" s="8"/>
      <c r="F542" s="8" t="s">
        <v>249</v>
      </c>
      <c r="G542" s="7">
        <v>20.260000000000002</v>
      </c>
      <c r="H542" t="str" cm="1">
        <f t="array" ref="H542">SUBSTITUTE(INDEX($C$1:$C542, MAX(IF((NOT(ISBLANK($C$1:$C542)))*(ISNUMBER(FIND("Item:", $C$1:$C542))), ROW($C$1:$C542)-ROW($C$1)+1))), "Item: ", "")</f>
        <v>IMPERMEABILIZACION CON CARTON ASFALTICO</v>
      </c>
      <c r="I542" t="str">
        <f t="shared" si="44"/>
        <v/>
      </c>
      <c r="J542" t="str">
        <f t="shared" si="47"/>
        <v>EQUIPO</v>
      </c>
      <c r="K542" t="b">
        <f t="shared" si="45"/>
        <v>0</v>
      </c>
      <c r="L542" s="11" t="str">
        <f t="shared" si="46"/>
        <v/>
      </c>
      <c r="M542" t="str">
        <f>IF(B542="Q", MAX(M$2:M541)+1, "")</f>
        <v/>
      </c>
      <c r="N542" t="str">
        <f t="shared" si="43"/>
        <v/>
      </c>
    </row>
    <row r="543" spans="1:14" x14ac:dyDescent="0.25">
      <c r="A543" s="2"/>
      <c r="B543" s="2" t="s">
        <v>250</v>
      </c>
      <c r="C543" s="5" t="s">
        <v>251</v>
      </c>
      <c r="D543" s="5"/>
      <c r="E543" s="5" t="s">
        <v>252</v>
      </c>
      <c r="F543" s="5" t="s">
        <v>253</v>
      </c>
      <c r="G543" s="3">
        <v>1.42</v>
      </c>
      <c r="H543" t="str" cm="1">
        <f t="array" ref="H543">SUBSTITUTE(INDEX($C$1:$C543, MAX(IF((NOT(ISBLANK($C$1:$C543)))*(ISNUMBER(FIND("Item:", $C$1:$C543))), ROW($C$1:$C543)-ROW($C$1)+1))), "Item: ", "")</f>
        <v>IMPERMEABILIZACION CON CARTON ASFALTICO</v>
      </c>
      <c r="I543" t="str">
        <f t="shared" si="44"/>
        <v/>
      </c>
      <c r="J543" t="str">
        <f t="shared" si="47"/>
        <v>EQUIPO</v>
      </c>
      <c r="K543" t="b">
        <f t="shared" si="45"/>
        <v>0</v>
      </c>
      <c r="L543" s="11" t="str">
        <f t="shared" si="46"/>
        <v/>
      </c>
      <c r="M543" t="str">
        <f>IF(B543="Q", MAX(M$2:M542)+1, "")</f>
        <v/>
      </c>
      <c r="N543" t="str">
        <f t="shared" si="43"/>
        <v/>
      </c>
    </row>
    <row r="544" spans="1:14" x14ac:dyDescent="0.25">
      <c r="A544" s="2"/>
      <c r="B544" s="2" t="s">
        <v>26</v>
      </c>
      <c r="C544" s="5" t="s">
        <v>254</v>
      </c>
      <c r="D544" s="5"/>
      <c r="E544" s="5" t="s">
        <v>252</v>
      </c>
      <c r="F544" s="5" t="s">
        <v>255</v>
      </c>
      <c r="G544" s="3">
        <v>1.52</v>
      </c>
      <c r="H544" t="str" cm="1">
        <f t="array" ref="H544">SUBSTITUTE(INDEX($C$1:$C544, MAX(IF((NOT(ISBLANK($C$1:$C544)))*(ISNUMBER(FIND("Item:", $C$1:$C544))), ROW($C$1:$C544)-ROW($C$1)+1))), "Item: ", "")</f>
        <v>IMPERMEABILIZACION CON CARTON ASFALTICO</v>
      </c>
      <c r="I544" t="str">
        <f t="shared" si="44"/>
        <v/>
      </c>
      <c r="J544" t="str">
        <f t="shared" si="47"/>
        <v>EQUIPO</v>
      </c>
      <c r="K544" t="b">
        <f t="shared" si="45"/>
        <v>0</v>
      </c>
      <c r="L544" s="11" t="str">
        <f t="shared" si="46"/>
        <v/>
      </c>
      <c r="M544" t="str">
        <f>IF(B544="Q", MAX(M$2:M543)+1, "")</f>
        <v/>
      </c>
      <c r="N544" t="str">
        <f t="shared" si="43"/>
        <v/>
      </c>
    </row>
    <row r="545" spans="1:14" x14ac:dyDescent="0.25">
      <c r="A545" s="6" t="s">
        <v>1</v>
      </c>
      <c r="B545" s="6" t="s">
        <v>256</v>
      </c>
      <c r="C545" s="8" t="s">
        <v>257</v>
      </c>
      <c r="D545" s="8"/>
      <c r="E545" s="8"/>
      <c r="F545" s="8" t="s">
        <v>258</v>
      </c>
      <c r="G545" s="7">
        <v>23.19</v>
      </c>
      <c r="H545" t="str" cm="1">
        <f t="array" ref="H545">SUBSTITUTE(INDEX($C$1:$C545, MAX(IF((NOT(ISBLANK($C$1:$C545)))*(ISNUMBER(FIND("Item:", $C$1:$C545))), ROW($C$1:$C545)-ROW($C$1)+1))), "Item: ", "")</f>
        <v>IMPERMEABILIZACION CON CARTON ASFALTICO</v>
      </c>
      <c r="I545" t="str">
        <f t="shared" si="44"/>
        <v/>
      </c>
      <c r="J545" t="str">
        <f t="shared" si="47"/>
        <v>EQUIPO</v>
      </c>
      <c r="K545" t="b">
        <f t="shared" si="45"/>
        <v>0</v>
      </c>
      <c r="L545" s="11" t="str">
        <f t="shared" si="46"/>
        <v/>
      </c>
      <c r="M545" t="str">
        <f>IF(B545="Q", MAX(M$2:M544)+1, "")</f>
        <v/>
      </c>
      <c r="N545" t="str">
        <f t="shared" si="43"/>
        <v/>
      </c>
    </row>
    <row r="546" spans="1:14" x14ac:dyDescent="0.25">
      <c r="A546" s="2"/>
      <c r="B546" s="2" t="s">
        <v>259</v>
      </c>
      <c r="C546" s="5" t="s">
        <v>260</v>
      </c>
      <c r="D546" s="5"/>
      <c r="E546" s="5" t="s">
        <v>261</v>
      </c>
      <c r="F546" s="5" t="s">
        <v>262</v>
      </c>
      <c r="G546" s="3">
        <v>0.72</v>
      </c>
      <c r="H546" t="str" cm="1">
        <f t="array" ref="H546">SUBSTITUTE(INDEX($C$1:$C546, MAX(IF((NOT(ISBLANK($C$1:$C546)))*(ISNUMBER(FIND("Item:", $C$1:$C546))), ROW($C$1:$C546)-ROW($C$1)+1))), "Item: ", "")</f>
        <v>IMPERMEABILIZACION CON CARTON ASFALTICO</v>
      </c>
      <c r="I546" t="str">
        <f t="shared" si="44"/>
        <v/>
      </c>
      <c r="J546" t="str">
        <f t="shared" si="47"/>
        <v>EQUIPO</v>
      </c>
      <c r="K546" t="b">
        <f t="shared" si="45"/>
        <v>0</v>
      </c>
      <c r="L546" s="11" t="str">
        <f t="shared" si="46"/>
        <v/>
      </c>
      <c r="M546" t="str">
        <f>IF(B546="Q", MAX(M$2:M545)+1, "")</f>
        <v/>
      </c>
      <c r="N546" t="str">
        <f t="shared" si="43"/>
        <v/>
      </c>
    </row>
    <row r="547" spans="1:14" x14ac:dyDescent="0.25">
      <c r="H547" t="str" cm="1">
        <f t="array" ref="H547">SUBSTITUTE(INDEX($C$1:$C547, MAX(IF((NOT(ISBLANK($C$1:$C547)))*(ISNUMBER(FIND("Item:", $C$1:$C547))), ROW($C$1:$C547)-ROW($C$1)+1))), "Item: ", "")</f>
        <v>IMPERMEABILIZACION CON CARTON ASFALTICO</v>
      </c>
      <c r="I547" t="str">
        <f t="shared" si="44"/>
        <v/>
      </c>
      <c r="J547" t="str">
        <f t="shared" si="47"/>
        <v>EQUIPO</v>
      </c>
      <c r="K547" t="b">
        <f t="shared" si="45"/>
        <v>0</v>
      </c>
      <c r="L547" s="11" t="str">
        <f t="shared" si="46"/>
        <v/>
      </c>
      <c r="M547" t="str">
        <f>IF(B547="Q", MAX(M$2:M546)+1, "")</f>
        <v/>
      </c>
      <c r="N547" t="str">
        <f t="shared" si="43"/>
        <v/>
      </c>
    </row>
    <row r="548" spans="1:14" x14ac:dyDescent="0.25">
      <c r="A548" s="6" t="s">
        <v>1</v>
      </c>
      <c r="B548" s="6" t="s">
        <v>263</v>
      </c>
      <c r="C548" s="8" t="s">
        <v>264</v>
      </c>
      <c r="D548" s="8"/>
      <c r="E548" s="8"/>
      <c r="F548" s="8" t="s">
        <v>265</v>
      </c>
      <c r="G548" s="7">
        <v>23.91</v>
      </c>
      <c r="H548" t="str" cm="1">
        <f t="array" ref="H548">SUBSTITUTE(INDEX($C$1:$C548, MAX(IF((NOT(ISBLANK($C$1:$C548)))*(ISNUMBER(FIND("Item:", $C$1:$C548))), ROW($C$1:$C548)-ROW($C$1)+1))), "Item: ", "")</f>
        <v>IMPERMEABILIZACION CON CARTON ASFALTICO</v>
      </c>
      <c r="I548" t="str">
        <f t="shared" si="44"/>
        <v/>
      </c>
      <c r="J548" t="str">
        <f t="shared" si="47"/>
        <v>EQUIPO</v>
      </c>
      <c r="K548" t="b">
        <f t="shared" si="45"/>
        <v>0</v>
      </c>
      <c r="L548" s="11" t="str">
        <f t="shared" si="46"/>
        <v/>
      </c>
      <c r="M548">
        <f>IF(B548="Q", MAX(M$2:M547)+1, "")</f>
        <v>11</v>
      </c>
      <c r="N548" t="str">
        <f t="shared" si="43"/>
        <v>IMPERMEABILIZACION CON CARTON ASFALTICO</v>
      </c>
    </row>
    <row r="549" spans="1:14" x14ac:dyDescent="0.25">
      <c r="A549" s="6" t="s">
        <v>1</v>
      </c>
      <c r="B549" s="6"/>
      <c r="C549" s="8" t="s">
        <v>266</v>
      </c>
      <c r="D549" s="8"/>
      <c r="E549" s="8"/>
      <c r="F549" s="8"/>
      <c r="G549" s="7">
        <v>23.91</v>
      </c>
      <c r="H549" t="str" cm="1">
        <f t="array" ref="H549">SUBSTITUTE(INDEX($C$1:$C549, MAX(IF((NOT(ISBLANK($C$1:$C549)))*(ISNUMBER(FIND("Item:", $C$1:$C549))), ROW($C$1:$C549)-ROW($C$1)+1))), "Item: ", "")</f>
        <v>IMPERMEABILIZACION CON CARTON ASFALTICO</v>
      </c>
      <c r="I549" t="str">
        <f t="shared" si="44"/>
        <v/>
      </c>
      <c r="J549" t="str">
        <f t="shared" si="47"/>
        <v>EQUIPO</v>
      </c>
      <c r="K549" t="b">
        <f t="shared" si="45"/>
        <v>0</v>
      </c>
      <c r="L549" s="11" t="str">
        <f t="shared" si="46"/>
        <v/>
      </c>
      <c r="M549" t="str">
        <f>IF(B549="Q", MAX(M$2:M548)+1, "")</f>
        <v/>
      </c>
      <c r="N549" t="str">
        <f t="shared" si="43"/>
        <v/>
      </c>
    </row>
    <row r="550" spans="1:14" x14ac:dyDescent="0.25">
      <c r="C550" s="9" t="s">
        <v>294</v>
      </c>
      <c r="H550" t="str" cm="1">
        <f t="array" ref="H550">SUBSTITUTE(INDEX($C$1:$C550, MAX(IF((NOT(ISBLANK($C$1:$C550)))*(ISNUMBER(FIND("Item:", $C$1:$C550))), ROW($C$1:$C550)-ROW($C$1)+1))), "Item: ", "")</f>
        <v>IMPERMEABILIZACION CON CARTON ASFALTICO</v>
      </c>
      <c r="I550" t="str">
        <f t="shared" si="44"/>
        <v/>
      </c>
      <c r="J550" t="str">
        <f t="shared" si="47"/>
        <v>EQUIPO</v>
      </c>
      <c r="K550" t="b">
        <f t="shared" si="45"/>
        <v>0</v>
      </c>
      <c r="L550" s="11" t="str">
        <f t="shared" si="46"/>
        <v/>
      </c>
      <c r="M550" t="str">
        <f>IF(B550="Q", MAX(M$2:M549)+1, "")</f>
        <v/>
      </c>
      <c r="N550" t="str">
        <f t="shared" si="43"/>
        <v/>
      </c>
    </row>
    <row r="551" spans="1:14" x14ac:dyDescent="0.25">
      <c r="H551" t="str" cm="1">
        <f t="array" ref="H551">SUBSTITUTE(INDEX($C$1:$C551, MAX(IF((NOT(ISBLANK($C$1:$C551)))*(ISNUMBER(FIND("Item:", $C$1:$C551))), ROW($C$1:$C551)-ROW($C$1)+1))), "Item: ", "")</f>
        <v>IMPERMEABILIZACION CON CARTON ASFALTICO</v>
      </c>
      <c r="I551" t="str">
        <f t="shared" si="44"/>
        <v/>
      </c>
      <c r="J551" t="str">
        <f t="shared" si="47"/>
        <v>EQUIPO</v>
      </c>
      <c r="K551" t="b">
        <f t="shared" si="45"/>
        <v>0</v>
      </c>
      <c r="L551" s="11" t="str">
        <f t="shared" si="46"/>
        <v/>
      </c>
      <c r="M551" t="str">
        <f>IF(B551="Q", MAX(M$2:M550)+1, "")</f>
        <v/>
      </c>
      <c r="N551" t="str">
        <f t="shared" si="43"/>
        <v/>
      </c>
    </row>
    <row r="552" spans="1:14" x14ac:dyDescent="0.25">
      <c r="C552" s="10" t="s">
        <v>295</v>
      </c>
      <c r="E552" s="10" t="s">
        <v>293</v>
      </c>
      <c r="H552" t="str" cm="1">
        <f t="array" ref="H552">SUBSTITUTE(INDEX($C$1:$C552, MAX(IF((NOT(ISBLANK($C$1:$C552)))*(ISNUMBER(FIND("Item:", $C$1:$C552))), ROW($C$1:$C552)-ROW($C$1)+1))), "Item: ", "")</f>
        <v>MURO DE LADRILLO 6H C/MORTERO DE CEMENTO (24X15X10)</v>
      </c>
      <c r="I552" t="str">
        <f t="shared" si="44"/>
        <v/>
      </c>
      <c r="J552" t="str">
        <f t="shared" si="47"/>
        <v>EQUIPO</v>
      </c>
      <c r="K552" t="b">
        <f t="shared" si="45"/>
        <v>0</v>
      </c>
      <c r="L552" s="11" t="str">
        <f t="shared" si="46"/>
        <v/>
      </c>
      <c r="M552" t="str">
        <f>IF(B552="Q", MAX(M$2:M551)+1, "")</f>
        <v/>
      </c>
      <c r="N552" t="str">
        <f t="shared" si="43"/>
        <v/>
      </c>
    </row>
    <row r="553" spans="1:14" x14ac:dyDescent="0.25">
      <c r="C553" s="10" t="s">
        <v>0</v>
      </c>
      <c r="E553" s="10" t="s">
        <v>72</v>
      </c>
      <c r="H553" t="str" cm="1">
        <f t="array" ref="H553">SUBSTITUTE(INDEX($C$1:$C553, MAX(IF((NOT(ISBLANK($C$1:$C553)))*(ISNUMBER(FIND("Item:", $C$1:$C553))), ROW($C$1:$C553)-ROW($C$1)+1))), "Item: ", "")</f>
        <v>MURO DE LADRILLO 6H C/MORTERO DE CEMENTO (24X15X10)</v>
      </c>
      <c r="I553" t="str">
        <f t="shared" si="44"/>
        <v/>
      </c>
      <c r="J553" t="str">
        <f t="shared" si="47"/>
        <v>EQUIPO</v>
      </c>
      <c r="K553" t="b">
        <f t="shared" si="45"/>
        <v>0</v>
      </c>
      <c r="L553" s="11" t="str">
        <f t="shared" si="46"/>
        <v/>
      </c>
      <c r="M553" t="str">
        <f>IF(B553="Q", MAX(M$2:M552)+1, "")</f>
        <v/>
      </c>
      <c r="N553" t="str">
        <f t="shared" si="43"/>
        <v/>
      </c>
    </row>
    <row r="554" spans="1:14" x14ac:dyDescent="0.25">
      <c r="C554" s="10" t="s">
        <v>71</v>
      </c>
      <c r="E554" s="10" t="s">
        <v>73</v>
      </c>
      <c r="H554" t="str" cm="1">
        <f t="array" ref="H554">SUBSTITUTE(INDEX($C$1:$C554, MAX(IF((NOT(ISBLANK($C$1:$C554)))*(ISNUMBER(FIND("Item:", $C$1:$C554))), ROW($C$1:$C554)-ROW($C$1)+1))), "Item: ", "")</f>
        <v>MURO DE LADRILLO 6H C/MORTERO DE CEMENTO (24X15X10)</v>
      </c>
      <c r="I554" t="str">
        <f t="shared" si="44"/>
        <v/>
      </c>
      <c r="J554" t="str">
        <f t="shared" si="47"/>
        <v>EQUIPO</v>
      </c>
      <c r="K554" t="b">
        <f t="shared" si="45"/>
        <v>0</v>
      </c>
      <c r="L554" s="11" t="str">
        <f t="shared" si="46"/>
        <v/>
      </c>
      <c r="M554" t="str">
        <f>IF(B554="Q", MAX(M$2:M553)+1, "")</f>
        <v/>
      </c>
      <c r="N554" t="str">
        <f t="shared" si="43"/>
        <v/>
      </c>
    </row>
    <row r="555" spans="1:14" x14ac:dyDescent="0.25">
      <c r="H555" t="str" cm="1">
        <f t="array" ref="H555">SUBSTITUTE(INDEX($C$1:$C555, MAX(IF((NOT(ISBLANK($C$1:$C555)))*(ISNUMBER(FIND("Item:", $C$1:$C555))), ROW($C$1:$C555)-ROW($C$1)+1))), "Item: ", "")</f>
        <v>MURO DE LADRILLO 6H C/MORTERO DE CEMENTO (24X15X10)</v>
      </c>
      <c r="I555" t="str">
        <f t="shared" si="44"/>
        <v/>
      </c>
      <c r="J555" t="str">
        <f t="shared" si="47"/>
        <v>EQUIPO</v>
      </c>
      <c r="K555" t="b">
        <f t="shared" si="45"/>
        <v>0</v>
      </c>
      <c r="L555" s="11" t="str">
        <f t="shared" si="46"/>
        <v/>
      </c>
      <c r="M555" t="str">
        <f>IF(B555="Q", MAX(M$2:M554)+1, "")</f>
        <v/>
      </c>
      <c r="N555" t="str">
        <f t="shared" si="43"/>
        <v/>
      </c>
    </row>
    <row r="556" spans="1:14" x14ac:dyDescent="0.25">
      <c r="A556" s="1" t="s">
        <v>2</v>
      </c>
      <c r="B556" s="1" t="s">
        <v>213</v>
      </c>
      <c r="C556" s="4" t="s">
        <v>214</v>
      </c>
      <c r="D556" s="4" t="s">
        <v>74</v>
      </c>
      <c r="E556" s="4" t="s">
        <v>77</v>
      </c>
      <c r="F556" s="4" t="s">
        <v>215</v>
      </c>
      <c r="G556" s="4" t="s">
        <v>76</v>
      </c>
      <c r="H556" t="str" cm="1">
        <f t="array" ref="H556">SUBSTITUTE(INDEX($C$1:$C556, MAX(IF((NOT(ISBLANK($C$1:$C556)))*(ISNUMBER(FIND("Item:", $C$1:$C556))), ROW($C$1:$C556)-ROW($C$1)+1))), "Item: ", "")</f>
        <v>MURO DE LADRILLO 6H C/MORTERO DE CEMENTO (24X15X10)</v>
      </c>
      <c r="I556" t="str">
        <f t="shared" si="44"/>
        <v/>
      </c>
      <c r="J556" t="str">
        <f t="shared" si="47"/>
        <v>EQUIPO</v>
      </c>
      <c r="K556" t="b">
        <f t="shared" si="45"/>
        <v>0</v>
      </c>
      <c r="L556" s="11" t="str">
        <f t="shared" si="46"/>
        <v/>
      </c>
      <c r="M556" t="str">
        <f>IF(B556="Q", MAX(M$2:M555)+1, "")</f>
        <v/>
      </c>
      <c r="N556" t="str">
        <f t="shared" si="43"/>
        <v/>
      </c>
    </row>
    <row r="557" spans="1:14" x14ac:dyDescent="0.25">
      <c r="A557" s="2"/>
      <c r="B557" s="2" t="s">
        <v>216</v>
      </c>
      <c r="C557" s="5" t="s">
        <v>217</v>
      </c>
      <c r="D557" s="5"/>
      <c r="E557" s="5"/>
      <c r="F557" s="5"/>
      <c r="G557" s="5"/>
      <c r="H557" t="str" cm="1">
        <f t="array" ref="H557">SUBSTITUTE(INDEX($C$1:$C557, MAX(IF((NOT(ISBLANK($C$1:$C557)))*(ISNUMBER(FIND("Item:", $C$1:$C557))), ROW($C$1:$C557)-ROW($C$1)+1))), "Item: ", "")</f>
        <v>MURO DE LADRILLO 6H C/MORTERO DE CEMENTO (24X15X10)</v>
      </c>
      <c r="I557" t="str">
        <f t="shared" si="44"/>
        <v>MATERIALES</v>
      </c>
      <c r="J557" t="str">
        <f t="shared" si="47"/>
        <v>MATERIALES</v>
      </c>
      <c r="K557" t="b">
        <f t="shared" si="45"/>
        <v>1</v>
      </c>
      <c r="L557" s="11" t="str">
        <f t="shared" si="46"/>
        <v/>
      </c>
      <c r="M557" t="str">
        <f>IF(B557="Q", MAX(M$2:M556)+1, "")</f>
        <v/>
      </c>
      <c r="N557" t="str">
        <f t="shared" si="43"/>
        <v/>
      </c>
    </row>
    <row r="558" spans="1:14" x14ac:dyDescent="0.25">
      <c r="A558" s="2">
        <v>1</v>
      </c>
      <c r="B558" s="2" t="s">
        <v>218</v>
      </c>
      <c r="C558" s="5" t="s">
        <v>142</v>
      </c>
      <c r="D558" s="5" t="s">
        <v>37</v>
      </c>
      <c r="E558" s="3">
        <v>24</v>
      </c>
      <c r="F558" s="3">
        <v>1.2</v>
      </c>
      <c r="G558" s="3">
        <v>28.8</v>
      </c>
      <c r="H558" t="str" cm="1">
        <f t="array" ref="H558">SUBSTITUTE(INDEX($C$1:$C558, MAX(IF((NOT(ISBLANK($C$1:$C558)))*(ISNUMBER(FIND("Item:", $C$1:$C558))), ROW($C$1:$C558)-ROW($C$1)+1))), "Item: ", "")</f>
        <v>MURO DE LADRILLO 6H C/MORTERO DE CEMENTO (24X15X10)</v>
      </c>
      <c r="I558" t="str">
        <f t="shared" si="44"/>
        <v/>
      </c>
      <c r="J558" t="str">
        <f t="shared" si="47"/>
        <v>MATERIALES</v>
      </c>
      <c r="K558" t="b">
        <f t="shared" si="45"/>
        <v>0</v>
      </c>
      <c r="L558" s="11" t="str">
        <f t="shared" si="46"/>
        <v>SI</v>
      </c>
      <c r="M558" t="str">
        <f>IF(B558="Q", MAX(M$2:M557)+1, "")</f>
        <v/>
      </c>
      <c r="N558" t="str">
        <f t="shared" si="43"/>
        <v/>
      </c>
    </row>
    <row r="559" spans="1:14" x14ac:dyDescent="0.25">
      <c r="A559" s="2">
        <v>2</v>
      </c>
      <c r="B559" s="2" t="s">
        <v>218</v>
      </c>
      <c r="C559" s="5" t="s">
        <v>108</v>
      </c>
      <c r="D559" s="5" t="s">
        <v>81</v>
      </c>
      <c r="E559" s="3">
        <v>8.31</v>
      </c>
      <c r="F559" s="3">
        <v>1.1000000000000001</v>
      </c>
      <c r="G559" s="3">
        <v>9.14</v>
      </c>
      <c r="H559" t="str" cm="1">
        <f t="array" ref="H559">SUBSTITUTE(INDEX($C$1:$C559, MAX(IF((NOT(ISBLANK($C$1:$C559)))*(ISNUMBER(FIND("Item:", $C$1:$C559))), ROW($C$1:$C559)-ROW($C$1)+1))), "Item: ", "")</f>
        <v>MURO DE LADRILLO 6H C/MORTERO DE CEMENTO (24X15X10)</v>
      </c>
      <c r="I559" t="str">
        <f t="shared" si="44"/>
        <v/>
      </c>
      <c r="J559" t="str">
        <f t="shared" si="47"/>
        <v>MATERIALES</v>
      </c>
      <c r="K559" t="b">
        <f t="shared" si="45"/>
        <v>0</v>
      </c>
      <c r="L559" s="11" t="str">
        <f t="shared" si="46"/>
        <v>SI</v>
      </c>
      <c r="M559" t="str">
        <f>IF(B559="Q", MAX(M$2:M558)+1, "")</f>
        <v/>
      </c>
      <c r="N559" t="str">
        <f t="shared" si="43"/>
        <v/>
      </c>
    </row>
    <row r="560" spans="1:14" x14ac:dyDescent="0.25">
      <c r="A560" s="2">
        <v>3</v>
      </c>
      <c r="B560" s="2" t="s">
        <v>218</v>
      </c>
      <c r="C560" s="5" t="s">
        <v>90</v>
      </c>
      <c r="D560" s="5" t="s">
        <v>89</v>
      </c>
      <c r="E560" s="3">
        <v>0.03</v>
      </c>
      <c r="F560" s="3">
        <v>0</v>
      </c>
      <c r="G560" s="3">
        <v>0</v>
      </c>
      <c r="H560" t="str" cm="1">
        <f t="array" ref="H560">SUBSTITUTE(INDEX($C$1:$C560, MAX(IF((NOT(ISBLANK($C$1:$C560)))*(ISNUMBER(FIND("Item:", $C$1:$C560))), ROW($C$1:$C560)-ROW($C$1)+1))), "Item: ", "")</f>
        <v>MURO DE LADRILLO 6H C/MORTERO DE CEMENTO (24X15X10)</v>
      </c>
      <c r="I560" t="str">
        <f t="shared" si="44"/>
        <v/>
      </c>
      <c r="J560" t="str">
        <f t="shared" si="47"/>
        <v>MATERIALES</v>
      </c>
      <c r="K560" t="b">
        <f t="shared" si="45"/>
        <v>0</v>
      </c>
      <c r="L560" s="11" t="str">
        <f t="shared" si="46"/>
        <v>SI</v>
      </c>
      <c r="M560" t="str">
        <f>IF(B560="Q", MAX(M$2:M559)+1, "")</f>
        <v/>
      </c>
      <c r="N560" t="str">
        <f t="shared" si="43"/>
        <v/>
      </c>
    </row>
    <row r="561" spans="1:14" x14ac:dyDescent="0.25">
      <c r="H561" t="str" cm="1">
        <f t="array" ref="H561">SUBSTITUTE(INDEX($C$1:$C561, MAX(IF((NOT(ISBLANK($C$1:$C561)))*(ISNUMBER(FIND("Item:", $C$1:$C561))), ROW($C$1:$C561)-ROW($C$1)+1))), "Item: ", "")</f>
        <v>MURO DE LADRILLO 6H C/MORTERO DE CEMENTO (24X15X10)</v>
      </c>
      <c r="I561" t="str">
        <f t="shared" si="44"/>
        <v/>
      </c>
      <c r="J561" t="str">
        <f t="shared" si="47"/>
        <v>MATERIALES</v>
      </c>
      <c r="K561" t="b">
        <f t="shared" si="45"/>
        <v>0</v>
      </c>
      <c r="L561" s="11" t="str">
        <f t="shared" si="46"/>
        <v/>
      </c>
      <c r="M561" t="str">
        <f>IF(B561="Q", MAX(M$2:M560)+1, "")</f>
        <v/>
      </c>
      <c r="N561" t="str">
        <f t="shared" si="43"/>
        <v/>
      </c>
    </row>
    <row r="562" spans="1:14" x14ac:dyDescent="0.25">
      <c r="H562" t="str" cm="1">
        <f t="array" ref="H562">SUBSTITUTE(INDEX($C$1:$C562, MAX(IF((NOT(ISBLANK($C$1:$C562)))*(ISNUMBER(FIND("Item:", $C$1:$C562))), ROW($C$1:$C562)-ROW($C$1)+1))), "Item: ", "")</f>
        <v>MURO DE LADRILLO 6H C/MORTERO DE CEMENTO (24X15X10)</v>
      </c>
      <c r="I562" t="str">
        <f t="shared" si="44"/>
        <v/>
      </c>
      <c r="J562" t="str">
        <f t="shared" si="47"/>
        <v>MATERIALES</v>
      </c>
      <c r="K562" t="b">
        <f t="shared" si="45"/>
        <v>0</v>
      </c>
      <c r="L562" s="11" t="str">
        <f t="shared" si="46"/>
        <v/>
      </c>
      <c r="M562" t="str">
        <f>IF(B562="Q", MAX(M$2:M561)+1, "")</f>
        <v/>
      </c>
      <c r="N562" t="str">
        <f t="shared" si="43"/>
        <v/>
      </c>
    </row>
    <row r="563" spans="1:14" x14ac:dyDescent="0.25">
      <c r="H563" t="str" cm="1">
        <f t="array" ref="H563">SUBSTITUTE(INDEX($C$1:$C563, MAX(IF((NOT(ISBLANK($C$1:$C563)))*(ISNUMBER(FIND("Item:", $C$1:$C563))), ROW($C$1:$C563)-ROW($C$1)+1))), "Item: ", "")</f>
        <v>MURO DE LADRILLO 6H C/MORTERO DE CEMENTO (24X15X10)</v>
      </c>
      <c r="I563" t="str">
        <f t="shared" si="44"/>
        <v/>
      </c>
      <c r="J563" t="str">
        <f t="shared" si="47"/>
        <v>MATERIALES</v>
      </c>
      <c r="K563" t="b">
        <f t="shared" si="45"/>
        <v>0</v>
      </c>
      <c r="L563" s="11" t="str">
        <f t="shared" si="46"/>
        <v/>
      </c>
      <c r="M563" t="str">
        <f>IF(B563="Q", MAX(M$2:M562)+1, "")</f>
        <v/>
      </c>
      <c r="N563" t="str">
        <f t="shared" si="43"/>
        <v/>
      </c>
    </row>
    <row r="564" spans="1:14" x14ac:dyDescent="0.25">
      <c r="H564" t="str" cm="1">
        <f t="array" ref="H564">SUBSTITUTE(INDEX($C$1:$C564, MAX(IF((NOT(ISBLANK($C$1:$C564)))*(ISNUMBER(FIND("Item:", $C$1:$C564))), ROW($C$1:$C564)-ROW($C$1)+1))), "Item: ", "")</f>
        <v>MURO DE LADRILLO 6H C/MORTERO DE CEMENTO (24X15X10)</v>
      </c>
      <c r="I564" t="str">
        <f t="shared" si="44"/>
        <v/>
      </c>
      <c r="J564" t="str">
        <f t="shared" si="47"/>
        <v>MATERIALES</v>
      </c>
      <c r="K564" t="b">
        <f t="shared" si="45"/>
        <v>0</v>
      </c>
      <c r="L564" s="11" t="str">
        <f t="shared" si="46"/>
        <v/>
      </c>
      <c r="M564" t="str">
        <f>IF(B564="Q", MAX(M$2:M563)+1, "")</f>
        <v/>
      </c>
      <c r="N564" t="str">
        <f t="shared" si="43"/>
        <v/>
      </c>
    </row>
    <row r="565" spans="1:14" x14ac:dyDescent="0.25">
      <c r="H565" t="str" cm="1">
        <f t="array" ref="H565">SUBSTITUTE(INDEX($C$1:$C565, MAX(IF((NOT(ISBLANK($C$1:$C565)))*(ISNUMBER(FIND("Item:", $C$1:$C565))), ROW($C$1:$C565)-ROW($C$1)+1))), "Item: ", "")</f>
        <v>MURO DE LADRILLO 6H C/MORTERO DE CEMENTO (24X15X10)</v>
      </c>
      <c r="I565" t="str">
        <f t="shared" si="44"/>
        <v/>
      </c>
      <c r="J565" t="str">
        <f t="shared" si="47"/>
        <v>MATERIALES</v>
      </c>
      <c r="K565" t="b">
        <f t="shared" si="45"/>
        <v>0</v>
      </c>
      <c r="L565" s="11" t="str">
        <f t="shared" si="46"/>
        <v/>
      </c>
      <c r="M565" t="str">
        <f>IF(B565="Q", MAX(M$2:M564)+1, "")</f>
        <v/>
      </c>
      <c r="N565" t="str">
        <f t="shared" si="43"/>
        <v/>
      </c>
    </row>
    <row r="566" spans="1:14" x14ac:dyDescent="0.25">
      <c r="H566" t="str" cm="1">
        <f t="array" ref="H566">SUBSTITUTE(INDEX($C$1:$C566, MAX(IF((NOT(ISBLANK($C$1:$C566)))*(ISNUMBER(FIND("Item:", $C$1:$C566))), ROW($C$1:$C566)-ROW($C$1)+1))), "Item: ", "")</f>
        <v>MURO DE LADRILLO 6H C/MORTERO DE CEMENTO (24X15X10)</v>
      </c>
      <c r="I566" t="str">
        <f t="shared" si="44"/>
        <v/>
      </c>
      <c r="J566" t="str">
        <f t="shared" si="47"/>
        <v>MATERIALES</v>
      </c>
      <c r="K566" t="b">
        <f t="shared" si="45"/>
        <v>0</v>
      </c>
      <c r="L566" s="11" t="str">
        <f t="shared" si="46"/>
        <v/>
      </c>
      <c r="M566" t="str">
        <f>IF(B566="Q", MAX(M$2:M565)+1, "")</f>
        <v/>
      </c>
      <c r="N566" t="str">
        <f t="shared" si="43"/>
        <v/>
      </c>
    </row>
    <row r="567" spans="1:14" x14ac:dyDescent="0.25">
      <c r="H567" t="str" cm="1">
        <f t="array" ref="H567">SUBSTITUTE(INDEX($C$1:$C567, MAX(IF((NOT(ISBLANK($C$1:$C567)))*(ISNUMBER(FIND("Item:", $C$1:$C567))), ROW($C$1:$C567)-ROW($C$1)+1))), "Item: ", "")</f>
        <v>MURO DE LADRILLO 6H C/MORTERO DE CEMENTO (24X15X10)</v>
      </c>
      <c r="I567" t="str">
        <f t="shared" si="44"/>
        <v/>
      </c>
      <c r="J567" t="str">
        <f t="shared" si="47"/>
        <v>MATERIALES</v>
      </c>
      <c r="K567" t="b">
        <f t="shared" si="45"/>
        <v>0</v>
      </c>
      <c r="L567" s="11" t="str">
        <f t="shared" si="46"/>
        <v/>
      </c>
      <c r="M567" t="str">
        <f>IF(B567="Q", MAX(M$2:M566)+1, "")</f>
        <v/>
      </c>
      <c r="N567" t="str">
        <f t="shared" si="43"/>
        <v/>
      </c>
    </row>
    <row r="568" spans="1:14" x14ac:dyDescent="0.25">
      <c r="H568" t="str" cm="1">
        <f t="array" ref="H568">SUBSTITUTE(INDEX($C$1:$C568, MAX(IF((NOT(ISBLANK($C$1:$C568)))*(ISNUMBER(FIND("Item:", $C$1:$C568))), ROW($C$1:$C568)-ROW($C$1)+1))), "Item: ", "")</f>
        <v>MURO DE LADRILLO 6H C/MORTERO DE CEMENTO (24X15X10)</v>
      </c>
      <c r="I568" t="str">
        <f t="shared" si="44"/>
        <v/>
      </c>
      <c r="J568" t="str">
        <f t="shared" si="47"/>
        <v>MATERIALES</v>
      </c>
      <c r="K568" t="b">
        <f t="shared" si="45"/>
        <v>0</v>
      </c>
      <c r="L568" s="11" t="str">
        <f t="shared" si="46"/>
        <v/>
      </c>
      <c r="M568" t="str">
        <f>IF(B568="Q", MAX(M$2:M567)+1, "")</f>
        <v/>
      </c>
      <c r="N568" t="str">
        <f t="shared" si="43"/>
        <v/>
      </c>
    </row>
    <row r="569" spans="1:14" x14ac:dyDescent="0.25">
      <c r="H569" t="str" cm="1">
        <f t="array" ref="H569">SUBSTITUTE(INDEX($C$1:$C569, MAX(IF((NOT(ISBLANK($C$1:$C569)))*(ISNUMBER(FIND("Item:", $C$1:$C569))), ROW($C$1:$C569)-ROW($C$1)+1))), "Item: ", "")</f>
        <v>MURO DE LADRILLO 6H C/MORTERO DE CEMENTO (24X15X10)</v>
      </c>
      <c r="I569" t="str">
        <f t="shared" si="44"/>
        <v/>
      </c>
      <c r="J569" t="str">
        <f t="shared" si="47"/>
        <v>MATERIALES</v>
      </c>
      <c r="K569" t="b">
        <f t="shared" si="45"/>
        <v>0</v>
      </c>
      <c r="L569" s="11" t="str">
        <f t="shared" si="46"/>
        <v/>
      </c>
      <c r="M569" t="str">
        <f>IF(B569="Q", MAX(M$2:M568)+1, "")</f>
        <v/>
      </c>
      <c r="N569" t="str">
        <f t="shared" si="43"/>
        <v/>
      </c>
    </row>
    <row r="570" spans="1:14" x14ac:dyDescent="0.25">
      <c r="H570" t="str" cm="1">
        <f t="array" ref="H570">SUBSTITUTE(INDEX($C$1:$C570, MAX(IF((NOT(ISBLANK($C$1:$C570)))*(ISNUMBER(FIND("Item:", $C$1:$C570))), ROW($C$1:$C570)-ROW($C$1)+1))), "Item: ", "")</f>
        <v>MURO DE LADRILLO 6H C/MORTERO DE CEMENTO (24X15X10)</v>
      </c>
      <c r="I570" t="str">
        <f t="shared" si="44"/>
        <v/>
      </c>
      <c r="J570" t="str">
        <f t="shared" si="47"/>
        <v>MATERIALES</v>
      </c>
      <c r="K570" t="b">
        <f t="shared" si="45"/>
        <v>0</v>
      </c>
      <c r="L570" s="11" t="str">
        <f t="shared" si="46"/>
        <v/>
      </c>
      <c r="M570" t="str">
        <f>IF(B570="Q", MAX(M$2:M569)+1, "")</f>
        <v/>
      </c>
      <c r="N570" t="str">
        <f t="shared" si="43"/>
        <v/>
      </c>
    </row>
    <row r="571" spans="1:14" x14ac:dyDescent="0.25">
      <c r="H571" t="str" cm="1">
        <f t="array" ref="H571">SUBSTITUTE(INDEX($C$1:$C571, MAX(IF((NOT(ISBLANK($C$1:$C571)))*(ISNUMBER(FIND("Item:", $C$1:$C571))), ROW($C$1:$C571)-ROW($C$1)+1))), "Item: ", "")</f>
        <v>MURO DE LADRILLO 6H C/MORTERO DE CEMENTO (24X15X10)</v>
      </c>
      <c r="I571" t="str">
        <f t="shared" si="44"/>
        <v/>
      </c>
      <c r="J571" t="str">
        <f t="shared" si="47"/>
        <v>MATERIALES</v>
      </c>
      <c r="K571" t="b">
        <f t="shared" si="45"/>
        <v>0</v>
      </c>
      <c r="L571" s="11" t="str">
        <f t="shared" si="46"/>
        <v/>
      </c>
      <c r="M571" t="str">
        <f>IF(B571="Q", MAX(M$2:M570)+1, "")</f>
        <v/>
      </c>
      <c r="N571" t="str">
        <f t="shared" si="43"/>
        <v/>
      </c>
    </row>
    <row r="572" spans="1:14" x14ac:dyDescent="0.25">
      <c r="H572" t="str" cm="1">
        <f t="array" ref="H572">SUBSTITUTE(INDEX($C$1:$C572, MAX(IF((NOT(ISBLANK($C$1:$C572)))*(ISNUMBER(FIND("Item:", $C$1:$C572))), ROW($C$1:$C572)-ROW($C$1)+1))), "Item: ", "")</f>
        <v>MURO DE LADRILLO 6H C/MORTERO DE CEMENTO (24X15X10)</v>
      </c>
      <c r="I572" t="str">
        <f t="shared" si="44"/>
        <v/>
      </c>
      <c r="J572" t="str">
        <f t="shared" si="47"/>
        <v>MATERIALES</v>
      </c>
      <c r="K572" t="b">
        <f t="shared" si="45"/>
        <v>0</v>
      </c>
      <c r="L572" s="11" t="str">
        <f t="shared" si="46"/>
        <v/>
      </c>
      <c r="M572" t="str">
        <f>IF(B572="Q", MAX(M$2:M571)+1, "")</f>
        <v/>
      </c>
      <c r="N572" t="str">
        <f t="shared" si="43"/>
        <v/>
      </c>
    </row>
    <row r="573" spans="1:14" x14ac:dyDescent="0.25">
      <c r="A573" s="6" t="s">
        <v>1</v>
      </c>
      <c r="B573" s="6" t="s">
        <v>219</v>
      </c>
      <c r="C573" s="8" t="s">
        <v>220</v>
      </c>
      <c r="D573" s="8"/>
      <c r="E573" s="8"/>
      <c r="F573" s="8" t="s">
        <v>221</v>
      </c>
      <c r="G573" s="7">
        <v>37.94</v>
      </c>
      <c r="H573" t="str" cm="1">
        <f t="array" ref="H573">SUBSTITUTE(INDEX($C$1:$C573, MAX(IF((NOT(ISBLANK($C$1:$C573)))*(ISNUMBER(FIND("Item:", $C$1:$C573))), ROW($C$1:$C573)-ROW($C$1)+1))), "Item: ", "")</f>
        <v>MURO DE LADRILLO 6H C/MORTERO DE CEMENTO (24X15X10)</v>
      </c>
      <c r="I573" t="str">
        <f t="shared" si="44"/>
        <v>MATERIALES</v>
      </c>
      <c r="J573" t="str">
        <f t="shared" si="47"/>
        <v>MATERIALES</v>
      </c>
      <c r="K573" t="b">
        <f t="shared" si="45"/>
        <v>0</v>
      </c>
      <c r="L573" s="11" t="str">
        <f t="shared" si="46"/>
        <v/>
      </c>
      <c r="M573" t="str">
        <f>IF(B573="Q", MAX(M$2:M572)+1, "")</f>
        <v/>
      </c>
      <c r="N573" t="str">
        <f t="shared" si="43"/>
        <v/>
      </c>
    </row>
    <row r="574" spans="1:14" x14ac:dyDescent="0.25">
      <c r="A574" s="2"/>
      <c r="B574" s="2" t="s">
        <v>222</v>
      </c>
      <c r="C574" s="5" t="s">
        <v>223</v>
      </c>
      <c r="D574" s="5"/>
      <c r="E574" s="5"/>
      <c r="F574" s="5"/>
      <c r="G574" s="5"/>
      <c r="H574" t="str" cm="1">
        <f t="array" ref="H574">SUBSTITUTE(INDEX($C$1:$C574, MAX(IF((NOT(ISBLANK($C$1:$C574)))*(ISNUMBER(FIND("Item:", $C$1:$C574))), ROW($C$1:$C574)-ROW($C$1)+1))), "Item: ", "")</f>
        <v>MURO DE LADRILLO 6H C/MORTERO DE CEMENTO (24X15X10)</v>
      </c>
      <c r="I574" t="str">
        <f t="shared" si="44"/>
        <v>MANO DE OBRA</v>
      </c>
      <c r="J574" t="str">
        <f t="shared" si="47"/>
        <v>MANO DE OBRA</v>
      </c>
      <c r="K574" t="b">
        <f t="shared" si="45"/>
        <v>1</v>
      </c>
      <c r="L574" s="11" t="str">
        <f t="shared" si="46"/>
        <v/>
      </c>
      <c r="M574" t="str">
        <f>IF(B574="Q", MAX(M$2:M573)+1, "")</f>
        <v/>
      </c>
      <c r="N574" t="str">
        <f t="shared" si="43"/>
        <v/>
      </c>
    </row>
    <row r="575" spans="1:14" x14ac:dyDescent="0.25">
      <c r="A575" s="2">
        <v>1</v>
      </c>
      <c r="B575" s="2" t="s">
        <v>218</v>
      </c>
      <c r="C575" s="5" t="s">
        <v>197</v>
      </c>
      <c r="D575" s="5" t="s">
        <v>198</v>
      </c>
      <c r="E575" s="3">
        <v>1.25</v>
      </c>
      <c r="F575" s="3">
        <v>18</v>
      </c>
      <c r="G575" s="3">
        <v>22.5</v>
      </c>
      <c r="H575" t="str" cm="1">
        <f t="array" ref="H575">SUBSTITUTE(INDEX($C$1:$C575, MAX(IF((NOT(ISBLANK($C$1:$C575)))*(ISNUMBER(FIND("Item:", $C$1:$C575))), ROW($C$1:$C575)-ROW($C$1)+1))), "Item: ", "")</f>
        <v>MURO DE LADRILLO 6H C/MORTERO DE CEMENTO (24X15X10)</v>
      </c>
      <c r="I575" t="str">
        <f t="shared" si="44"/>
        <v/>
      </c>
      <c r="J575" t="str">
        <f t="shared" si="47"/>
        <v>MANO DE OBRA</v>
      </c>
      <c r="K575" t="b">
        <f t="shared" si="45"/>
        <v>0</v>
      </c>
      <c r="L575" s="11" t="str">
        <f t="shared" si="46"/>
        <v>SI</v>
      </c>
      <c r="M575" t="str">
        <f>IF(B575="Q", MAX(M$2:M574)+1, "")</f>
        <v/>
      </c>
      <c r="N575" t="str">
        <f t="shared" si="43"/>
        <v/>
      </c>
    </row>
    <row r="576" spans="1:14" x14ac:dyDescent="0.25">
      <c r="A576" s="2">
        <v>2</v>
      </c>
      <c r="B576" s="2" t="s">
        <v>218</v>
      </c>
      <c r="C576" s="5" t="s">
        <v>200</v>
      </c>
      <c r="D576" s="5" t="s">
        <v>198</v>
      </c>
      <c r="E576" s="3">
        <v>1.5</v>
      </c>
      <c r="F576" s="3">
        <v>0</v>
      </c>
      <c r="G576" s="3">
        <v>0</v>
      </c>
      <c r="H576" t="str" cm="1">
        <f t="array" ref="H576">SUBSTITUTE(INDEX($C$1:$C576, MAX(IF((NOT(ISBLANK($C$1:$C576)))*(ISNUMBER(FIND("Item:", $C$1:$C576))), ROW($C$1:$C576)-ROW($C$1)+1))), "Item: ", "")</f>
        <v>MURO DE LADRILLO 6H C/MORTERO DE CEMENTO (24X15X10)</v>
      </c>
      <c r="I576" t="str">
        <f t="shared" si="44"/>
        <v/>
      </c>
      <c r="J576" t="str">
        <f t="shared" si="47"/>
        <v>MANO DE OBRA</v>
      </c>
      <c r="K576" t="b">
        <f t="shared" si="45"/>
        <v>0</v>
      </c>
      <c r="L576" s="11" t="str">
        <f t="shared" si="46"/>
        <v>SI</v>
      </c>
      <c r="M576" t="str">
        <f>IF(B576="Q", MAX(M$2:M575)+1, "")</f>
        <v/>
      </c>
      <c r="N576" t="str">
        <f t="shared" si="43"/>
        <v/>
      </c>
    </row>
    <row r="577" spans="1:14" x14ac:dyDescent="0.25">
      <c r="H577" t="str" cm="1">
        <f t="array" ref="H577">SUBSTITUTE(INDEX($C$1:$C577, MAX(IF((NOT(ISBLANK($C$1:$C577)))*(ISNUMBER(FIND("Item:", $C$1:$C577))), ROW($C$1:$C577)-ROW($C$1)+1))), "Item: ", "")</f>
        <v>MURO DE LADRILLO 6H C/MORTERO DE CEMENTO (24X15X10)</v>
      </c>
      <c r="I577" t="str">
        <f t="shared" si="44"/>
        <v/>
      </c>
      <c r="J577" t="str">
        <f t="shared" si="47"/>
        <v>MANO DE OBRA</v>
      </c>
      <c r="K577" t="b">
        <f t="shared" si="45"/>
        <v>0</v>
      </c>
      <c r="L577" s="11" t="str">
        <f t="shared" si="46"/>
        <v/>
      </c>
      <c r="M577" t="str">
        <f>IF(B577="Q", MAX(M$2:M576)+1, "")</f>
        <v/>
      </c>
      <c r="N577" t="str">
        <f t="shared" si="43"/>
        <v/>
      </c>
    </row>
    <row r="578" spans="1:14" x14ac:dyDescent="0.25">
      <c r="H578" t="str" cm="1">
        <f t="array" ref="H578">SUBSTITUTE(INDEX($C$1:$C578, MAX(IF((NOT(ISBLANK($C$1:$C578)))*(ISNUMBER(FIND("Item:", $C$1:$C578))), ROW($C$1:$C578)-ROW($C$1)+1))), "Item: ", "")</f>
        <v>MURO DE LADRILLO 6H C/MORTERO DE CEMENTO (24X15X10)</v>
      </c>
      <c r="I578" t="str">
        <f t="shared" si="44"/>
        <v/>
      </c>
      <c r="J578" t="str">
        <f t="shared" si="47"/>
        <v>MANO DE OBRA</v>
      </c>
      <c r="K578" t="b">
        <f t="shared" si="45"/>
        <v>0</v>
      </c>
      <c r="L578" s="11" t="str">
        <f t="shared" si="46"/>
        <v/>
      </c>
      <c r="M578" t="str">
        <f>IF(B578="Q", MAX(M$2:M577)+1, "")</f>
        <v/>
      </c>
      <c r="N578" t="str">
        <f t="shared" ref="N578:N641" si="48">+IF(M578="","",H578)</f>
        <v/>
      </c>
    </row>
    <row r="579" spans="1:14" x14ac:dyDescent="0.25">
      <c r="H579" t="str" cm="1">
        <f t="array" ref="H579">SUBSTITUTE(INDEX($C$1:$C579, MAX(IF((NOT(ISBLANK($C$1:$C579)))*(ISNUMBER(FIND("Item:", $C$1:$C579))), ROW($C$1:$C579)-ROW($C$1)+1))), "Item: ", "")</f>
        <v>MURO DE LADRILLO 6H C/MORTERO DE CEMENTO (24X15X10)</v>
      </c>
      <c r="I579" t="str">
        <f t="shared" ref="I579:I642" si="49">IFERROR(  IF(OR(ISNUMBER(FIND("MATERIALES", C579,1))), "MATERIALES",  IF(OR(ISNUMBER(FIND("MANO DE OBRA", C579))), "MANO DE OBRA",  IF(OR(ISNUMBER(FIND("EQUIPO", C579))), "EQUIPO",  ""))),"")</f>
        <v/>
      </c>
      <c r="J579" t="str">
        <f t="shared" si="47"/>
        <v>MANO DE OBRA</v>
      </c>
      <c r="K579" t="b">
        <f t="shared" ref="K579:K642" si="50">AND(ISTEXT(B579),C579=J579)</f>
        <v>0</v>
      </c>
      <c r="L579" s="11" t="str">
        <f t="shared" ref="L579:L642" si="51">IF(ISNUMBER(A579),"SI","")</f>
        <v/>
      </c>
      <c r="M579" t="str">
        <f>IF(B579="Q", MAX(M$2:M578)+1, "")</f>
        <v/>
      </c>
      <c r="N579" t="str">
        <f t="shared" si="48"/>
        <v/>
      </c>
    </row>
    <row r="580" spans="1:14" x14ac:dyDescent="0.25">
      <c r="A580" s="6" t="s">
        <v>1</v>
      </c>
      <c r="B580" s="6" t="s">
        <v>224</v>
      </c>
      <c r="C580" s="8" t="s">
        <v>225</v>
      </c>
      <c r="D580" s="8"/>
      <c r="E580" s="8"/>
      <c r="F580" s="8" t="s">
        <v>226</v>
      </c>
      <c r="G580" s="7">
        <v>22.5</v>
      </c>
      <c r="H580" t="str" cm="1">
        <f t="array" ref="H580">SUBSTITUTE(INDEX($C$1:$C580, MAX(IF((NOT(ISBLANK($C$1:$C580)))*(ISNUMBER(FIND("Item:", $C$1:$C580))), ROW($C$1:$C580)-ROW($C$1)+1))), "Item: ", "")</f>
        <v>MURO DE LADRILLO 6H C/MORTERO DE CEMENTO (24X15X10)</v>
      </c>
      <c r="I580" t="str">
        <f t="shared" si="49"/>
        <v>MANO DE OBRA</v>
      </c>
      <c r="J580" t="str">
        <f t="shared" si="47"/>
        <v>MANO DE OBRA</v>
      </c>
      <c r="K580" t="b">
        <f t="shared" si="50"/>
        <v>0</v>
      </c>
      <c r="L580" s="11" t="str">
        <f t="shared" si="51"/>
        <v/>
      </c>
      <c r="M580" t="str">
        <f>IF(B580="Q", MAX(M$2:M579)+1, "")</f>
        <v/>
      </c>
      <c r="N580" t="str">
        <f t="shared" si="48"/>
        <v/>
      </c>
    </row>
    <row r="581" spans="1:14" x14ac:dyDescent="0.25">
      <c r="A581" s="2"/>
      <c r="B581" s="2" t="s">
        <v>227</v>
      </c>
      <c r="C581" s="5" t="s">
        <v>228</v>
      </c>
      <c r="D581" s="5"/>
      <c r="E581" s="5" t="s">
        <v>229</v>
      </c>
      <c r="F581" s="5" t="s">
        <v>230</v>
      </c>
      <c r="G581" s="3">
        <v>12.38</v>
      </c>
      <c r="H581" t="str" cm="1">
        <f t="array" ref="H581">SUBSTITUTE(INDEX($C$1:$C581, MAX(IF((NOT(ISBLANK($C$1:$C581)))*(ISNUMBER(FIND("Item:", $C$1:$C581))), ROW($C$1:$C581)-ROW($C$1)+1))), "Item: ", "")</f>
        <v>MURO DE LADRILLO 6H C/MORTERO DE CEMENTO (24X15X10)</v>
      </c>
      <c r="I581" t="str">
        <f t="shared" si="49"/>
        <v/>
      </c>
      <c r="J581" t="str">
        <f t="shared" si="47"/>
        <v>MANO DE OBRA</v>
      </c>
      <c r="K581" t="b">
        <f t="shared" si="50"/>
        <v>0</v>
      </c>
      <c r="L581" s="11" t="str">
        <f t="shared" si="51"/>
        <v/>
      </c>
      <c r="M581" t="str">
        <f>IF(B581="Q", MAX(M$2:M580)+1, "")</f>
        <v/>
      </c>
      <c r="N581" t="str">
        <f t="shared" si="48"/>
        <v/>
      </c>
    </row>
    <row r="582" spans="1:14" x14ac:dyDescent="0.25">
      <c r="A582" s="2"/>
      <c r="B582" s="2" t="s">
        <v>231</v>
      </c>
      <c r="C582" s="5" t="s">
        <v>232</v>
      </c>
      <c r="D582" s="5"/>
      <c r="E582" s="5" t="s">
        <v>233</v>
      </c>
      <c r="F582" s="5" t="s">
        <v>234</v>
      </c>
      <c r="G582" s="3">
        <v>5.21</v>
      </c>
      <c r="H582" t="str" cm="1">
        <f t="array" ref="H582">SUBSTITUTE(INDEX($C$1:$C582, MAX(IF((NOT(ISBLANK($C$1:$C582)))*(ISNUMBER(FIND("Item:", $C$1:$C582))), ROW($C$1:$C582)-ROW($C$1)+1))), "Item: ", "")</f>
        <v>MURO DE LADRILLO 6H C/MORTERO DE CEMENTO (24X15X10)</v>
      </c>
      <c r="I582" t="str">
        <f t="shared" si="49"/>
        <v/>
      </c>
      <c r="J582" t="str">
        <f t="shared" si="47"/>
        <v>MANO DE OBRA</v>
      </c>
      <c r="K582" t="b">
        <f t="shared" si="50"/>
        <v>0</v>
      </c>
      <c r="L582" s="11" t="str">
        <f t="shared" si="51"/>
        <v/>
      </c>
      <c r="M582" t="str">
        <f>IF(B582="Q", MAX(M$2:M581)+1, "")</f>
        <v/>
      </c>
      <c r="N582" t="str">
        <f t="shared" si="48"/>
        <v/>
      </c>
    </row>
    <row r="583" spans="1:14" x14ac:dyDescent="0.25">
      <c r="A583" s="6" t="s">
        <v>1</v>
      </c>
      <c r="B583" s="6" t="s">
        <v>235</v>
      </c>
      <c r="C583" s="8" t="s">
        <v>236</v>
      </c>
      <c r="D583" s="8"/>
      <c r="E583" s="8"/>
      <c r="F583" s="8" t="s">
        <v>237</v>
      </c>
      <c r="G583" s="7">
        <v>40.090000000000003</v>
      </c>
      <c r="H583" t="str" cm="1">
        <f t="array" ref="H583">SUBSTITUTE(INDEX($C$1:$C583, MAX(IF((NOT(ISBLANK($C$1:$C583)))*(ISNUMBER(FIND("Item:", $C$1:$C583))), ROW($C$1:$C583)-ROW($C$1)+1))), "Item: ", "")</f>
        <v>MURO DE LADRILLO 6H C/MORTERO DE CEMENTO (24X15X10)</v>
      </c>
      <c r="I583" t="str">
        <f t="shared" si="49"/>
        <v>MANO DE OBRA</v>
      </c>
      <c r="J583" t="str">
        <f t="shared" si="47"/>
        <v>MANO DE OBRA</v>
      </c>
      <c r="K583" t="b">
        <f t="shared" si="50"/>
        <v>0</v>
      </c>
      <c r="L583" s="11" t="str">
        <f t="shared" si="51"/>
        <v/>
      </c>
      <c r="M583" t="str">
        <f>IF(B583="Q", MAX(M$2:M582)+1, "")</f>
        <v/>
      </c>
      <c r="N583" t="str">
        <f t="shared" si="48"/>
        <v/>
      </c>
    </row>
    <row r="584" spans="1:14" x14ac:dyDescent="0.25">
      <c r="A584" s="2"/>
      <c r="B584" s="2" t="s">
        <v>238</v>
      </c>
      <c r="C584" s="5" t="s">
        <v>239</v>
      </c>
      <c r="D584" s="5"/>
      <c r="E584" s="5"/>
      <c r="F584" s="5"/>
      <c r="G584" s="5"/>
      <c r="H584" t="str" cm="1">
        <f t="array" ref="H584">SUBSTITUTE(INDEX($C$1:$C584, MAX(IF((NOT(ISBLANK($C$1:$C584)))*(ISNUMBER(FIND("Item:", $C$1:$C584))), ROW($C$1:$C584)-ROW($C$1)+1))), "Item: ", "")</f>
        <v>MURO DE LADRILLO 6H C/MORTERO DE CEMENTO (24X15X10)</v>
      </c>
      <c r="I584" t="str">
        <f t="shared" si="49"/>
        <v>EQUIPO</v>
      </c>
      <c r="J584" t="str">
        <f t="shared" ref="J584:J647" si="52">+IF(I584="",J583,I584)</f>
        <v>EQUIPO</v>
      </c>
      <c r="K584" t="b">
        <f t="shared" si="50"/>
        <v>0</v>
      </c>
      <c r="L584" s="11" t="str">
        <f t="shared" si="51"/>
        <v/>
      </c>
      <c r="M584" t="str">
        <f>IF(B584="Q", MAX(M$2:M583)+1, "")</f>
        <v/>
      </c>
      <c r="N584" t="str">
        <f t="shared" si="48"/>
        <v/>
      </c>
    </row>
    <row r="585" spans="1:14" x14ac:dyDescent="0.25">
      <c r="H585" t="str" cm="1">
        <f t="array" ref="H585">SUBSTITUTE(INDEX($C$1:$C585, MAX(IF((NOT(ISBLANK($C$1:$C585)))*(ISNUMBER(FIND("Item:", $C$1:$C585))), ROW($C$1:$C585)-ROW($C$1)+1))), "Item: ", "")</f>
        <v>MURO DE LADRILLO 6H C/MORTERO DE CEMENTO (24X15X10)</v>
      </c>
      <c r="I585" t="str">
        <f t="shared" si="49"/>
        <v/>
      </c>
      <c r="J585" t="str">
        <f t="shared" si="52"/>
        <v>EQUIPO</v>
      </c>
      <c r="K585" t="b">
        <f t="shared" si="50"/>
        <v>0</v>
      </c>
      <c r="L585" s="11" t="str">
        <f t="shared" si="51"/>
        <v/>
      </c>
      <c r="M585" t="str">
        <f>IF(B585="Q", MAX(M$2:M584)+1, "")</f>
        <v/>
      </c>
      <c r="N585" t="str">
        <f t="shared" si="48"/>
        <v/>
      </c>
    </row>
    <row r="586" spans="1:14" x14ac:dyDescent="0.25">
      <c r="H586" t="str" cm="1">
        <f t="array" ref="H586">SUBSTITUTE(INDEX($C$1:$C586, MAX(IF((NOT(ISBLANK($C$1:$C586)))*(ISNUMBER(FIND("Item:", $C$1:$C586))), ROW($C$1:$C586)-ROW($C$1)+1))), "Item: ", "")</f>
        <v>MURO DE LADRILLO 6H C/MORTERO DE CEMENTO (24X15X10)</v>
      </c>
      <c r="I586" t="str">
        <f t="shared" si="49"/>
        <v/>
      </c>
      <c r="J586" t="str">
        <f t="shared" si="52"/>
        <v>EQUIPO</v>
      </c>
      <c r="K586" t="b">
        <f t="shared" si="50"/>
        <v>0</v>
      </c>
      <c r="L586" s="11" t="str">
        <f t="shared" si="51"/>
        <v/>
      </c>
      <c r="M586" t="str">
        <f>IF(B586="Q", MAX(M$2:M585)+1, "")</f>
        <v/>
      </c>
      <c r="N586" t="str">
        <f t="shared" si="48"/>
        <v/>
      </c>
    </row>
    <row r="587" spans="1:14" x14ac:dyDescent="0.25">
      <c r="H587" t="str" cm="1">
        <f t="array" ref="H587">SUBSTITUTE(INDEX($C$1:$C587, MAX(IF((NOT(ISBLANK($C$1:$C587)))*(ISNUMBER(FIND("Item:", $C$1:$C587))), ROW($C$1:$C587)-ROW($C$1)+1))), "Item: ", "")</f>
        <v>MURO DE LADRILLO 6H C/MORTERO DE CEMENTO (24X15X10)</v>
      </c>
      <c r="I587" t="str">
        <f t="shared" si="49"/>
        <v/>
      </c>
      <c r="J587" t="str">
        <f t="shared" si="52"/>
        <v>EQUIPO</v>
      </c>
      <c r="K587" t="b">
        <f t="shared" si="50"/>
        <v>0</v>
      </c>
      <c r="L587" s="11" t="str">
        <f t="shared" si="51"/>
        <v/>
      </c>
      <c r="M587" t="str">
        <f>IF(B587="Q", MAX(M$2:M586)+1, "")</f>
        <v/>
      </c>
      <c r="N587" t="str">
        <f t="shared" si="48"/>
        <v/>
      </c>
    </row>
    <row r="588" spans="1:14" x14ac:dyDescent="0.25">
      <c r="H588" t="str" cm="1">
        <f t="array" ref="H588">SUBSTITUTE(INDEX($C$1:$C588, MAX(IF((NOT(ISBLANK($C$1:$C588)))*(ISNUMBER(FIND("Item:", $C$1:$C588))), ROW($C$1:$C588)-ROW($C$1)+1))), "Item: ", "")</f>
        <v>MURO DE LADRILLO 6H C/MORTERO DE CEMENTO (24X15X10)</v>
      </c>
      <c r="I588" t="str">
        <f t="shared" si="49"/>
        <v/>
      </c>
      <c r="J588" t="str">
        <f t="shared" si="52"/>
        <v>EQUIPO</v>
      </c>
      <c r="K588" t="b">
        <f t="shared" si="50"/>
        <v>0</v>
      </c>
      <c r="L588" s="11" t="str">
        <f t="shared" si="51"/>
        <v/>
      </c>
      <c r="M588" t="str">
        <f>IF(B588="Q", MAX(M$2:M587)+1, "")</f>
        <v/>
      </c>
      <c r="N588" t="str">
        <f t="shared" si="48"/>
        <v/>
      </c>
    </row>
    <row r="589" spans="1:14" x14ac:dyDescent="0.25">
      <c r="H589" t="str" cm="1">
        <f t="array" ref="H589">SUBSTITUTE(INDEX($C$1:$C589, MAX(IF((NOT(ISBLANK($C$1:$C589)))*(ISNUMBER(FIND("Item:", $C$1:$C589))), ROW($C$1:$C589)-ROW($C$1)+1))), "Item: ", "")</f>
        <v>MURO DE LADRILLO 6H C/MORTERO DE CEMENTO (24X15X10)</v>
      </c>
      <c r="I589" t="str">
        <f t="shared" si="49"/>
        <v/>
      </c>
      <c r="J589" t="str">
        <f t="shared" si="52"/>
        <v>EQUIPO</v>
      </c>
      <c r="K589" t="b">
        <f t="shared" si="50"/>
        <v>0</v>
      </c>
      <c r="L589" s="11" t="str">
        <f t="shared" si="51"/>
        <v/>
      </c>
      <c r="M589" t="str">
        <f>IF(B589="Q", MAX(M$2:M588)+1, "")</f>
        <v/>
      </c>
      <c r="N589" t="str">
        <f t="shared" si="48"/>
        <v/>
      </c>
    </row>
    <row r="590" spans="1:14" x14ac:dyDescent="0.25">
      <c r="A590" s="2"/>
      <c r="B590" s="2" t="s">
        <v>240</v>
      </c>
      <c r="C590" s="5" t="s">
        <v>241</v>
      </c>
      <c r="D590" s="5"/>
      <c r="E590" s="5" t="s">
        <v>242</v>
      </c>
      <c r="F590" s="5" t="s">
        <v>243</v>
      </c>
      <c r="G590" s="3">
        <v>1.2</v>
      </c>
      <c r="H590" t="str" cm="1">
        <f t="array" ref="H590">SUBSTITUTE(INDEX($C$1:$C590, MAX(IF((NOT(ISBLANK($C$1:$C590)))*(ISNUMBER(FIND("Item:", $C$1:$C590))), ROW($C$1:$C590)-ROW($C$1)+1))), "Item: ", "")</f>
        <v>MURO DE LADRILLO 6H C/MORTERO DE CEMENTO (24X15X10)</v>
      </c>
      <c r="I590" t="str">
        <f t="shared" si="49"/>
        <v/>
      </c>
      <c r="J590" t="str">
        <f t="shared" si="52"/>
        <v>EQUIPO</v>
      </c>
      <c r="K590" t="b">
        <f t="shared" si="50"/>
        <v>0</v>
      </c>
      <c r="L590" s="11" t="str">
        <f t="shared" si="51"/>
        <v/>
      </c>
      <c r="M590" t="str">
        <f>IF(B590="Q", MAX(M$2:M589)+1, "")</f>
        <v/>
      </c>
      <c r="N590" t="str">
        <f t="shared" si="48"/>
        <v/>
      </c>
    </row>
    <row r="591" spans="1:14" x14ac:dyDescent="0.25">
      <c r="A591" s="6" t="s">
        <v>1</v>
      </c>
      <c r="B591" s="6" t="s">
        <v>244</v>
      </c>
      <c r="C591" s="8" t="s">
        <v>245</v>
      </c>
      <c r="D591" s="8"/>
      <c r="E591" s="8"/>
      <c r="F591" s="8" t="s">
        <v>246</v>
      </c>
      <c r="G591" s="7">
        <v>1.2</v>
      </c>
      <c r="H591" t="str" cm="1">
        <f t="array" ref="H591">SUBSTITUTE(INDEX($C$1:$C591, MAX(IF((NOT(ISBLANK($C$1:$C591)))*(ISNUMBER(FIND("Item:", $C$1:$C591))), ROW($C$1:$C591)-ROW($C$1)+1))), "Item: ", "")</f>
        <v>MURO DE LADRILLO 6H C/MORTERO DE CEMENTO (24X15X10)</v>
      </c>
      <c r="I591" t="str">
        <f t="shared" si="49"/>
        <v>EQUIPO</v>
      </c>
      <c r="J591" t="str">
        <f t="shared" si="52"/>
        <v>EQUIPO</v>
      </c>
      <c r="K591" t="b">
        <f t="shared" si="50"/>
        <v>0</v>
      </c>
      <c r="L591" s="11" t="str">
        <f t="shared" si="51"/>
        <v/>
      </c>
      <c r="M591" t="str">
        <f>IF(B591="Q", MAX(M$2:M590)+1, "")</f>
        <v/>
      </c>
      <c r="N591" t="str">
        <f t="shared" si="48"/>
        <v/>
      </c>
    </row>
    <row r="592" spans="1:14" x14ac:dyDescent="0.25">
      <c r="A592" s="6" t="s">
        <v>1</v>
      </c>
      <c r="B592" s="6" t="s">
        <v>247</v>
      </c>
      <c r="C592" s="8" t="s">
        <v>248</v>
      </c>
      <c r="D592" s="8"/>
      <c r="E592" s="8"/>
      <c r="F592" s="8" t="s">
        <v>249</v>
      </c>
      <c r="G592" s="7">
        <v>79.23</v>
      </c>
      <c r="H592" t="str" cm="1">
        <f t="array" ref="H592">SUBSTITUTE(INDEX($C$1:$C592, MAX(IF((NOT(ISBLANK($C$1:$C592)))*(ISNUMBER(FIND("Item:", $C$1:$C592))), ROW($C$1:$C592)-ROW($C$1)+1))), "Item: ", "")</f>
        <v>MURO DE LADRILLO 6H C/MORTERO DE CEMENTO (24X15X10)</v>
      </c>
      <c r="I592" t="str">
        <f t="shared" si="49"/>
        <v/>
      </c>
      <c r="J592" t="str">
        <f t="shared" si="52"/>
        <v>EQUIPO</v>
      </c>
      <c r="K592" t="b">
        <f t="shared" si="50"/>
        <v>0</v>
      </c>
      <c r="L592" s="11" t="str">
        <f t="shared" si="51"/>
        <v/>
      </c>
      <c r="M592" t="str">
        <f>IF(B592="Q", MAX(M$2:M591)+1, "")</f>
        <v/>
      </c>
      <c r="N592" t="str">
        <f t="shared" si="48"/>
        <v/>
      </c>
    </row>
    <row r="593" spans="1:14" x14ac:dyDescent="0.25">
      <c r="A593" s="2"/>
      <c r="B593" s="2" t="s">
        <v>250</v>
      </c>
      <c r="C593" s="5" t="s">
        <v>251</v>
      </c>
      <c r="D593" s="5"/>
      <c r="E593" s="5" t="s">
        <v>252</v>
      </c>
      <c r="F593" s="5" t="s">
        <v>253</v>
      </c>
      <c r="G593" s="3">
        <v>5.55</v>
      </c>
      <c r="H593" t="str" cm="1">
        <f t="array" ref="H593">SUBSTITUTE(INDEX($C$1:$C593, MAX(IF((NOT(ISBLANK($C$1:$C593)))*(ISNUMBER(FIND("Item:", $C$1:$C593))), ROW($C$1:$C593)-ROW($C$1)+1))), "Item: ", "")</f>
        <v>MURO DE LADRILLO 6H C/MORTERO DE CEMENTO (24X15X10)</v>
      </c>
      <c r="I593" t="str">
        <f t="shared" si="49"/>
        <v/>
      </c>
      <c r="J593" t="str">
        <f t="shared" si="52"/>
        <v>EQUIPO</v>
      </c>
      <c r="K593" t="b">
        <f t="shared" si="50"/>
        <v>0</v>
      </c>
      <c r="L593" s="11" t="str">
        <f t="shared" si="51"/>
        <v/>
      </c>
      <c r="M593" t="str">
        <f>IF(B593="Q", MAX(M$2:M592)+1, "")</f>
        <v/>
      </c>
      <c r="N593" t="str">
        <f t="shared" si="48"/>
        <v/>
      </c>
    </row>
    <row r="594" spans="1:14" x14ac:dyDescent="0.25">
      <c r="A594" s="2"/>
      <c r="B594" s="2" t="s">
        <v>26</v>
      </c>
      <c r="C594" s="5" t="s">
        <v>254</v>
      </c>
      <c r="D594" s="5"/>
      <c r="E594" s="5" t="s">
        <v>252</v>
      </c>
      <c r="F594" s="5" t="s">
        <v>255</v>
      </c>
      <c r="G594" s="3">
        <v>5.93</v>
      </c>
      <c r="H594" t="str" cm="1">
        <f t="array" ref="H594">SUBSTITUTE(INDEX($C$1:$C594, MAX(IF((NOT(ISBLANK($C$1:$C594)))*(ISNUMBER(FIND("Item:", $C$1:$C594))), ROW($C$1:$C594)-ROW($C$1)+1))), "Item: ", "")</f>
        <v>MURO DE LADRILLO 6H C/MORTERO DE CEMENTO (24X15X10)</v>
      </c>
      <c r="I594" t="str">
        <f t="shared" si="49"/>
        <v/>
      </c>
      <c r="J594" t="str">
        <f t="shared" si="52"/>
        <v>EQUIPO</v>
      </c>
      <c r="K594" t="b">
        <f t="shared" si="50"/>
        <v>0</v>
      </c>
      <c r="L594" s="11" t="str">
        <f t="shared" si="51"/>
        <v/>
      </c>
      <c r="M594" t="str">
        <f>IF(B594="Q", MAX(M$2:M593)+1, "")</f>
        <v/>
      </c>
      <c r="N594" t="str">
        <f t="shared" si="48"/>
        <v/>
      </c>
    </row>
    <row r="595" spans="1:14" x14ac:dyDescent="0.25">
      <c r="A595" s="6" t="s">
        <v>1</v>
      </c>
      <c r="B595" s="6" t="s">
        <v>256</v>
      </c>
      <c r="C595" s="8" t="s">
        <v>257</v>
      </c>
      <c r="D595" s="8"/>
      <c r="E595" s="8"/>
      <c r="F595" s="8" t="s">
        <v>258</v>
      </c>
      <c r="G595" s="7">
        <v>90.71</v>
      </c>
      <c r="H595" t="str" cm="1">
        <f t="array" ref="H595">SUBSTITUTE(INDEX($C$1:$C595, MAX(IF((NOT(ISBLANK($C$1:$C595)))*(ISNUMBER(FIND("Item:", $C$1:$C595))), ROW($C$1:$C595)-ROW($C$1)+1))), "Item: ", "")</f>
        <v>MURO DE LADRILLO 6H C/MORTERO DE CEMENTO (24X15X10)</v>
      </c>
      <c r="I595" t="str">
        <f t="shared" si="49"/>
        <v/>
      </c>
      <c r="J595" t="str">
        <f t="shared" si="52"/>
        <v>EQUIPO</v>
      </c>
      <c r="K595" t="b">
        <f t="shared" si="50"/>
        <v>0</v>
      </c>
      <c r="L595" s="11" t="str">
        <f t="shared" si="51"/>
        <v/>
      </c>
      <c r="M595" t="str">
        <f>IF(B595="Q", MAX(M$2:M594)+1, "")</f>
        <v/>
      </c>
      <c r="N595" t="str">
        <f t="shared" si="48"/>
        <v/>
      </c>
    </row>
    <row r="596" spans="1:14" x14ac:dyDescent="0.25">
      <c r="A596" s="2"/>
      <c r="B596" s="2" t="s">
        <v>259</v>
      </c>
      <c r="C596" s="5" t="s">
        <v>260</v>
      </c>
      <c r="D596" s="5"/>
      <c r="E596" s="5" t="s">
        <v>261</v>
      </c>
      <c r="F596" s="5" t="s">
        <v>262</v>
      </c>
      <c r="G596" s="3">
        <v>2.8</v>
      </c>
      <c r="H596" t="str" cm="1">
        <f t="array" ref="H596">SUBSTITUTE(INDEX($C$1:$C596, MAX(IF((NOT(ISBLANK($C$1:$C596)))*(ISNUMBER(FIND("Item:", $C$1:$C596))), ROW($C$1:$C596)-ROW($C$1)+1))), "Item: ", "")</f>
        <v>MURO DE LADRILLO 6H C/MORTERO DE CEMENTO (24X15X10)</v>
      </c>
      <c r="I596" t="str">
        <f t="shared" si="49"/>
        <v/>
      </c>
      <c r="J596" t="str">
        <f t="shared" si="52"/>
        <v>EQUIPO</v>
      </c>
      <c r="K596" t="b">
        <f t="shared" si="50"/>
        <v>0</v>
      </c>
      <c r="L596" s="11" t="str">
        <f t="shared" si="51"/>
        <v/>
      </c>
      <c r="M596" t="str">
        <f>IF(B596="Q", MAX(M$2:M595)+1, "")</f>
        <v/>
      </c>
      <c r="N596" t="str">
        <f t="shared" si="48"/>
        <v/>
      </c>
    </row>
    <row r="597" spans="1:14" x14ac:dyDescent="0.25">
      <c r="H597" t="str" cm="1">
        <f t="array" ref="H597">SUBSTITUTE(INDEX($C$1:$C597, MAX(IF((NOT(ISBLANK($C$1:$C597)))*(ISNUMBER(FIND("Item:", $C$1:$C597))), ROW($C$1:$C597)-ROW($C$1)+1))), "Item: ", "")</f>
        <v>MURO DE LADRILLO 6H C/MORTERO DE CEMENTO (24X15X10)</v>
      </c>
      <c r="I597" t="str">
        <f t="shared" si="49"/>
        <v/>
      </c>
      <c r="J597" t="str">
        <f t="shared" si="52"/>
        <v>EQUIPO</v>
      </c>
      <c r="K597" t="b">
        <f t="shared" si="50"/>
        <v>0</v>
      </c>
      <c r="L597" s="11" t="str">
        <f t="shared" si="51"/>
        <v/>
      </c>
      <c r="M597" t="str">
        <f>IF(B597="Q", MAX(M$2:M596)+1, "")</f>
        <v/>
      </c>
      <c r="N597" t="str">
        <f t="shared" si="48"/>
        <v/>
      </c>
    </row>
    <row r="598" spans="1:14" x14ac:dyDescent="0.25">
      <c r="A598" s="6" t="s">
        <v>1</v>
      </c>
      <c r="B598" s="6" t="s">
        <v>263</v>
      </c>
      <c r="C598" s="8" t="s">
        <v>264</v>
      </c>
      <c r="D598" s="8"/>
      <c r="E598" s="8"/>
      <c r="F598" s="8" t="s">
        <v>265</v>
      </c>
      <c r="G598" s="7">
        <v>93.51</v>
      </c>
      <c r="H598" t="str" cm="1">
        <f t="array" ref="H598">SUBSTITUTE(INDEX($C$1:$C598, MAX(IF((NOT(ISBLANK($C$1:$C598)))*(ISNUMBER(FIND("Item:", $C$1:$C598))), ROW($C$1:$C598)-ROW($C$1)+1))), "Item: ", "")</f>
        <v>MURO DE LADRILLO 6H C/MORTERO DE CEMENTO (24X15X10)</v>
      </c>
      <c r="I598" t="str">
        <f t="shared" si="49"/>
        <v/>
      </c>
      <c r="J598" t="str">
        <f t="shared" si="52"/>
        <v>EQUIPO</v>
      </c>
      <c r="K598" t="b">
        <f t="shared" si="50"/>
        <v>0</v>
      </c>
      <c r="L598" s="11" t="str">
        <f t="shared" si="51"/>
        <v/>
      </c>
      <c r="M598">
        <f>IF(B598="Q", MAX(M$2:M597)+1, "")</f>
        <v>12</v>
      </c>
      <c r="N598" t="str">
        <f t="shared" si="48"/>
        <v>MURO DE LADRILLO 6H C/MORTERO DE CEMENTO (24X15X10)</v>
      </c>
    </row>
    <row r="599" spans="1:14" x14ac:dyDescent="0.25">
      <c r="A599" s="6" t="s">
        <v>1</v>
      </c>
      <c r="B599" s="6"/>
      <c r="C599" s="8" t="s">
        <v>266</v>
      </c>
      <c r="D599" s="8"/>
      <c r="E599" s="8"/>
      <c r="F599" s="8"/>
      <c r="G599" s="7">
        <v>93.51</v>
      </c>
      <c r="H599" t="str" cm="1">
        <f t="array" ref="H599">SUBSTITUTE(INDEX($C$1:$C599, MAX(IF((NOT(ISBLANK($C$1:$C599)))*(ISNUMBER(FIND("Item:", $C$1:$C599))), ROW($C$1:$C599)-ROW($C$1)+1))), "Item: ", "")</f>
        <v>MURO DE LADRILLO 6H C/MORTERO DE CEMENTO (24X15X10)</v>
      </c>
      <c r="I599" t="str">
        <f t="shared" si="49"/>
        <v/>
      </c>
      <c r="J599" t="str">
        <f t="shared" si="52"/>
        <v>EQUIPO</v>
      </c>
      <c r="K599" t="b">
        <f t="shared" si="50"/>
        <v>0</v>
      </c>
      <c r="L599" s="11" t="str">
        <f t="shared" si="51"/>
        <v/>
      </c>
      <c r="M599" t="str">
        <f>IF(B599="Q", MAX(M$2:M598)+1, "")</f>
        <v/>
      </c>
      <c r="N599" t="str">
        <f t="shared" si="48"/>
        <v/>
      </c>
    </row>
    <row r="600" spans="1:14" x14ac:dyDescent="0.25">
      <c r="C600" s="9" t="s">
        <v>296</v>
      </c>
      <c r="H600" t="str" cm="1">
        <f t="array" ref="H600">SUBSTITUTE(INDEX($C$1:$C600, MAX(IF((NOT(ISBLANK($C$1:$C600)))*(ISNUMBER(FIND("Item:", $C$1:$C600))), ROW($C$1:$C600)-ROW($C$1)+1))), "Item: ", "")</f>
        <v>MURO DE LADRILLO 6H C/MORTERO DE CEMENTO (24X15X10)</v>
      </c>
      <c r="I600" t="str">
        <f t="shared" si="49"/>
        <v/>
      </c>
      <c r="J600" t="str">
        <f t="shared" si="52"/>
        <v>EQUIPO</v>
      </c>
      <c r="K600" t="b">
        <f t="shared" si="50"/>
        <v>0</v>
      </c>
      <c r="L600" s="11" t="str">
        <f t="shared" si="51"/>
        <v/>
      </c>
      <c r="M600" t="str">
        <f>IF(B600="Q", MAX(M$2:M599)+1, "")</f>
        <v/>
      </c>
      <c r="N600" t="str">
        <f t="shared" si="48"/>
        <v/>
      </c>
    </row>
    <row r="601" spans="1:14" x14ac:dyDescent="0.25">
      <c r="H601" t="str" cm="1">
        <f t="array" ref="H601">SUBSTITUTE(INDEX($C$1:$C601, MAX(IF((NOT(ISBLANK($C$1:$C601)))*(ISNUMBER(FIND("Item:", $C$1:$C601))), ROW($C$1:$C601)-ROW($C$1)+1))), "Item: ", "")</f>
        <v>MURO DE LADRILLO 6H C/MORTERO DE CEMENTO (24X15X10)</v>
      </c>
      <c r="I601" t="str">
        <f t="shared" si="49"/>
        <v/>
      </c>
      <c r="J601" t="str">
        <f t="shared" si="52"/>
        <v>EQUIPO</v>
      </c>
      <c r="K601" t="b">
        <f t="shared" si="50"/>
        <v>0</v>
      </c>
      <c r="L601" s="11" t="str">
        <f t="shared" si="51"/>
        <v/>
      </c>
      <c r="M601" t="str">
        <f>IF(B601="Q", MAX(M$2:M600)+1, "")</f>
        <v/>
      </c>
      <c r="N601" t="str">
        <f t="shared" si="48"/>
        <v/>
      </c>
    </row>
    <row r="602" spans="1:14" x14ac:dyDescent="0.25">
      <c r="C602" s="10" t="s">
        <v>297</v>
      </c>
      <c r="E602" s="10" t="s">
        <v>274</v>
      </c>
      <c r="H602" t="str" cm="1">
        <f t="array" ref="H602">SUBSTITUTE(INDEX($C$1:$C602, MAX(IF((NOT(ISBLANK($C$1:$C602)))*(ISNUMBER(FIND("Item:", $C$1:$C602))), ROW($C$1:$C602)-ROW($C$1)+1))), "Item: ", "")</f>
        <v>VIGA CADENA DE HORMIGON ARMADO</v>
      </c>
      <c r="I602" t="str">
        <f t="shared" si="49"/>
        <v/>
      </c>
      <c r="J602" t="str">
        <f t="shared" si="52"/>
        <v>EQUIPO</v>
      </c>
      <c r="K602" t="b">
        <f t="shared" si="50"/>
        <v>0</v>
      </c>
      <c r="L602" s="11" t="str">
        <f t="shared" si="51"/>
        <v/>
      </c>
      <c r="M602" t="str">
        <f>IF(B602="Q", MAX(M$2:M601)+1, "")</f>
        <v/>
      </c>
      <c r="N602" t="str">
        <f t="shared" si="48"/>
        <v/>
      </c>
    </row>
    <row r="603" spans="1:14" x14ac:dyDescent="0.25">
      <c r="C603" s="10" t="s">
        <v>0</v>
      </c>
      <c r="E603" s="10" t="s">
        <v>72</v>
      </c>
      <c r="H603" t="str" cm="1">
        <f t="array" ref="H603">SUBSTITUTE(INDEX($C$1:$C603, MAX(IF((NOT(ISBLANK($C$1:$C603)))*(ISNUMBER(FIND("Item:", $C$1:$C603))), ROW($C$1:$C603)-ROW($C$1)+1))), "Item: ", "")</f>
        <v>VIGA CADENA DE HORMIGON ARMADO</v>
      </c>
      <c r="I603" t="str">
        <f t="shared" si="49"/>
        <v/>
      </c>
      <c r="J603" t="str">
        <f t="shared" si="52"/>
        <v>EQUIPO</v>
      </c>
      <c r="K603" t="b">
        <f t="shared" si="50"/>
        <v>0</v>
      </c>
      <c r="L603" s="11" t="str">
        <f t="shared" si="51"/>
        <v/>
      </c>
      <c r="M603" t="str">
        <f>IF(B603="Q", MAX(M$2:M602)+1, "")</f>
        <v/>
      </c>
      <c r="N603" t="str">
        <f t="shared" si="48"/>
        <v/>
      </c>
    </row>
    <row r="604" spans="1:14" x14ac:dyDescent="0.25">
      <c r="C604" s="10" t="s">
        <v>71</v>
      </c>
      <c r="E604" s="10" t="s">
        <v>73</v>
      </c>
      <c r="H604" t="str" cm="1">
        <f t="array" ref="H604">SUBSTITUTE(INDEX($C$1:$C604, MAX(IF((NOT(ISBLANK($C$1:$C604)))*(ISNUMBER(FIND("Item:", $C$1:$C604))), ROW($C$1:$C604)-ROW($C$1)+1))), "Item: ", "")</f>
        <v>VIGA CADENA DE HORMIGON ARMADO</v>
      </c>
      <c r="I604" t="str">
        <f t="shared" si="49"/>
        <v/>
      </c>
      <c r="J604" t="str">
        <f t="shared" si="52"/>
        <v>EQUIPO</v>
      </c>
      <c r="K604" t="b">
        <f t="shared" si="50"/>
        <v>0</v>
      </c>
      <c r="L604" s="11" t="str">
        <f t="shared" si="51"/>
        <v/>
      </c>
      <c r="M604" t="str">
        <f>IF(B604="Q", MAX(M$2:M603)+1, "")</f>
        <v/>
      </c>
      <c r="N604" t="str">
        <f t="shared" si="48"/>
        <v/>
      </c>
    </row>
    <row r="605" spans="1:14" x14ac:dyDescent="0.25">
      <c r="H605" t="str" cm="1">
        <f t="array" ref="H605">SUBSTITUTE(INDEX($C$1:$C605, MAX(IF((NOT(ISBLANK($C$1:$C605)))*(ISNUMBER(FIND("Item:", $C$1:$C605))), ROW($C$1:$C605)-ROW($C$1)+1))), "Item: ", "")</f>
        <v>VIGA CADENA DE HORMIGON ARMADO</v>
      </c>
      <c r="I605" t="str">
        <f t="shared" si="49"/>
        <v/>
      </c>
      <c r="J605" t="str">
        <f t="shared" si="52"/>
        <v>EQUIPO</v>
      </c>
      <c r="K605" t="b">
        <f t="shared" si="50"/>
        <v>0</v>
      </c>
      <c r="L605" s="11" t="str">
        <f t="shared" si="51"/>
        <v/>
      </c>
      <c r="M605" t="str">
        <f>IF(B605="Q", MAX(M$2:M604)+1, "")</f>
        <v/>
      </c>
      <c r="N605" t="str">
        <f t="shared" si="48"/>
        <v/>
      </c>
    </row>
    <row r="606" spans="1:14" x14ac:dyDescent="0.25">
      <c r="A606" s="1" t="s">
        <v>2</v>
      </c>
      <c r="B606" s="1" t="s">
        <v>213</v>
      </c>
      <c r="C606" s="4" t="s">
        <v>214</v>
      </c>
      <c r="D606" s="4" t="s">
        <v>74</v>
      </c>
      <c r="E606" s="4" t="s">
        <v>77</v>
      </c>
      <c r="F606" s="4" t="s">
        <v>215</v>
      </c>
      <c r="G606" s="4" t="s">
        <v>76</v>
      </c>
      <c r="H606" t="str" cm="1">
        <f t="array" ref="H606">SUBSTITUTE(INDEX($C$1:$C606, MAX(IF((NOT(ISBLANK($C$1:$C606)))*(ISNUMBER(FIND("Item:", $C$1:$C606))), ROW($C$1:$C606)-ROW($C$1)+1))), "Item: ", "")</f>
        <v>VIGA CADENA DE HORMIGON ARMADO</v>
      </c>
      <c r="I606" t="str">
        <f t="shared" si="49"/>
        <v/>
      </c>
      <c r="J606" t="str">
        <f t="shared" si="52"/>
        <v>EQUIPO</v>
      </c>
      <c r="K606" t="b">
        <f t="shared" si="50"/>
        <v>0</v>
      </c>
      <c r="L606" s="11" t="str">
        <f t="shared" si="51"/>
        <v/>
      </c>
      <c r="M606" t="str">
        <f>IF(B606="Q", MAX(M$2:M605)+1, "")</f>
        <v/>
      </c>
      <c r="N606" t="str">
        <f t="shared" si="48"/>
        <v/>
      </c>
    </row>
    <row r="607" spans="1:14" x14ac:dyDescent="0.25">
      <c r="A607" s="2"/>
      <c r="B607" s="2" t="s">
        <v>216</v>
      </c>
      <c r="C607" s="5" t="s">
        <v>217</v>
      </c>
      <c r="D607" s="5"/>
      <c r="E607" s="5"/>
      <c r="F607" s="5"/>
      <c r="G607" s="5"/>
      <c r="H607" t="str" cm="1">
        <f t="array" ref="H607">SUBSTITUTE(INDEX($C$1:$C607, MAX(IF((NOT(ISBLANK($C$1:$C607)))*(ISNUMBER(FIND("Item:", $C$1:$C607))), ROW($C$1:$C607)-ROW($C$1)+1))), "Item: ", "")</f>
        <v>VIGA CADENA DE HORMIGON ARMADO</v>
      </c>
      <c r="I607" t="str">
        <f t="shared" si="49"/>
        <v>MATERIALES</v>
      </c>
      <c r="J607" t="str">
        <f t="shared" si="52"/>
        <v>MATERIALES</v>
      </c>
      <c r="K607" t="b">
        <f t="shared" si="50"/>
        <v>1</v>
      </c>
      <c r="L607" s="11" t="str">
        <f t="shared" si="51"/>
        <v/>
      </c>
      <c r="M607" t="str">
        <f>IF(B607="Q", MAX(M$2:M606)+1, "")</f>
        <v/>
      </c>
      <c r="N607" t="str">
        <f t="shared" si="48"/>
        <v/>
      </c>
    </row>
    <row r="608" spans="1:14" x14ac:dyDescent="0.25">
      <c r="A608" s="2">
        <v>1</v>
      </c>
      <c r="B608" s="2" t="s">
        <v>218</v>
      </c>
      <c r="C608" s="5" t="s">
        <v>152</v>
      </c>
      <c r="D608" s="5" t="s">
        <v>149</v>
      </c>
      <c r="E608" s="3">
        <v>35</v>
      </c>
      <c r="F608" s="3">
        <v>6</v>
      </c>
      <c r="G608" s="3">
        <v>210</v>
      </c>
      <c r="H608" t="str" cm="1">
        <f t="array" ref="H608">SUBSTITUTE(INDEX($C$1:$C608, MAX(IF((NOT(ISBLANK($C$1:$C608)))*(ISNUMBER(FIND("Item:", $C$1:$C608))), ROW($C$1:$C608)-ROW($C$1)+1))), "Item: ", "")</f>
        <v>VIGA CADENA DE HORMIGON ARMADO</v>
      </c>
      <c r="I608" t="str">
        <f t="shared" si="49"/>
        <v/>
      </c>
      <c r="J608" t="str">
        <f t="shared" si="52"/>
        <v>MATERIALES</v>
      </c>
      <c r="K608" t="b">
        <f t="shared" si="50"/>
        <v>0</v>
      </c>
      <c r="L608" s="11" t="str">
        <f t="shared" si="51"/>
        <v>SI</v>
      </c>
      <c r="M608" t="str">
        <f>IF(B608="Q", MAX(M$2:M607)+1, "")</f>
        <v/>
      </c>
      <c r="N608" t="str">
        <f t="shared" si="48"/>
        <v/>
      </c>
    </row>
    <row r="609" spans="1:14" x14ac:dyDescent="0.25">
      <c r="A609" s="2">
        <v>2</v>
      </c>
      <c r="B609" s="2" t="s">
        <v>218</v>
      </c>
      <c r="C609" s="5" t="s">
        <v>116</v>
      </c>
      <c r="D609" s="5" t="s">
        <v>81</v>
      </c>
      <c r="E609" s="3">
        <v>1</v>
      </c>
      <c r="F609" s="3">
        <v>11</v>
      </c>
      <c r="G609" s="3">
        <v>11</v>
      </c>
      <c r="H609" t="str" cm="1">
        <f t="array" ref="H609">SUBSTITUTE(INDEX($C$1:$C609, MAX(IF((NOT(ISBLANK($C$1:$C609)))*(ISNUMBER(FIND("Item:", $C$1:$C609))), ROW($C$1:$C609)-ROW($C$1)+1))), "Item: ", "")</f>
        <v>VIGA CADENA DE HORMIGON ARMADO</v>
      </c>
      <c r="I609" t="str">
        <f t="shared" si="49"/>
        <v/>
      </c>
      <c r="J609" t="str">
        <f t="shared" si="52"/>
        <v>MATERIALES</v>
      </c>
      <c r="K609" t="b">
        <f t="shared" si="50"/>
        <v>0</v>
      </c>
      <c r="L609" s="11" t="str">
        <f t="shared" si="51"/>
        <v>SI</v>
      </c>
      <c r="M609" t="str">
        <f>IF(B609="Q", MAX(M$2:M608)+1, "")</f>
        <v/>
      </c>
      <c r="N609" t="str">
        <f t="shared" si="48"/>
        <v/>
      </c>
    </row>
    <row r="610" spans="1:14" x14ac:dyDescent="0.25">
      <c r="A610" s="2">
        <v>3</v>
      </c>
      <c r="B610" s="2" t="s">
        <v>218</v>
      </c>
      <c r="C610" s="5" t="s">
        <v>108</v>
      </c>
      <c r="D610" s="5" t="s">
        <v>81</v>
      </c>
      <c r="E610" s="3">
        <v>350</v>
      </c>
      <c r="F610" s="3">
        <v>1.1000000000000001</v>
      </c>
      <c r="G610" s="3">
        <v>385</v>
      </c>
      <c r="H610" t="str" cm="1">
        <f t="array" ref="H610">SUBSTITUTE(INDEX($C$1:$C610, MAX(IF((NOT(ISBLANK($C$1:$C610)))*(ISNUMBER(FIND("Item:", $C$1:$C610))), ROW($C$1:$C610)-ROW($C$1)+1))), "Item: ", "")</f>
        <v>VIGA CADENA DE HORMIGON ARMADO</v>
      </c>
      <c r="I610" t="str">
        <f t="shared" si="49"/>
        <v/>
      </c>
      <c r="J610" t="str">
        <f t="shared" si="52"/>
        <v>MATERIALES</v>
      </c>
      <c r="K610" t="b">
        <f t="shared" si="50"/>
        <v>0</v>
      </c>
      <c r="L610" s="11" t="str">
        <f t="shared" si="51"/>
        <v>SI</v>
      </c>
      <c r="M610" t="str">
        <f>IF(B610="Q", MAX(M$2:M609)+1, "")</f>
        <v/>
      </c>
      <c r="N610" t="str">
        <f t="shared" si="48"/>
        <v/>
      </c>
    </row>
    <row r="611" spans="1:14" x14ac:dyDescent="0.25">
      <c r="A611" s="2">
        <v>4</v>
      </c>
      <c r="B611" s="2" t="s">
        <v>218</v>
      </c>
      <c r="C611" s="5" t="s">
        <v>80</v>
      </c>
      <c r="D611" s="5" t="s">
        <v>81</v>
      </c>
      <c r="E611" s="3">
        <v>2</v>
      </c>
      <c r="F611" s="3">
        <v>11</v>
      </c>
      <c r="G611" s="3">
        <v>22</v>
      </c>
      <c r="H611" t="str" cm="1">
        <f t="array" ref="H611">SUBSTITUTE(INDEX($C$1:$C611, MAX(IF((NOT(ISBLANK($C$1:$C611)))*(ISNUMBER(FIND("Item:", $C$1:$C611))), ROW($C$1:$C611)-ROW($C$1)+1))), "Item: ", "")</f>
        <v>VIGA CADENA DE HORMIGON ARMADO</v>
      </c>
      <c r="I611" t="str">
        <f t="shared" si="49"/>
        <v/>
      </c>
      <c r="J611" t="str">
        <f t="shared" si="52"/>
        <v>MATERIALES</v>
      </c>
      <c r="K611" t="b">
        <f t="shared" si="50"/>
        <v>0</v>
      </c>
      <c r="L611" s="11" t="str">
        <f t="shared" si="51"/>
        <v>SI</v>
      </c>
      <c r="M611" t="str">
        <f>IF(B611="Q", MAX(M$2:M610)+1, "")</f>
        <v/>
      </c>
      <c r="N611" t="str">
        <f t="shared" si="48"/>
        <v/>
      </c>
    </row>
    <row r="612" spans="1:14" x14ac:dyDescent="0.25">
      <c r="A612" s="2">
        <v>5</v>
      </c>
      <c r="B612" s="2" t="s">
        <v>218</v>
      </c>
      <c r="C612" s="5" t="s">
        <v>131</v>
      </c>
      <c r="D612" s="5" t="s">
        <v>81</v>
      </c>
      <c r="E612" s="3">
        <v>40.32</v>
      </c>
      <c r="F612" s="3">
        <v>8.5</v>
      </c>
      <c r="G612" s="3">
        <v>342.72</v>
      </c>
      <c r="H612" t="str" cm="1">
        <f t="array" ref="H612">SUBSTITUTE(INDEX($C$1:$C612, MAX(IF((NOT(ISBLANK($C$1:$C612)))*(ISNUMBER(FIND("Item:", $C$1:$C612))), ROW($C$1:$C612)-ROW($C$1)+1))), "Item: ", "")</f>
        <v>VIGA CADENA DE HORMIGON ARMADO</v>
      </c>
      <c r="I612" t="str">
        <f t="shared" si="49"/>
        <v/>
      </c>
      <c r="J612" t="str">
        <f t="shared" si="52"/>
        <v>MATERIALES</v>
      </c>
      <c r="K612" t="b">
        <f t="shared" si="50"/>
        <v>0</v>
      </c>
      <c r="L612" s="11" t="str">
        <f t="shared" si="51"/>
        <v>SI</v>
      </c>
      <c r="M612" t="str">
        <f>IF(B612="Q", MAX(M$2:M611)+1, "")</f>
        <v/>
      </c>
      <c r="N612" t="str">
        <f t="shared" si="48"/>
        <v/>
      </c>
    </row>
    <row r="613" spans="1:14" x14ac:dyDescent="0.25">
      <c r="A613" s="2">
        <v>6</v>
      </c>
      <c r="B613" s="2" t="s">
        <v>218</v>
      </c>
      <c r="C613" s="5" t="s">
        <v>130</v>
      </c>
      <c r="D613" s="5" t="s">
        <v>81</v>
      </c>
      <c r="E613" s="3">
        <v>27.7</v>
      </c>
      <c r="F613" s="3">
        <v>9</v>
      </c>
      <c r="G613" s="3">
        <v>249.3</v>
      </c>
      <c r="H613" t="str" cm="1">
        <f t="array" ref="H613">SUBSTITUTE(INDEX($C$1:$C613, MAX(IF((NOT(ISBLANK($C$1:$C613)))*(ISNUMBER(FIND("Item:", $C$1:$C613))), ROW($C$1:$C613)-ROW($C$1)+1))), "Item: ", "")</f>
        <v>VIGA CADENA DE HORMIGON ARMADO</v>
      </c>
      <c r="I613" t="str">
        <f t="shared" si="49"/>
        <v/>
      </c>
      <c r="J613" t="str">
        <f t="shared" si="52"/>
        <v>MATERIALES</v>
      </c>
      <c r="K613" t="b">
        <f t="shared" si="50"/>
        <v>0</v>
      </c>
      <c r="L613" s="11" t="str">
        <f t="shared" si="51"/>
        <v>SI</v>
      </c>
      <c r="M613" t="str">
        <f>IF(B613="Q", MAX(M$2:M612)+1, "")</f>
        <v/>
      </c>
      <c r="N613" t="str">
        <f t="shared" si="48"/>
        <v/>
      </c>
    </row>
    <row r="614" spans="1:14" x14ac:dyDescent="0.25">
      <c r="A614" s="2">
        <v>7</v>
      </c>
      <c r="B614" s="2" t="s">
        <v>218</v>
      </c>
      <c r="C614" s="5" t="s">
        <v>133</v>
      </c>
      <c r="D614" s="5" t="s">
        <v>89</v>
      </c>
      <c r="E614" s="3">
        <v>0.9</v>
      </c>
      <c r="F614" s="3">
        <v>0</v>
      </c>
      <c r="G614" s="3">
        <v>0</v>
      </c>
      <c r="H614" t="str" cm="1">
        <f t="array" ref="H614">SUBSTITUTE(INDEX($C$1:$C614, MAX(IF((NOT(ISBLANK($C$1:$C614)))*(ISNUMBER(FIND("Item:", $C$1:$C614))), ROW($C$1:$C614)-ROW($C$1)+1))), "Item: ", "")</f>
        <v>VIGA CADENA DE HORMIGON ARMADO</v>
      </c>
      <c r="I614" t="str">
        <f t="shared" si="49"/>
        <v/>
      </c>
      <c r="J614" t="str">
        <f t="shared" si="52"/>
        <v>MATERIALES</v>
      </c>
      <c r="K614" t="b">
        <f t="shared" si="50"/>
        <v>0</v>
      </c>
      <c r="L614" s="11" t="str">
        <f t="shared" si="51"/>
        <v>SI</v>
      </c>
      <c r="M614" t="str">
        <f>IF(B614="Q", MAX(M$2:M613)+1, "")</f>
        <v/>
      </c>
      <c r="N614" t="str">
        <f t="shared" si="48"/>
        <v/>
      </c>
    </row>
    <row r="615" spans="1:14" x14ac:dyDescent="0.25">
      <c r="A615" s="2">
        <v>8</v>
      </c>
      <c r="B615" s="2" t="s">
        <v>218</v>
      </c>
      <c r="C615" s="5" t="s">
        <v>88</v>
      </c>
      <c r="D615" s="5" t="s">
        <v>89</v>
      </c>
      <c r="E615" s="3">
        <v>0.6</v>
      </c>
      <c r="F615" s="3">
        <v>0</v>
      </c>
      <c r="G615" s="3">
        <v>0</v>
      </c>
      <c r="H615" t="str" cm="1">
        <f t="array" ref="H615">SUBSTITUTE(INDEX($C$1:$C615, MAX(IF((NOT(ISBLANK($C$1:$C615)))*(ISNUMBER(FIND("Item:", $C$1:$C615))), ROW($C$1:$C615)-ROW($C$1)+1))), "Item: ", "")</f>
        <v>VIGA CADENA DE HORMIGON ARMADO</v>
      </c>
      <c r="I615" t="str">
        <f t="shared" si="49"/>
        <v/>
      </c>
      <c r="J615" t="str">
        <f t="shared" si="52"/>
        <v>MATERIALES</v>
      </c>
      <c r="K615" t="b">
        <f t="shared" si="50"/>
        <v>0</v>
      </c>
      <c r="L615" s="11" t="str">
        <f t="shared" si="51"/>
        <v>SI</v>
      </c>
      <c r="M615" t="str">
        <f>IF(B615="Q", MAX(M$2:M614)+1, "")</f>
        <v/>
      </c>
      <c r="N615" t="str">
        <f t="shared" si="48"/>
        <v/>
      </c>
    </row>
    <row r="616" spans="1:14" x14ac:dyDescent="0.25">
      <c r="H616" t="str" cm="1">
        <f t="array" ref="H616">SUBSTITUTE(INDEX($C$1:$C616, MAX(IF((NOT(ISBLANK($C$1:$C616)))*(ISNUMBER(FIND("Item:", $C$1:$C616))), ROW($C$1:$C616)-ROW($C$1)+1))), "Item: ", "")</f>
        <v>VIGA CADENA DE HORMIGON ARMADO</v>
      </c>
      <c r="I616" t="str">
        <f t="shared" si="49"/>
        <v/>
      </c>
      <c r="J616" t="str">
        <f t="shared" si="52"/>
        <v>MATERIALES</v>
      </c>
      <c r="K616" t="b">
        <f t="shared" si="50"/>
        <v>0</v>
      </c>
      <c r="L616" s="11" t="str">
        <f t="shared" si="51"/>
        <v/>
      </c>
      <c r="M616" t="str">
        <f>IF(B616="Q", MAX(M$2:M615)+1, "")</f>
        <v/>
      </c>
      <c r="N616" t="str">
        <f t="shared" si="48"/>
        <v/>
      </c>
    </row>
    <row r="617" spans="1:14" x14ac:dyDescent="0.25">
      <c r="H617" t="str" cm="1">
        <f t="array" ref="H617">SUBSTITUTE(INDEX($C$1:$C617, MAX(IF((NOT(ISBLANK($C$1:$C617)))*(ISNUMBER(FIND("Item:", $C$1:$C617))), ROW($C$1:$C617)-ROW($C$1)+1))), "Item: ", "")</f>
        <v>VIGA CADENA DE HORMIGON ARMADO</v>
      </c>
      <c r="I617" t="str">
        <f t="shared" si="49"/>
        <v/>
      </c>
      <c r="J617" t="str">
        <f t="shared" si="52"/>
        <v>MATERIALES</v>
      </c>
      <c r="K617" t="b">
        <f t="shared" si="50"/>
        <v>0</v>
      </c>
      <c r="L617" s="11" t="str">
        <f t="shared" si="51"/>
        <v/>
      </c>
      <c r="M617" t="str">
        <f>IF(B617="Q", MAX(M$2:M616)+1, "")</f>
        <v/>
      </c>
      <c r="N617" t="str">
        <f t="shared" si="48"/>
        <v/>
      </c>
    </row>
    <row r="618" spans="1:14" x14ac:dyDescent="0.25">
      <c r="H618" t="str" cm="1">
        <f t="array" ref="H618">SUBSTITUTE(INDEX($C$1:$C618, MAX(IF((NOT(ISBLANK($C$1:$C618)))*(ISNUMBER(FIND("Item:", $C$1:$C618))), ROW($C$1:$C618)-ROW($C$1)+1))), "Item: ", "")</f>
        <v>VIGA CADENA DE HORMIGON ARMADO</v>
      </c>
      <c r="I618" t="str">
        <f t="shared" si="49"/>
        <v/>
      </c>
      <c r="J618" t="str">
        <f t="shared" si="52"/>
        <v>MATERIALES</v>
      </c>
      <c r="K618" t="b">
        <f t="shared" si="50"/>
        <v>0</v>
      </c>
      <c r="L618" s="11" t="str">
        <f t="shared" si="51"/>
        <v/>
      </c>
      <c r="M618" t="str">
        <f>IF(B618="Q", MAX(M$2:M617)+1, "")</f>
        <v/>
      </c>
      <c r="N618" t="str">
        <f t="shared" si="48"/>
        <v/>
      </c>
    </row>
    <row r="619" spans="1:14" x14ac:dyDescent="0.25">
      <c r="H619" t="str" cm="1">
        <f t="array" ref="H619">SUBSTITUTE(INDEX($C$1:$C619, MAX(IF((NOT(ISBLANK($C$1:$C619)))*(ISNUMBER(FIND("Item:", $C$1:$C619))), ROW($C$1:$C619)-ROW($C$1)+1))), "Item: ", "")</f>
        <v>VIGA CADENA DE HORMIGON ARMADO</v>
      </c>
      <c r="I619" t="str">
        <f t="shared" si="49"/>
        <v/>
      </c>
      <c r="J619" t="str">
        <f t="shared" si="52"/>
        <v>MATERIALES</v>
      </c>
      <c r="K619" t="b">
        <f t="shared" si="50"/>
        <v>0</v>
      </c>
      <c r="L619" s="11" t="str">
        <f t="shared" si="51"/>
        <v/>
      </c>
      <c r="M619" t="str">
        <f>IF(B619="Q", MAX(M$2:M618)+1, "")</f>
        <v/>
      </c>
      <c r="N619" t="str">
        <f t="shared" si="48"/>
        <v/>
      </c>
    </row>
    <row r="620" spans="1:14" x14ac:dyDescent="0.25">
      <c r="H620" t="str" cm="1">
        <f t="array" ref="H620">SUBSTITUTE(INDEX($C$1:$C620, MAX(IF((NOT(ISBLANK($C$1:$C620)))*(ISNUMBER(FIND("Item:", $C$1:$C620))), ROW($C$1:$C620)-ROW($C$1)+1))), "Item: ", "")</f>
        <v>VIGA CADENA DE HORMIGON ARMADO</v>
      </c>
      <c r="I620" t="str">
        <f t="shared" si="49"/>
        <v/>
      </c>
      <c r="J620" t="str">
        <f t="shared" si="52"/>
        <v>MATERIALES</v>
      </c>
      <c r="K620" t="b">
        <f t="shared" si="50"/>
        <v>0</v>
      </c>
      <c r="L620" s="11" t="str">
        <f t="shared" si="51"/>
        <v/>
      </c>
      <c r="M620" t="str">
        <f>IF(B620="Q", MAX(M$2:M619)+1, "")</f>
        <v/>
      </c>
      <c r="N620" t="str">
        <f t="shared" si="48"/>
        <v/>
      </c>
    </row>
    <row r="621" spans="1:14" x14ac:dyDescent="0.25">
      <c r="H621" t="str" cm="1">
        <f t="array" ref="H621">SUBSTITUTE(INDEX($C$1:$C621, MAX(IF((NOT(ISBLANK($C$1:$C621)))*(ISNUMBER(FIND("Item:", $C$1:$C621))), ROW($C$1:$C621)-ROW($C$1)+1))), "Item: ", "")</f>
        <v>VIGA CADENA DE HORMIGON ARMADO</v>
      </c>
      <c r="I621" t="str">
        <f t="shared" si="49"/>
        <v/>
      </c>
      <c r="J621" t="str">
        <f t="shared" si="52"/>
        <v>MATERIALES</v>
      </c>
      <c r="K621" t="b">
        <f t="shared" si="50"/>
        <v>0</v>
      </c>
      <c r="L621" s="11" t="str">
        <f t="shared" si="51"/>
        <v/>
      </c>
      <c r="M621" t="str">
        <f>IF(B621="Q", MAX(M$2:M620)+1, "")</f>
        <v/>
      </c>
      <c r="N621" t="str">
        <f t="shared" si="48"/>
        <v/>
      </c>
    </row>
    <row r="622" spans="1:14" x14ac:dyDescent="0.25">
      <c r="H622" t="str" cm="1">
        <f t="array" ref="H622">SUBSTITUTE(INDEX($C$1:$C622, MAX(IF((NOT(ISBLANK($C$1:$C622)))*(ISNUMBER(FIND("Item:", $C$1:$C622))), ROW($C$1:$C622)-ROW($C$1)+1))), "Item: ", "")</f>
        <v>VIGA CADENA DE HORMIGON ARMADO</v>
      </c>
      <c r="I622" t="str">
        <f t="shared" si="49"/>
        <v/>
      </c>
      <c r="J622" t="str">
        <f t="shared" si="52"/>
        <v>MATERIALES</v>
      </c>
      <c r="K622" t="b">
        <f t="shared" si="50"/>
        <v>0</v>
      </c>
      <c r="L622" s="11" t="str">
        <f t="shared" si="51"/>
        <v/>
      </c>
      <c r="M622" t="str">
        <f>IF(B622="Q", MAX(M$2:M621)+1, "")</f>
        <v/>
      </c>
      <c r="N622" t="str">
        <f t="shared" si="48"/>
        <v/>
      </c>
    </row>
    <row r="623" spans="1:14" x14ac:dyDescent="0.25">
      <c r="A623" s="6" t="s">
        <v>1</v>
      </c>
      <c r="B623" s="6" t="s">
        <v>219</v>
      </c>
      <c r="C623" s="8" t="s">
        <v>220</v>
      </c>
      <c r="D623" s="8"/>
      <c r="E623" s="8"/>
      <c r="F623" s="8" t="s">
        <v>221</v>
      </c>
      <c r="G623" s="7">
        <v>1220.02</v>
      </c>
      <c r="H623" t="str" cm="1">
        <f t="array" ref="H623">SUBSTITUTE(INDEX($C$1:$C623, MAX(IF((NOT(ISBLANK($C$1:$C623)))*(ISNUMBER(FIND("Item:", $C$1:$C623))), ROW($C$1:$C623)-ROW($C$1)+1))), "Item: ", "")</f>
        <v>VIGA CADENA DE HORMIGON ARMADO</v>
      </c>
      <c r="I623" t="str">
        <f t="shared" si="49"/>
        <v>MATERIALES</v>
      </c>
      <c r="J623" t="str">
        <f t="shared" si="52"/>
        <v>MATERIALES</v>
      </c>
      <c r="K623" t="b">
        <f t="shared" si="50"/>
        <v>0</v>
      </c>
      <c r="L623" s="11" t="str">
        <f t="shared" si="51"/>
        <v/>
      </c>
      <c r="M623" t="str">
        <f>IF(B623="Q", MAX(M$2:M622)+1, "")</f>
        <v/>
      </c>
      <c r="N623" t="str">
        <f t="shared" si="48"/>
        <v/>
      </c>
    </row>
    <row r="624" spans="1:14" x14ac:dyDescent="0.25">
      <c r="A624" s="2"/>
      <c r="B624" s="2" t="s">
        <v>222</v>
      </c>
      <c r="C624" s="5" t="s">
        <v>223</v>
      </c>
      <c r="D624" s="5"/>
      <c r="E624" s="5"/>
      <c r="F624" s="5"/>
      <c r="G624" s="5"/>
      <c r="H624" t="str" cm="1">
        <f t="array" ref="H624">SUBSTITUTE(INDEX($C$1:$C624, MAX(IF((NOT(ISBLANK($C$1:$C624)))*(ISNUMBER(FIND("Item:", $C$1:$C624))), ROW($C$1:$C624)-ROW($C$1)+1))), "Item: ", "")</f>
        <v>VIGA CADENA DE HORMIGON ARMADO</v>
      </c>
      <c r="I624" t="str">
        <f t="shared" si="49"/>
        <v>MANO DE OBRA</v>
      </c>
      <c r="J624" t="str">
        <f t="shared" si="52"/>
        <v>MANO DE OBRA</v>
      </c>
      <c r="K624" t="b">
        <f t="shared" si="50"/>
        <v>1</v>
      </c>
      <c r="L624" s="11" t="str">
        <f t="shared" si="51"/>
        <v/>
      </c>
      <c r="M624" t="str">
        <f>IF(B624="Q", MAX(M$2:M623)+1, "")</f>
        <v/>
      </c>
      <c r="N624" t="str">
        <f t="shared" si="48"/>
        <v/>
      </c>
    </row>
    <row r="625" spans="1:14" x14ac:dyDescent="0.25">
      <c r="A625" s="2">
        <v>1</v>
      </c>
      <c r="B625" s="2" t="s">
        <v>218</v>
      </c>
      <c r="C625" s="5" t="s">
        <v>197</v>
      </c>
      <c r="D625" s="5" t="s">
        <v>198</v>
      </c>
      <c r="E625" s="3">
        <v>9</v>
      </c>
      <c r="F625" s="3">
        <v>18</v>
      </c>
      <c r="G625" s="3">
        <v>162</v>
      </c>
      <c r="H625" t="str" cm="1">
        <f t="array" ref="H625">SUBSTITUTE(INDEX($C$1:$C625, MAX(IF((NOT(ISBLANK($C$1:$C625)))*(ISNUMBER(FIND("Item:", $C$1:$C625))), ROW($C$1:$C625)-ROW($C$1)+1))), "Item: ", "")</f>
        <v>VIGA CADENA DE HORMIGON ARMADO</v>
      </c>
      <c r="I625" t="str">
        <f t="shared" si="49"/>
        <v/>
      </c>
      <c r="J625" t="str">
        <f t="shared" si="52"/>
        <v>MANO DE OBRA</v>
      </c>
      <c r="K625" t="b">
        <f t="shared" si="50"/>
        <v>0</v>
      </c>
      <c r="L625" s="11" t="str">
        <f t="shared" si="51"/>
        <v>SI</v>
      </c>
      <c r="M625" t="str">
        <f>IF(B625="Q", MAX(M$2:M624)+1, "")</f>
        <v/>
      </c>
      <c r="N625" t="str">
        <f t="shared" si="48"/>
        <v/>
      </c>
    </row>
    <row r="626" spans="1:14" x14ac:dyDescent="0.25">
      <c r="A626" s="2">
        <v>2</v>
      </c>
      <c r="B626" s="2" t="s">
        <v>218</v>
      </c>
      <c r="C626" s="5" t="s">
        <v>203</v>
      </c>
      <c r="D626" s="5" t="s">
        <v>198</v>
      </c>
      <c r="E626" s="3">
        <v>8</v>
      </c>
      <c r="F626" s="3">
        <v>18</v>
      </c>
      <c r="G626" s="3">
        <v>144</v>
      </c>
      <c r="H626" t="str" cm="1">
        <f t="array" ref="H626">SUBSTITUTE(INDEX($C$1:$C626, MAX(IF((NOT(ISBLANK($C$1:$C626)))*(ISNUMBER(FIND("Item:", $C$1:$C626))), ROW($C$1:$C626)-ROW($C$1)+1))), "Item: ", "")</f>
        <v>VIGA CADENA DE HORMIGON ARMADO</v>
      </c>
      <c r="I626" t="str">
        <f t="shared" si="49"/>
        <v/>
      </c>
      <c r="J626" t="str">
        <f t="shared" si="52"/>
        <v>MANO DE OBRA</v>
      </c>
      <c r="K626" t="b">
        <f t="shared" si="50"/>
        <v>0</v>
      </c>
      <c r="L626" s="11" t="str">
        <f t="shared" si="51"/>
        <v>SI</v>
      </c>
      <c r="M626" t="str">
        <f>IF(B626="Q", MAX(M$2:M625)+1, "")</f>
        <v/>
      </c>
      <c r="N626" t="str">
        <f t="shared" si="48"/>
        <v/>
      </c>
    </row>
    <row r="627" spans="1:14" x14ac:dyDescent="0.25">
      <c r="A627" s="2">
        <v>3</v>
      </c>
      <c r="B627" s="2" t="s">
        <v>218</v>
      </c>
      <c r="C627" s="5" t="s">
        <v>199</v>
      </c>
      <c r="D627" s="5" t="s">
        <v>198</v>
      </c>
      <c r="E627" s="3">
        <v>9</v>
      </c>
      <c r="F627" s="3">
        <v>18</v>
      </c>
      <c r="G627" s="3">
        <v>162</v>
      </c>
      <c r="H627" t="str" cm="1">
        <f t="array" ref="H627">SUBSTITUTE(INDEX($C$1:$C627, MAX(IF((NOT(ISBLANK($C$1:$C627)))*(ISNUMBER(FIND("Item:", $C$1:$C627))), ROW($C$1:$C627)-ROW($C$1)+1))), "Item: ", "")</f>
        <v>VIGA CADENA DE HORMIGON ARMADO</v>
      </c>
      <c r="I627" t="str">
        <f t="shared" si="49"/>
        <v/>
      </c>
      <c r="J627" t="str">
        <f t="shared" si="52"/>
        <v>MANO DE OBRA</v>
      </c>
      <c r="K627" t="b">
        <f t="shared" si="50"/>
        <v>0</v>
      </c>
      <c r="L627" s="11" t="str">
        <f t="shared" si="51"/>
        <v>SI</v>
      </c>
      <c r="M627" t="str">
        <f>IF(B627="Q", MAX(M$2:M626)+1, "")</f>
        <v/>
      </c>
      <c r="N627" t="str">
        <f t="shared" si="48"/>
        <v/>
      </c>
    </row>
    <row r="628" spans="1:14" x14ac:dyDescent="0.25">
      <c r="A628" s="2">
        <v>4</v>
      </c>
      <c r="B628" s="2" t="s">
        <v>218</v>
      </c>
      <c r="C628" s="5" t="s">
        <v>200</v>
      </c>
      <c r="D628" s="5" t="s">
        <v>198</v>
      </c>
      <c r="E628" s="3">
        <v>10</v>
      </c>
      <c r="F628" s="3">
        <v>0</v>
      </c>
      <c r="G628" s="3">
        <v>0</v>
      </c>
      <c r="H628" t="str" cm="1">
        <f t="array" ref="H628">SUBSTITUTE(INDEX($C$1:$C628, MAX(IF((NOT(ISBLANK($C$1:$C628)))*(ISNUMBER(FIND("Item:", $C$1:$C628))), ROW($C$1:$C628)-ROW($C$1)+1))), "Item: ", "")</f>
        <v>VIGA CADENA DE HORMIGON ARMADO</v>
      </c>
      <c r="I628" t="str">
        <f t="shared" si="49"/>
        <v/>
      </c>
      <c r="J628" t="str">
        <f t="shared" si="52"/>
        <v>MANO DE OBRA</v>
      </c>
      <c r="K628" t="b">
        <f t="shared" si="50"/>
        <v>0</v>
      </c>
      <c r="L628" s="11" t="str">
        <f t="shared" si="51"/>
        <v>SI</v>
      </c>
      <c r="M628" t="str">
        <f>IF(B628="Q", MAX(M$2:M627)+1, "")</f>
        <v/>
      </c>
      <c r="N628" t="str">
        <f t="shared" si="48"/>
        <v/>
      </c>
    </row>
    <row r="629" spans="1:14" x14ac:dyDescent="0.25">
      <c r="H629" t="str" cm="1">
        <f t="array" ref="H629">SUBSTITUTE(INDEX($C$1:$C629, MAX(IF((NOT(ISBLANK($C$1:$C629)))*(ISNUMBER(FIND("Item:", $C$1:$C629))), ROW($C$1:$C629)-ROW($C$1)+1))), "Item: ", "")</f>
        <v>VIGA CADENA DE HORMIGON ARMADO</v>
      </c>
      <c r="I629" t="str">
        <f t="shared" si="49"/>
        <v/>
      </c>
      <c r="J629" t="str">
        <f t="shared" si="52"/>
        <v>MANO DE OBRA</v>
      </c>
      <c r="K629" t="b">
        <f t="shared" si="50"/>
        <v>0</v>
      </c>
      <c r="L629" s="11" t="str">
        <f t="shared" si="51"/>
        <v/>
      </c>
      <c r="M629" t="str">
        <f>IF(B629="Q", MAX(M$2:M628)+1, "")</f>
        <v/>
      </c>
      <c r="N629" t="str">
        <f t="shared" si="48"/>
        <v/>
      </c>
    </row>
    <row r="630" spans="1:14" x14ac:dyDescent="0.25">
      <c r="A630" s="6" t="s">
        <v>1</v>
      </c>
      <c r="B630" s="6" t="s">
        <v>224</v>
      </c>
      <c r="C630" s="8" t="s">
        <v>225</v>
      </c>
      <c r="D630" s="8"/>
      <c r="E630" s="8"/>
      <c r="F630" s="8" t="s">
        <v>226</v>
      </c>
      <c r="G630" s="7">
        <v>468</v>
      </c>
      <c r="H630" t="str" cm="1">
        <f t="array" ref="H630">SUBSTITUTE(INDEX($C$1:$C630, MAX(IF((NOT(ISBLANK($C$1:$C630)))*(ISNUMBER(FIND("Item:", $C$1:$C630))), ROW($C$1:$C630)-ROW($C$1)+1))), "Item: ", "")</f>
        <v>VIGA CADENA DE HORMIGON ARMADO</v>
      </c>
      <c r="I630" t="str">
        <f t="shared" si="49"/>
        <v>MANO DE OBRA</v>
      </c>
      <c r="J630" t="str">
        <f t="shared" si="52"/>
        <v>MANO DE OBRA</v>
      </c>
      <c r="K630" t="b">
        <f t="shared" si="50"/>
        <v>0</v>
      </c>
      <c r="L630" s="11" t="str">
        <f t="shared" si="51"/>
        <v/>
      </c>
      <c r="M630" t="str">
        <f>IF(B630="Q", MAX(M$2:M629)+1, "")</f>
        <v/>
      </c>
      <c r="N630" t="str">
        <f t="shared" si="48"/>
        <v/>
      </c>
    </row>
    <row r="631" spans="1:14" x14ac:dyDescent="0.25">
      <c r="A631" s="2"/>
      <c r="B631" s="2" t="s">
        <v>227</v>
      </c>
      <c r="C631" s="5" t="s">
        <v>228</v>
      </c>
      <c r="D631" s="5"/>
      <c r="E631" s="5" t="s">
        <v>229</v>
      </c>
      <c r="F631" s="5" t="s">
        <v>230</v>
      </c>
      <c r="G631" s="3">
        <v>257.39999999999998</v>
      </c>
      <c r="H631" t="str" cm="1">
        <f t="array" ref="H631">SUBSTITUTE(INDEX($C$1:$C631, MAX(IF((NOT(ISBLANK($C$1:$C631)))*(ISNUMBER(FIND("Item:", $C$1:$C631))), ROW($C$1:$C631)-ROW($C$1)+1))), "Item: ", "")</f>
        <v>VIGA CADENA DE HORMIGON ARMADO</v>
      </c>
      <c r="I631" t="str">
        <f t="shared" si="49"/>
        <v/>
      </c>
      <c r="J631" t="str">
        <f t="shared" si="52"/>
        <v>MANO DE OBRA</v>
      </c>
      <c r="K631" t="b">
        <f t="shared" si="50"/>
        <v>0</v>
      </c>
      <c r="L631" s="11" t="str">
        <f t="shared" si="51"/>
        <v/>
      </c>
      <c r="M631" t="str">
        <f>IF(B631="Q", MAX(M$2:M630)+1, "")</f>
        <v/>
      </c>
      <c r="N631" t="str">
        <f t="shared" si="48"/>
        <v/>
      </c>
    </row>
    <row r="632" spans="1:14" x14ac:dyDescent="0.25">
      <c r="A632" s="2"/>
      <c r="B632" s="2" t="s">
        <v>231</v>
      </c>
      <c r="C632" s="5" t="s">
        <v>232</v>
      </c>
      <c r="D632" s="5"/>
      <c r="E632" s="5" t="s">
        <v>233</v>
      </c>
      <c r="F632" s="5" t="s">
        <v>234</v>
      </c>
      <c r="G632" s="3">
        <v>108.37</v>
      </c>
      <c r="H632" t="str" cm="1">
        <f t="array" ref="H632">SUBSTITUTE(INDEX($C$1:$C632, MAX(IF((NOT(ISBLANK($C$1:$C632)))*(ISNUMBER(FIND("Item:", $C$1:$C632))), ROW($C$1:$C632)-ROW($C$1)+1))), "Item: ", "")</f>
        <v>VIGA CADENA DE HORMIGON ARMADO</v>
      </c>
      <c r="I632" t="str">
        <f t="shared" si="49"/>
        <v/>
      </c>
      <c r="J632" t="str">
        <f t="shared" si="52"/>
        <v>MANO DE OBRA</v>
      </c>
      <c r="K632" t="b">
        <f t="shared" si="50"/>
        <v>0</v>
      </c>
      <c r="L632" s="11" t="str">
        <f t="shared" si="51"/>
        <v/>
      </c>
      <c r="M632" t="str">
        <f>IF(B632="Q", MAX(M$2:M631)+1, "")</f>
        <v/>
      </c>
      <c r="N632" t="str">
        <f t="shared" si="48"/>
        <v/>
      </c>
    </row>
    <row r="633" spans="1:14" x14ac:dyDescent="0.25">
      <c r="A633" s="6" t="s">
        <v>1</v>
      </c>
      <c r="B633" s="6" t="s">
        <v>235</v>
      </c>
      <c r="C633" s="8" t="s">
        <v>236</v>
      </c>
      <c r="D633" s="8"/>
      <c r="E633" s="8"/>
      <c r="F633" s="8" t="s">
        <v>237</v>
      </c>
      <c r="G633" s="7">
        <v>833.77</v>
      </c>
      <c r="H633" t="str" cm="1">
        <f t="array" ref="H633">SUBSTITUTE(INDEX($C$1:$C633, MAX(IF((NOT(ISBLANK($C$1:$C633)))*(ISNUMBER(FIND("Item:", $C$1:$C633))), ROW($C$1:$C633)-ROW($C$1)+1))), "Item: ", "")</f>
        <v>VIGA CADENA DE HORMIGON ARMADO</v>
      </c>
      <c r="I633" t="str">
        <f t="shared" si="49"/>
        <v>MANO DE OBRA</v>
      </c>
      <c r="J633" t="str">
        <f t="shared" si="52"/>
        <v>MANO DE OBRA</v>
      </c>
      <c r="K633" t="b">
        <f t="shared" si="50"/>
        <v>0</v>
      </c>
      <c r="L633" s="11" t="str">
        <f t="shared" si="51"/>
        <v/>
      </c>
      <c r="M633" t="str">
        <f>IF(B633="Q", MAX(M$2:M632)+1, "")</f>
        <v/>
      </c>
      <c r="N633" t="str">
        <f t="shared" si="48"/>
        <v/>
      </c>
    </row>
    <row r="634" spans="1:14" x14ac:dyDescent="0.25">
      <c r="A634" s="2"/>
      <c r="B634" s="2" t="s">
        <v>238</v>
      </c>
      <c r="C634" s="5" t="s">
        <v>239</v>
      </c>
      <c r="D634" s="5"/>
      <c r="E634" s="5"/>
      <c r="F634" s="5"/>
      <c r="G634" s="5"/>
      <c r="H634" t="str" cm="1">
        <f t="array" ref="H634">SUBSTITUTE(INDEX($C$1:$C634, MAX(IF((NOT(ISBLANK($C$1:$C634)))*(ISNUMBER(FIND("Item:", $C$1:$C634))), ROW($C$1:$C634)-ROW($C$1)+1))), "Item: ", "")</f>
        <v>VIGA CADENA DE HORMIGON ARMADO</v>
      </c>
      <c r="I634" t="str">
        <f t="shared" si="49"/>
        <v>EQUIPO</v>
      </c>
      <c r="J634" t="str">
        <f t="shared" si="52"/>
        <v>EQUIPO</v>
      </c>
      <c r="K634" t="b">
        <f t="shared" si="50"/>
        <v>0</v>
      </c>
      <c r="L634" s="11" t="str">
        <f t="shared" si="51"/>
        <v/>
      </c>
      <c r="M634" t="str">
        <f>IF(B634="Q", MAX(M$2:M633)+1, "")</f>
        <v/>
      </c>
      <c r="N634" t="str">
        <f t="shared" si="48"/>
        <v/>
      </c>
    </row>
    <row r="635" spans="1:14" x14ac:dyDescent="0.25">
      <c r="A635" s="2">
        <v>1</v>
      </c>
      <c r="B635" s="2" t="s">
        <v>218</v>
      </c>
      <c r="C635" s="5" t="s">
        <v>280</v>
      </c>
      <c r="D635" s="5" t="s">
        <v>198</v>
      </c>
      <c r="E635" s="3">
        <v>0.08</v>
      </c>
      <c r="F635" s="3">
        <v>20</v>
      </c>
      <c r="G635" s="3">
        <v>1.6</v>
      </c>
      <c r="H635" t="str" cm="1">
        <f t="array" ref="H635">SUBSTITUTE(INDEX($C$1:$C635, MAX(IF((NOT(ISBLANK($C$1:$C635)))*(ISNUMBER(FIND("Item:", $C$1:$C635))), ROW($C$1:$C635)-ROW($C$1)+1))), "Item: ", "")</f>
        <v>VIGA CADENA DE HORMIGON ARMADO</v>
      </c>
      <c r="I635" t="str">
        <f t="shared" si="49"/>
        <v/>
      </c>
      <c r="J635" t="str">
        <f t="shared" si="52"/>
        <v>EQUIPO</v>
      </c>
      <c r="K635" t="b">
        <f t="shared" si="50"/>
        <v>0</v>
      </c>
      <c r="L635" s="11" t="str">
        <f t="shared" si="51"/>
        <v>SI</v>
      </c>
      <c r="M635" t="str">
        <f>IF(B635="Q", MAX(M$2:M634)+1, "")</f>
        <v/>
      </c>
      <c r="N635" t="str">
        <f t="shared" si="48"/>
        <v/>
      </c>
    </row>
    <row r="636" spans="1:14" x14ac:dyDescent="0.25">
      <c r="A636" s="2">
        <v>2</v>
      </c>
      <c r="B636" s="2" t="s">
        <v>218</v>
      </c>
      <c r="C636" s="5" t="s">
        <v>281</v>
      </c>
      <c r="D636" s="5" t="s">
        <v>198</v>
      </c>
      <c r="E636" s="3">
        <v>1</v>
      </c>
      <c r="F636" s="3">
        <v>25</v>
      </c>
      <c r="G636" s="3">
        <v>25</v>
      </c>
      <c r="H636" t="str" cm="1">
        <f t="array" ref="H636">SUBSTITUTE(INDEX($C$1:$C636, MAX(IF((NOT(ISBLANK($C$1:$C636)))*(ISNUMBER(FIND("Item:", $C$1:$C636))), ROW($C$1:$C636)-ROW($C$1)+1))), "Item: ", "")</f>
        <v>VIGA CADENA DE HORMIGON ARMADO</v>
      </c>
      <c r="I636" t="str">
        <f t="shared" si="49"/>
        <v/>
      </c>
      <c r="J636" t="str">
        <f t="shared" si="52"/>
        <v>EQUIPO</v>
      </c>
      <c r="K636" t="b">
        <f t="shared" si="50"/>
        <v>0</v>
      </c>
      <c r="L636" s="11" t="str">
        <f t="shared" si="51"/>
        <v>SI</v>
      </c>
      <c r="M636" t="str">
        <f>IF(B636="Q", MAX(M$2:M635)+1, "")</f>
        <v/>
      </c>
      <c r="N636" t="str">
        <f t="shared" si="48"/>
        <v/>
      </c>
    </row>
    <row r="637" spans="1:14" x14ac:dyDescent="0.25">
      <c r="H637" t="str" cm="1">
        <f t="array" ref="H637">SUBSTITUTE(INDEX($C$1:$C637, MAX(IF((NOT(ISBLANK($C$1:$C637)))*(ISNUMBER(FIND("Item:", $C$1:$C637))), ROW($C$1:$C637)-ROW($C$1)+1))), "Item: ", "")</f>
        <v>VIGA CADENA DE HORMIGON ARMADO</v>
      </c>
      <c r="I637" t="str">
        <f t="shared" si="49"/>
        <v/>
      </c>
      <c r="J637" t="str">
        <f t="shared" si="52"/>
        <v>EQUIPO</v>
      </c>
      <c r="K637" t="b">
        <f t="shared" si="50"/>
        <v>0</v>
      </c>
      <c r="L637" s="11" t="str">
        <f t="shared" si="51"/>
        <v/>
      </c>
      <c r="M637" t="str">
        <f>IF(B637="Q", MAX(M$2:M636)+1, "")</f>
        <v/>
      </c>
      <c r="N637" t="str">
        <f t="shared" si="48"/>
        <v/>
      </c>
    </row>
    <row r="638" spans="1:14" x14ac:dyDescent="0.25">
      <c r="H638" t="str" cm="1">
        <f t="array" ref="H638">SUBSTITUTE(INDEX($C$1:$C638, MAX(IF((NOT(ISBLANK($C$1:$C638)))*(ISNUMBER(FIND("Item:", $C$1:$C638))), ROW($C$1:$C638)-ROW($C$1)+1))), "Item: ", "")</f>
        <v>VIGA CADENA DE HORMIGON ARMADO</v>
      </c>
      <c r="I638" t="str">
        <f t="shared" si="49"/>
        <v/>
      </c>
      <c r="J638" t="str">
        <f t="shared" si="52"/>
        <v>EQUIPO</v>
      </c>
      <c r="K638" t="b">
        <f t="shared" si="50"/>
        <v>0</v>
      </c>
      <c r="L638" s="11" t="str">
        <f t="shared" si="51"/>
        <v/>
      </c>
      <c r="M638" t="str">
        <f>IF(B638="Q", MAX(M$2:M637)+1, "")</f>
        <v/>
      </c>
      <c r="N638" t="str">
        <f t="shared" si="48"/>
        <v/>
      </c>
    </row>
    <row r="639" spans="1:14" x14ac:dyDescent="0.25">
      <c r="H639" t="str" cm="1">
        <f t="array" ref="H639">SUBSTITUTE(INDEX($C$1:$C639, MAX(IF((NOT(ISBLANK($C$1:$C639)))*(ISNUMBER(FIND("Item:", $C$1:$C639))), ROW($C$1:$C639)-ROW($C$1)+1))), "Item: ", "")</f>
        <v>VIGA CADENA DE HORMIGON ARMADO</v>
      </c>
      <c r="I639" t="str">
        <f t="shared" si="49"/>
        <v/>
      </c>
      <c r="J639" t="str">
        <f t="shared" si="52"/>
        <v>EQUIPO</v>
      </c>
      <c r="K639" t="b">
        <f t="shared" si="50"/>
        <v>0</v>
      </c>
      <c r="L639" s="11" t="str">
        <f t="shared" si="51"/>
        <v/>
      </c>
      <c r="M639" t="str">
        <f>IF(B639="Q", MAX(M$2:M638)+1, "")</f>
        <v/>
      </c>
      <c r="N639" t="str">
        <f t="shared" si="48"/>
        <v/>
      </c>
    </row>
    <row r="640" spans="1:14" x14ac:dyDescent="0.25">
      <c r="A640" s="2"/>
      <c r="B640" s="2" t="s">
        <v>240</v>
      </c>
      <c r="C640" s="5" t="s">
        <v>241</v>
      </c>
      <c r="D640" s="5"/>
      <c r="E640" s="5" t="s">
        <v>242</v>
      </c>
      <c r="F640" s="5" t="s">
        <v>243</v>
      </c>
      <c r="G640" s="3">
        <v>25.01</v>
      </c>
      <c r="H640" t="str" cm="1">
        <f t="array" ref="H640">SUBSTITUTE(INDEX($C$1:$C640, MAX(IF((NOT(ISBLANK($C$1:$C640)))*(ISNUMBER(FIND("Item:", $C$1:$C640))), ROW($C$1:$C640)-ROW($C$1)+1))), "Item: ", "")</f>
        <v>VIGA CADENA DE HORMIGON ARMADO</v>
      </c>
      <c r="I640" t="str">
        <f t="shared" si="49"/>
        <v/>
      </c>
      <c r="J640" t="str">
        <f t="shared" si="52"/>
        <v>EQUIPO</v>
      </c>
      <c r="K640" t="b">
        <f t="shared" si="50"/>
        <v>0</v>
      </c>
      <c r="L640" s="11" t="str">
        <f t="shared" si="51"/>
        <v/>
      </c>
      <c r="M640" t="str">
        <f>IF(B640="Q", MAX(M$2:M639)+1, "")</f>
        <v/>
      </c>
      <c r="N640" t="str">
        <f t="shared" si="48"/>
        <v/>
      </c>
    </row>
    <row r="641" spans="1:14" x14ac:dyDescent="0.25">
      <c r="A641" s="6" t="s">
        <v>1</v>
      </c>
      <c r="B641" s="6" t="s">
        <v>244</v>
      </c>
      <c r="C641" s="8" t="s">
        <v>245</v>
      </c>
      <c r="D641" s="8"/>
      <c r="E641" s="8"/>
      <c r="F641" s="8" t="s">
        <v>246</v>
      </c>
      <c r="G641" s="7">
        <v>51.61</v>
      </c>
      <c r="H641" t="str" cm="1">
        <f t="array" ref="H641">SUBSTITUTE(INDEX($C$1:$C641, MAX(IF((NOT(ISBLANK($C$1:$C641)))*(ISNUMBER(FIND("Item:", $C$1:$C641))), ROW($C$1:$C641)-ROW($C$1)+1))), "Item: ", "")</f>
        <v>VIGA CADENA DE HORMIGON ARMADO</v>
      </c>
      <c r="I641" t="str">
        <f t="shared" si="49"/>
        <v>EQUIPO</v>
      </c>
      <c r="J641" t="str">
        <f t="shared" si="52"/>
        <v>EQUIPO</v>
      </c>
      <c r="K641" t="b">
        <f t="shared" si="50"/>
        <v>0</v>
      </c>
      <c r="L641" s="11" t="str">
        <f t="shared" si="51"/>
        <v/>
      </c>
      <c r="M641" t="str">
        <f>IF(B641="Q", MAX(M$2:M640)+1, "")</f>
        <v/>
      </c>
      <c r="N641" t="str">
        <f t="shared" si="48"/>
        <v/>
      </c>
    </row>
    <row r="642" spans="1:14" x14ac:dyDescent="0.25">
      <c r="A642" s="6" t="s">
        <v>1</v>
      </c>
      <c r="B642" s="6" t="s">
        <v>247</v>
      </c>
      <c r="C642" s="8" t="s">
        <v>248</v>
      </c>
      <c r="D642" s="8"/>
      <c r="E642" s="8"/>
      <c r="F642" s="8" t="s">
        <v>249</v>
      </c>
      <c r="G642" s="7">
        <v>2105.41</v>
      </c>
      <c r="H642" t="str" cm="1">
        <f t="array" ref="H642">SUBSTITUTE(INDEX($C$1:$C642, MAX(IF((NOT(ISBLANK($C$1:$C642)))*(ISNUMBER(FIND("Item:", $C$1:$C642))), ROW($C$1:$C642)-ROW($C$1)+1))), "Item: ", "")</f>
        <v>VIGA CADENA DE HORMIGON ARMADO</v>
      </c>
      <c r="I642" t="str">
        <f t="shared" si="49"/>
        <v/>
      </c>
      <c r="J642" t="str">
        <f t="shared" si="52"/>
        <v>EQUIPO</v>
      </c>
      <c r="K642" t="b">
        <f t="shared" si="50"/>
        <v>0</v>
      </c>
      <c r="L642" s="11" t="str">
        <f t="shared" si="51"/>
        <v/>
      </c>
      <c r="M642" t="str">
        <f>IF(B642="Q", MAX(M$2:M641)+1, "")</f>
        <v/>
      </c>
      <c r="N642" t="str">
        <f t="shared" ref="N642:N705" si="53">+IF(M642="","",H642)</f>
        <v/>
      </c>
    </row>
    <row r="643" spans="1:14" x14ac:dyDescent="0.25">
      <c r="A643" s="2"/>
      <c r="B643" s="2" t="s">
        <v>250</v>
      </c>
      <c r="C643" s="5" t="s">
        <v>251</v>
      </c>
      <c r="D643" s="5"/>
      <c r="E643" s="5" t="s">
        <v>252</v>
      </c>
      <c r="F643" s="5" t="s">
        <v>253</v>
      </c>
      <c r="G643" s="3">
        <v>147.38</v>
      </c>
      <c r="H643" t="str" cm="1">
        <f t="array" ref="H643">SUBSTITUTE(INDEX($C$1:$C643, MAX(IF((NOT(ISBLANK($C$1:$C643)))*(ISNUMBER(FIND("Item:", $C$1:$C643))), ROW($C$1:$C643)-ROW($C$1)+1))), "Item: ", "")</f>
        <v>VIGA CADENA DE HORMIGON ARMADO</v>
      </c>
      <c r="I643" t="str">
        <f t="shared" ref="I643:I706" si="54">IFERROR(  IF(OR(ISNUMBER(FIND("MATERIALES", C643,1))), "MATERIALES",  IF(OR(ISNUMBER(FIND("MANO DE OBRA", C643))), "MANO DE OBRA",  IF(OR(ISNUMBER(FIND("EQUIPO", C643))), "EQUIPO",  ""))),"")</f>
        <v/>
      </c>
      <c r="J643" t="str">
        <f t="shared" si="52"/>
        <v>EQUIPO</v>
      </c>
      <c r="K643" t="b">
        <f t="shared" ref="K643:K706" si="55">AND(ISTEXT(B643),C643=J643)</f>
        <v>0</v>
      </c>
      <c r="L643" s="11" t="str">
        <f t="shared" ref="L643:L706" si="56">IF(ISNUMBER(A643),"SI","")</f>
        <v/>
      </c>
      <c r="M643" t="str">
        <f>IF(B643="Q", MAX(M$2:M642)+1, "")</f>
        <v/>
      </c>
      <c r="N643" t="str">
        <f t="shared" si="53"/>
        <v/>
      </c>
    </row>
    <row r="644" spans="1:14" x14ac:dyDescent="0.25">
      <c r="A644" s="2"/>
      <c r="B644" s="2" t="s">
        <v>26</v>
      </c>
      <c r="C644" s="5" t="s">
        <v>254</v>
      </c>
      <c r="D644" s="5"/>
      <c r="E644" s="5" t="s">
        <v>252</v>
      </c>
      <c r="F644" s="5" t="s">
        <v>255</v>
      </c>
      <c r="G644" s="3">
        <v>157.69999999999999</v>
      </c>
      <c r="H644" t="str" cm="1">
        <f t="array" ref="H644">SUBSTITUTE(INDEX($C$1:$C644, MAX(IF((NOT(ISBLANK($C$1:$C644)))*(ISNUMBER(FIND("Item:", $C$1:$C644))), ROW($C$1:$C644)-ROW($C$1)+1))), "Item: ", "")</f>
        <v>VIGA CADENA DE HORMIGON ARMADO</v>
      </c>
      <c r="I644" t="str">
        <f t="shared" si="54"/>
        <v/>
      </c>
      <c r="J644" t="str">
        <f t="shared" si="52"/>
        <v>EQUIPO</v>
      </c>
      <c r="K644" t="b">
        <f t="shared" si="55"/>
        <v>0</v>
      </c>
      <c r="L644" s="11" t="str">
        <f t="shared" si="56"/>
        <v/>
      </c>
      <c r="M644" t="str">
        <f>IF(B644="Q", MAX(M$2:M643)+1, "")</f>
        <v/>
      </c>
      <c r="N644" t="str">
        <f t="shared" si="53"/>
        <v/>
      </c>
    </row>
    <row r="645" spans="1:14" x14ac:dyDescent="0.25">
      <c r="A645" s="6" t="s">
        <v>1</v>
      </c>
      <c r="B645" s="6" t="s">
        <v>256</v>
      </c>
      <c r="C645" s="8" t="s">
        <v>257</v>
      </c>
      <c r="D645" s="8"/>
      <c r="E645" s="8"/>
      <c r="F645" s="8" t="s">
        <v>258</v>
      </c>
      <c r="G645" s="7">
        <v>2410.48</v>
      </c>
      <c r="H645" t="str" cm="1">
        <f t="array" ref="H645">SUBSTITUTE(INDEX($C$1:$C645, MAX(IF((NOT(ISBLANK($C$1:$C645)))*(ISNUMBER(FIND("Item:", $C$1:$C645))), ROW($C$1:$C645)-ROW($C$1)+1))), "Item: ", "")</f>
        <v>VIGA CADENA DE HORMIGON ARMADO</v>
      </c>
      <c r="I645" t="str">
        <f t="shared" si="54"/>
        <v/>
      </c>
      <c r="J645" t="str">
        <f t="shared" si="52"/>
        <v>EQUIPO</v>
      </c>
      <c r="K645" t="b">
        <f t="shared" si="55"/>
        <v>0</v>
      </c>
      <c r="L645" s="11" t="str">
        <f t="shared" si="56"/>
        <v/>
      </c>
      <c r="M645" t="str">
        <f>IF(B645="Q", MAX(M$2:M644)+1, "")</f>
        <v/>
      </c>
      <c r="N645" t="str">
        <f t="shared" si="53"/>
        <v/>
      </c>
    </row>
    <row r="646" spans="1:14" x14ac:dyDescent="0.25">
      <c r="A646" s="2"/>
      <c r="B646" s="2" t="s">
        <v>259</v>
      </c>
      <c r="C646" s="5" t="s">
        <v>260</v>
      </c>
      <c r="D646" s="5"/>
      <c r="E646" s="5" t="s">
        <v>261</v>
      </c>
      <c r="F646" s="5" t="s">
        <v>262</v>
      </c>
      <c r="G646" s="3">
        <v>74.48</v>
      </c>
      <c r="H646" t="str" cm="1">
        <f t="array" ref="H646">SUBSTITUTE(INDEX($C$1:$C646, MAX(IF((NOT(ISBLANK($C$1:$C646)))*(ISNUMBER(FIND("Item:", $C$1:$C646))), ROW($C$1:$C646)-ROW($C$1)+1))), "Item: ", "")</f>
        <v>VIGA CADENA DE HORMIGON ARMADO</v>
      </c>
      <c r="I646" t="str">
        <f t="shared" si="54"/>
        <v/>
      </c>
      <c r="J646" t="str">
        <f t="shared" si="52"/>
        <v>EQUIPO</v>
      </c>
      <c r="K646" t="b">
        <f t="shared" si="55"/>
        <v>0</v>
      </c>
      <c r="L646" s="11" t="str">
        <f t="shared" si="56"/>
        <v/>
      </c>
      <c r="M646" t="str">
        <f>IF(B646="Q", MAX(M$2:M645)+1, "")</f>
        <v/>
      </c>
      <c r="N646" t="str">
        <f t="shared" si="53"/>
        <v/>
      </c>
    </row>
    <row r="647" spans="1:14" x14ac:dyDescent="0.25">
      <c r="H647" t="str" cm="1">
        <f t="array" ref="H647">SUBSTITUTE(INDEX($C$1:$C647, MAX(IF((NOT(ISBLANK($C$1:$C647)))*(ISNUMBER(FIND("Item:", $C$1:$C647))), ROW($C$1:$C647)-ROW($C$1)+1))), "Item: ", "")</f>
        <v>VIGA CADENA DE HORMIGON ARMADO</v>
      </c>
      <c r="I647" t="str">
        <f t="shared" si="54"/>
        <v/>
      </c>
      <c r="J647" t="str">
        <f t="shared" si="52"/>
        <v>EQUIPO</v>
      </c>
      <c r="K647" t="b">
        <f t="shared" si="55"/>
        <v>0</v>
      </c>
      <c r="L647" s="11" t="str">
        <f t="shared" si="56"/>
        <v/>
      </c>
      <c r="M647" t="str">
        <f>IF(B647="Q", MAX(M$2:M646)+1, "")</f>
        <v/>
      </c>
      <c r="N647" t="str">
        <f t="shared" si="53"/>
        <v/>
      </c>
    </row>
    <row r="648" spans="1:14" x14ac:dyDescent="0.25">
      <c r="A648" s="6" t="s">
        <v>1</v>
      </c>
      <c r="B648" s="6" t="s">
        <v>263</v>
      </c>
      <c r="C648" s="8" t="s">
        <v>264</v>
      </c>
      <c r="D648" s="8"/>
      <c r="E648" s="8"/>
      <c r="F648" s="8" t="s">
        <v>265</v>
      </c>
      <c r="G648" s="7">
        <v>2484.9499999999998</v>
      </c>
      <c r="H648" t="str" cm="1">
        <f t="array" ref="H648">SUBSTITUTE(INDEX($C$1:$C648, MAX(IF((NOT(ISBLANK($C$1:$C648)))*(ISNUMBER(FIND("Item:", $C$1:$C648))), ROW($C$1:$C648)-ROW($C$1)+1))), "Item: ", "")</f>
        <v>VIGA CADENA DE HORMIGON ARMADO</v>
      </c>
      <c r="I648" t="str">
        <f t="shared" si="54"/>
        <v/>
      </c>
      <c r="J648" t="str">
        <f t="shared" ref="J648:J711" si="57">+IF(I648="",J647,I648)</f>
        <v>EQUIPO</v>
      </c>
      <c r="K648" t="b">
        <f t="shared" si="55"/>
        <v>0</v>
      </c>
      <c r="L648" s="11" t="str">
        <f t="shared" si="56"/>
        <v/>
      </c>
      <c r="M648">
        <f>IF(B648="Q", MAX(M$2:M647)+1, "")</f>
        <v>13</v>
      </c>
      <c r="N648" t="str">
        <f t="shared" si="53"/>
        <v>VIGA CADENA DE HORMIGON ARMADO</v>
      </c>
    </row>
    <row r="649" spans="1:14" x14ac:dyDescent="0.25">
      <c r="A649" s="6" t="s">
        <v>1</v>
      </c>
      <c r="B649" s="6"/>
      <c r="C649" s="8" t="s">
        <v>266</v>
      </c>
      <c r="D649" s="8"/>
      <c r="E649" s="8"/>
      <c r="F649" s="8"/>
      <c r="G649" s="7">
        <v>2484.9699999999998</v>
      </c>
      <c r="H649" t="str" cm="1">
        <f t="array" ref="H649">SUBSTITUTE(INDEX($C$1:$C649, MAX(IF((NOT(ISBLANK($C$1:$C649)))*(ISNUMBER(FIND("Item:", $C$1:$C649))), ROW($C$1:$C649)-ROW($C$1)+1))), "Item: ", "")</f>
        <v>VIGA CADENA DE HORMIGON ARMADO</v>
      </c>
      <c r="I649" t="str">
        <f t="shared" si="54"/>
        <v/>
      </c>
      <c r="J649" t="str">
        <f t="shared" si="57"/>
        <v>EQUIPO</v>
      </c>
      <c r="K649" t="b">
        <f t="shared" si="55"/>
        <v>0</v>
      </c>
      <c r="L649" s="11" t="str">
        <f t="shared" si="56"/>
        <v/>
      </c>
      <c r="M649" t="str">
        <f>IF(B649="Q", MAX(M$2:M648)+1, "")</f>
        <v/>
      </c>
      <c r="N649" t="str">
        <f t="shared" si="53"/>
        <v/>
      </c>
    </row>
    <row r="650" spans="1:14" x14ac:dyDescent="0.25">
      <c r="C650" s="9" t="s">
        <v>298</v>
      </c>
      <c r="H650" t="str" cm="1">
        <f t="array" ref="H650">SUBSTITUTE(INDEX($C$1:$C650, MAX(IF((NOT(ISBLANK($C$1:$C650)))*(ISNUMBER(FIND("Item:", $C$1:$C650))), ROW($C$1:$C650)-ROW($C$1)+1))), "Item: ", "")</f>
        <v>VIGA CADENA DE HORMIGON ARMADO</v>
      </c>
      <c r="I650" t="str">
        <f t="shared" si="54"/>
        <v/>
      </c>
      <c r="J650" t="str">
        <f t="shared" si="57"/>
        <v>EQUIPO</v>
      </c>
      <c r="K650" t="b">
        <f t="shared" si="55"/>
        <v>0</v>
      </c>
      <c r="L650" s="11" t="str">
        <f t="shared" si="56"/>
        <v/>
      </c>
      <c r="M650" t="str">
        <f>IF(B650="Q", MAX(M$2:M649)+1, "")</f>
        <v/>
      </c>
      <c r="N650" t="str">
        <f t="shared" si="53"/>
        <v/>
      </c>
    </row>
    <row r="651" spans="1:14" x14ac:dyDescent="0.25">
      <c r="H651" t="str" cm="1">
        <f t="array" ref="H651">SUBSTITUTE(INDEX($C$1:$C651, MAX(IF((NOT(ISBLANK($C$1:$C651)))*(ISNUMBER(FIND("Item:", $C$1:$C651))), ROW($C$1:$C651)-ROW($C$1)+1))), "Item: ", "")</f>
        <v>VIGA CADENA DE HORMIGON ARMADO</v>
      </c>
      <c r="I651" t="str">
        <f t="shared" si="54"/>
        <v/>
      </c>
      <c r="J651" t="str">
        <f t="shared" si="57"/>
        <v>EQUIPO</v>
      </c>
      <c r="K651" t="b">
        <f t="shared" si="55"/>
        <v>0</v>
      </c>
      <c r="L651" s="11" t="str">
        <f t="shared" si="56"/>
        <v/>
      </c>
      <c r="M651" t="str">
        <f>IF(B651="Q", MAX(M$2:M650)+1, "")</f>
        <v/>
      </c>
      <c r="N651" t="str">
        <f t="shared" si="53"/>
        <v/>
      </c>
    </row>
    <row r="652" spans="1:14" x14ac:dyDescent="0.25">
      <c r="C652" s="10" t="s">
        <v>299</v>
      </c>
      <c r="E652" s="10" t="s">
        <v>300</v>
      </c>
      <c r="H652" t="str" cm="1">
        <f t="array" ref="H652">SUBSTITUTE(INDEX($C$1:$C652, MAX(IF((NOT(ISBLANK($C$1:$C652)))*(ISNUMBER(FIND("Item:", $C$1:$C652))), ROW($C$1:$C652)-ROW($C$1)+1))), "Item: ", "")</f>
        <v>CUBIERTA DE CALAMINA GALVANIZADA ONDULADA Nro28 PREPINTADA C/MADERAMEN</v>
      </c>
      <c r="I652" t="str">
        <f t="shared" si="54"/>
        <v/>
      </c>
      <c r="J652" t="str">
        <f t="shared" si="57"/>
        <v>EQUIPO</v>
      </c>
      <c r="K652" t="b">
        <f t="shared" si="55"/>
        <v>0</v>
      </c>
      <c r="L652" s="11" t="str">
        <f t="shared" si="56"/>
        <v/>
      </c>
      <c r="M652" t="str">
        <f>IF(B652="Q", MAX(M$2:M651)+1, "")</f>
        <v/>
      </c>
      <c r="N652" t="str">
        <f t="shared" si="53"/>
        <v/>
      </c>
    </row>
    <row r="653" spans="1:14" x14ac:dyDescent="0.25">
      <c r="C653" s="10" t="s">
        <v>0</v>
      </c>
      <c r="E653" s="10" t="s">
        <v>72</v>
      </c>
      <c r="H653" t="str" cm="1">
        <f t="array" ref="H653">SUBSTITUTE(INDEX($C$1:$C653, MAX(IF((NOT(ISBLANK($C$1:$C653)))*(ISNUMBER(FIND("Item:", $C$1:$C653))), ROW($C$1:$C653)-ROW($C$1)+1))), "Item: ", "")</f>
        <v>CUBIERTA DE CALAMINA GALVANIZADA ONDULADA Nro28 PREPINTADA C/MADERAMEN</v>
      </c>
      <c r="I653" t="str">
        <f t="shared" si="54"/>
        <v/>
      </c>
      <c r="J653" t="str">
        <f t="shared" si="57"/>
        <v>EQUIPO</v>
      </c>
      <c r="K653" t="b">
        <f t="shared" si="55"/>
        <v>0</v>
      </c>
      <c r="L653" s="11" t="str">
        <f t="shared" si="56"/>
        <v/>
      </c>
      <c r="M653" t="str">
        <f>IF(B653="Q", MAX(M$2:M652)+1, "")</f>
        <v/>
      </c>
      <c r="N653" t="str">
        <f t="shared" si="53"/>
        <v/>
      </c>
    </row>
    <row r="654" spans="1:14" x14ac:dyDescent="0.25">
      <c r="C654" s="10" t="s">
        <v>71</v>
      </c>
      <c r="E654" s="10" t="s">
        <v>73</v>
      </c>
      <c r="H654" t="str" cm="1">
        <f t="array" ref="H654">SUBSTITUTE(INDEX($C$1:$C654, MAX(IF((NOT(ISBLANK($C$1:$C654)))*(ISNUMBER(FIND("Item:", $C$1:$C654))), ROW($C$1:$C654)-ROW($C$1)+1))), "Item: ", "")</f>
        <v>CUBIERTA DE CALAMINA GALVANIZADA ONDULADA Nro28 PREPINTADA C/MADERAMEN</v>
      </c>
      <c r="I654" t="str">
        <f t="shared" si="54"/>
        <v/>
      </c>
      <c r="J654" t="str">
        <f t="shared" si="57"/>
        <v>EQUIPO</v>
      </c>
      <c r="K654" t="b">
        <f t="shared" si="55"/>
        <v>0</v>
      </c>
      <c r="L654" s="11" t="str">
        <f t="shared" si="56"/>
        <v/>
      </c>
      <c r="M654" t="str">
        <f>IF(B654="Q", MAX(M$2:M653)+1, "")</f>
        <v/>
      </c>
      <c r="N654" t="str">
        <f t="shared" si="53"/>
        <v/>
      </c>
    </row>
    <row r="655" spans="1:14" x14ac:dyDescent="0.25">
      <c r="H655" t="str" cm="1">
        <f t="array" ref="H655">SUBSTITUTE(INDEX($C$1:$C655, MAX(IF((NOT(ISBLANK($C$1:$C655)))*(ISNUMBER(FIND("Item:", $C$1:$C655))), ROW($C$1:$C655)-ROW($C$1)+1))), "Item: ", "")</f>
        <v>CUBIERTA DE CALAMINA GALVANIZADA ONDULADA Nro28 PREPINTADA C/MADERAMEN</v>
      </c>
      <c r="I655" t="str">
        <f t="shared" si="54"/>
        <v/>
      </c>
      <c r="J655" t="str">
        <f t="shared" si="57"/>
        <v>EQUIPO</v>
      </c>
      <c r="K655" t="b">
        <f t="shared" si="55"/>
        <v>0</v>
      </c>
      <c r="L655" s="11" t="str">
        <f t="shared" si="56"/>
        <v/>
      </c>
      <c r="M655" t="str">
        <f>IF(B655="Q", MAX(M$2:M654)+1, "")</f>
        <v/>
      </c>
      <c r="N655" t="str">
        <f t="shared" si="53"/>
        <v/>
      </c>
    </row>
    <row r="656" spans="1:14" x14ac:dyDescent="0.25">
      <c r="A656" s="1" t="s">
        <v>2</v>
      </c>
      <c r="B656" s="1" t="s">
        <v>213</v>
      </c>
      <c r="C656" s="4" t="s">
        <v>214</v>
      </c>
      <c r="D656" s="4" t="s">
        <v>74</v>
      </c>
      <c r="E656" s="4" t="s">
        <v>77</v>
      </c>
      <c r="F656" s="4" t="s">
        <v>215</v>
      </c>
      <c r="G656" s="4" t="s">
        <v>76</v>
      </c>
      <c r="H656" t="str" cm="1">
        <f t="array" ref="H656">SUBSTITUTE(INDEX($C$1:$C656, MAX(IF((NOT(ISBLANK($C$1:$C656)))*(ISNUMBER(FIND("Item:", $C$1:$C656))), ROW($C$1:$C656)-ROW($C$1)+1))), "Item: ", "")</f>
        <v>CUBIERTA DE CALAMINA GALVANIZADA ONDULADA Nro28 PREPINTADA C/MADERAMEN</v>
      </c>
      <c r="I656" t="str">
        <f t="shared" si="54"/>
        <v/>
      </c>
      <c r="J656" t="str">
        <f t="shared" si="57"/>
        <v>EQUIPO</v>
      </c>
      <c r="K656" t="b">
        <f t="shared" si="55"/>
        <v>0</v>
      </c>
      <c r="L656" s="11" t="str">
        <f t="shared" si="56"/>
        <v/>
      </c>
      <c r="M656" t="str">
        <f>IF(B656="Q", MAX(M$2:M655)+1, "")</f>
        <v/>
      </c>
      <c r="N656" t="str">
        <f t="shared" si="53"/>
        <v/>
      </c>
    </row>
    <row r="657" spans="1:14" x14ac:dyDescent="0.25">
      <c r="A657" s="2"/>
      <c r="B657" s="2" t="s">
        <v>216</v>
      </c>
      <c r="C657" s="5" t="s">
        <v>217</v>
      </c>
      <c r="D657" s="5"/>
      <c r="E657" s="5"/>
      <c r="F657" s="5"/>
      <c r="G657" s="5"/>
      <c r="H657" t="str" cm="1">
        <f t="array" ref="H657">SUBSTITUTE(INDEX($C$1:$C657, MAX(IF((NOT(ISBLANK($C$1:$C657)))*(ISNUMBER(FIND("Item:", $C$1:$C657))), ROW($C$1:$C657)-ROW($C$1)+1))), "Item: ", "")</f>
        <v>CUBIERTA DE CALAMINA GALVANIZADA ONDULADA Nro28 PREPINTADA C/MADERAMEN</v>
      </c>
      <c r="I657" t="str">
        <f t="shared" si="54"/>
        <v>MATERIALES</v>
      </c>
      <c r="J657" t="str">
        <f t="shared" si="57"/>
        <v>MATERIALES</v>
      </c>
      <c r="K657" t="b">
        <f t="shared" si="55"/>
        <v>1</v>
      </c>
      <c r="L657" s="11" t="str">
        <f t="shared" si="56"/>
        <v/>
      </c>
      <c r="M657" t="str">
        <f>IF(B657="Q", MAX(M$2:M656)+1, "")</f>
        <v/>
      </c>
      <c r="N657" t="str">
        <f t="shared" si="53"/>
        <v/>
      </c>
    </row>
    <row r="658" spans="1:14" x14ac:dyDescent="0.25">
      <c r="A658" s="2">
        <v>1</v>
      </c>
      <c r="B658" s="2" t="s">
        <v>218</v>
      </c>
      <c r="C658" s="5" t="s">
        <v>117</v>
      </c>
      <c r="D658" s="5" t="s">
        <v>81</v>
      </c>
      <c r="E658" s="3">
        <v>0.1</v>
      </c>
      <c r="F658" s="3">
        <v>15</v>
      </c>
      <c r="G658" s="3">
        <v>1.5</v>
      </c>
      <c r="H658" t="str" cm="1">
        <f t="array" ref="H658">SUBSTITUTE(INDEX($C$1:$C658, MAX(IF((NOT(ISBLANK($C$1:$C658)))*(ISNUMBER(FIND("Item:", $C$1:$C658))), ROW($C$1:$C658)-ROW($C$1)+1))), "Item: ", "")</f>
        <v>CUBIERTA DE CALAMINA GALVANIZADA ONDULADA Nro28 PREPINTADA C/MADERAMEN</v>
      </c>
      <c r="I658" t="str">
        <f t="shared" si="54"/>
        <v/>
      </c>
      <c r="J658" t="str">
        <f t="shared" si="57"/>
        <v>MATERIALES</v>
      </c>
      <c r="K658" t="b">
        <f t="shared" si="55"/>
        <v>0</v>
      </c>
      <c r="L658" s="11" t="str">
        <f t="shared" si="56"/>
        <v>SI</v>
      </c>
      <c r="M658" t="str">
        <f>IF(B658="Q", MAX(M$2:M657)+1, "")</f>
        <v/>
      </c>
      <c r="N658" t="str">
        <f t="shared" si="53"/>
        <v/>
      </c>
    </row>
    <row r="659" spans="1:14" x14ac:dyDescent="0.25">
      <c r="A659" s="2">
        <v>2</v>
      </c>
      <c r="B659" s="2" t="s">
        <v>218</v>
      </c>
      <c r="C659" s="5" t="s">
        <v>116</v>
      </c>
      <c r="D659" s="5" t="s">
        <v>81</v>
      </c>
      <c r="E659" s="3">
        <v>0.1</v>
      </c>
      <c r="F659" s="3">
        <v>11</v>
      </c>
      <c r="G659" s="3">
        <v>1.1000000000000001</v>
      </c>
      <c r="H659" t="str" cm="1">
        <f t="array" ref="H659">SUBSTITUTE(INDEX($C$1:$C659, MAX(IF((NOT(ISBLANK($C$1:$C659)))*(ISNUMBER(FIND("Item:", $C$1:$C659))), ROW($C$1:$C659)-ROW($C$1)+1))), "Item: ", "")</f>
        <v>CUBIERTA DE CALAMINA GALVANIZADA ONDULADA Nro28 PREPINTADA C/MADERAMEN</v>
      </c>
      <c r="I659" t="str">
        <f t="shared" si="54"/>
        <v/>
      </c>
      <c r="J659" t="str">
        <f t="shared" si="57"/>
        <v>MATERIALES</v>
      </c>
      <c r="K659" t="b">
        <f t="shared" si="55"/>
        <v>0</v>
      </c>
      <c r="L659" s="11" t="str">
        <f t="shared" si="56"/>
        <v>SI</v>
      </c>
      <c r="M659" t="str">
        <f>IF(B659="Q", MAX(M$2:M658)+1, "")</f>
        <v/>
      </c>
      <c r="N659" t="str">
        <f t="shared" si="53"/>
        <v/>
      </c>
    </row>
    <row r="660" spans="1:14" x14ac:dyDescent="0.25">
      <c r="A660" s="2">
        <v>3</v>
      </c>
      <c r="B660" s="2" t="s">
        <v>218</v>
      </c>
      <c r="C660" s="5" t="s">
        <v>153</v>
      </c>
      <c r="D660" s="5" t="s">
        <v>149</v>
      </c>
      <c r="E660" s="3">
        <v>3.61</v>
      </c>
      <c r="F660" s="3">
        <v>6</v>
      </c>
      <c r="G660" s="3">
        <v>21.66</v>
      </c>
      <c r="H660" t="str" cm="1">
        <f t="array" ref="H660">SUBSTITUTE(INDEX($C$1:$C660, MAX(IF((NOT(ISBLANK($C$1:$C660)))*(ISNUMBER(FIND("Item:", $C$1:$C660))), ROW($C$1:$C660)-ROW($C$1)+1))), "Item: ", "")</f>
        <v>CUBIERTA DE CALAMINA GALVANIZADA ONDULADA Nro28 PREPINTADA C/MADERAMEN</v>
      </c>
      <c r="I660" t="str">
        <f t="shared" si="54"/>
        <v/>
      </c>
      <c r="J660" t="str">
        <f t="shared" si="57"/>
        <v>MATERIALES</v>
      </c>
      <c r="K660" t="b">
        <f t="shared" si="55"/>
        <v>0</v>
      </c>
      <c r="L660" s="11" t="str">
        <f t="shared" si="56"/>
        <v>SI</v>
      </c>
      <c r="M660" t="str">
        <f>IF(B660="Q", MAX(M$2:M659)+1, "")</f>
        <v/>
      </c>
      <c r="N660" t="str">
        <f t="shared" si="53"/>
        <v/>
      </c>
    </row>
    <row r="661" spans="1:14" x14ac:dyDescent="0.25">
      <c r="A661" s="2">
        <v>4</v>
      </c>
      <c r="B661" s="2" t="s">
        <v>218</v>
      </c>
      <c r="C661" s="5" t="s">
        <v>148</v>
      </c>
      <c r="D661" s="5" t="s">
        <v>149</v>
      </c>
      <c r="E661" s="3">
        <v>1.21</v>
      </c>
      <c r="F661" s="3">
        <v>2</v>
      </c>
      <c r="G661" s="3">
        <v>2.42</v>
      </c>
      <c r="H661" t="str" cm="1">
        <f t="array" ref="H661">SUBSTITUTE(INDEX($C$1:$C661, MAX(IF((NOT(ISBLANK($C$1:$C661)))*(ISNUMBER(FIND("Item:", $C$1:$C661))), ROW($C$1:$C661)-ROW($C$1)+1))), "Item: ", "")</f>
        <v>CUBIERTA DE CALAMINA GALVANIZADA ONDULADA Nro28 PREPINTADA C/MADERAMEN</v>
      </c>
      <c r="I661" t="str">
        <f t="shared" si="54"/>
        <v/>
      </c>
      <c r="J661" t="str">
        <f t="shared" si="57"/>
        <v>MATERIALES</v>
      </c>
      <c r="K661" t="b">
        <f t="shared" si="55"/>
        <v>0</v>
      </c>
      <c r="L661" s="11" t="str">
        <f t="shared" si="56"/>
        <v>SI</v>
      </c>
      <c r="M661" t="str">
        <f>IF(B661="Q", MAX(M$2:M660)+1, "")</f>
        <v/>
      </c>
      <c r="N661" t="str">
        <f t="shared" si="53"/>
        <v/>
      </c>
    </row>
    <row r="662" spans="1:14" x14ac:dyDescent="0.25">
      <c r="A662" s="2">
        <v>5</v>
      </c>
      <c r="B662" s="2" t="s">
        <v>218</v>
      </c>
      <c r="C662" s="5" t="s">
        <v>102</v>
      </c>
      <c r="D662" s="5" t="s">
        <v>22</v>
      </c>
      <c r="E662" s="3">
        <v>1.1200000000000001</v>
      </c>
      <c r="F662" s="3">
        <v>45</v>
      </c>
      <c r="G662" s="3">
        <v>50.4</v>
      </c>
      <c r="H662" t="str" cm="1">
        <f t="array" ref="H662">SUBSTITUTE(INDEX($C$1:$C662, MAX(IF((NOT(ISBLANK($C$1:$C662)))*(ISNUMBER(FIND("Item:", $C$1:$C662))), ROW($C$1:$C662)-ROW($C$1)+1))), "Item: ", "")</f>
        <v>CUBIERTA DE CALAMINA GALVANIZADA ONDULADA Nro28 PREPINTADA C/MADERAMEN</v>
      </c>
      <c r="I662" t="str">
        <f t="shared" si="54"/>
        <v/>
      </c>
      <c r="J662" t="str">
        <f t="shared" si="57"/>
        <v>MATERIALES</v>
      </c>
      <c r="K662" t="b">
        <f t="shared" si="55"/>
        <v>0</v>
      </c>
      <c r="L662" s="11" t="str">
        <f t="shared" si="56"/>
        <v>SI</v>
      </c>
      <c r="M662" t="str">
        <f>IF(B662="Q", MAX(M$2:M661)+1, "")</f>
        <v/>
      </c>
      <c r="N662" t="str">
        <f t="shared" si="53"/>
        <v/>
      </c>
    </row>
    <row r="663" spans="1:14" x14ac:dyDescent="0.25">
      <c r="H663" t="str" cm="1">
        <f t="array" ref="H663">SUBSTITUTE(INDEX($C$1:$C663, MAX(IF((NOT(ISBLANK($C$1:$C663)))*(ISNUMBER(FIND("Item:", $C$1:$C663))), ROW($C$1:$C663)-ROW($C$1)+1))), "Item: ", "")</f>
        <v>CUBIERTA DE CALAMINA GALVANIZADA ONDULADA Nro28 PREPINTADA C/MADERAMEN</v>
      </c>
      <c r="I663" t="str">
        <f t="shared" si="54"/>
        <v/>
      </c>
      <c r="J663" t="str">
        <f t="shared" si="57"/>
        <v>MATERIALES</v>
      </c>
      <c r="K663" t="b">
        <f t="shared" si="55"/>
        <v>0</v>
      </c>
      <c r="L663" s="11" t="str">
        <f t="shared" si="56"/>
        <v/>
      </c>
      <c r="M663" t="str">
        <f>IF(B663="Q", MAX(M$2:M662)+1, "")</f>
        <v/>
      </c>
      <c r="N663" t="str">
        <f t="shared" si="53"/>
        <v/>
      </c>
    </row>
    <row r="664" spans="1:14" x14ac:dyDescent="0.25">
      <c r="H664" t="str" cm="1">
        <f t="array" ref="H664">SUBSTITUTE(INDEX($C$1:$C664, MAX(IF((NOT(ISBLANK($C$1:$C664)))*(ISNUMBER(FIND("Item:", $C$1:$C664))), ROW($C$1:$C664)-ROW($C$1)+1))), "Item: ", "")</f>
        <v>CUBIERTA DE CALAMINA GALVANIZADA ONDULADA Nro28 PREPINTADA C/MADERAMEN</v>
      </c>
      <c r="I664" t="str">
        <f t="shared" si="54"/>
        <v/>
      </c>
      <c r="J664" t="str">
        <f t="shared" si="57"/>
        <v>MATERIALES</v>
      </c>
      <c r="K664" t="b">
        <f t="shared" si="55"/>
        <v>0</v>
      </c>
      <c r="L664" s="11" t="str">
        <f t="shared" si="56"/>
        <v/>
      </c>
      <c r="M664" t="str">
        <f>IF(B664="Q", MAX(M$2:M663)+1, "")</f>
        <v/>
      </c>
      <c r="N664" t="str">
        <f t="shared" si="53"/>
        <v/>
      </c>
    </row>
    <row r="665" spans="1:14" x14ac:dyDescent="0.25">
      <c r="H665" t="str" cm="1">
        <f t="array" ref="H665">SUBSTITUTE(INDEX($C$1:$C665, MAX(IF((NOT(ISBLANK($C$1:$C665)))*(ISNUMBER(FIND("Item:", $C$1:$C665))), ROW($C$1:$C665)-ROW($C$1)+1))), "Item: ", "")</f>
        <v>CUBIERTA DE CALAMINA GALVANIZADA ONDULADA Nro28 PREPINTADA C/MADERAMEN</v>
      </c>
      <c r="I665" t="str">
        <f t="shared" si="54"/>
        <v/>
      </c>
      <c r="J665" t="str">
        <f t="shared" si="57"/>
        <v>MATERIALES</v>
      </c>
      <c r="K665" t="b">
        <f t="shared" si="55"/>
        <v>0</v>
      </c>
      <c r="L665" s="11" t="str">
        <f t="shared" si="56"/>
        <v/>
      </c>
      <c r="M665" t="str">
        <f>IF(B665="Q", MAX(M$2:M664)+1, "")</f>
        <v/>
      </c>
      <c r="N665" t="str">
        <f t="shared" si="53"/>
        <v/>
      </c>
    </row>
    <row r="666" spans="1:14" x14ac:dyDescent="0.25">
      <c r="H666" t="str" cm="1">
        <f t="array" ref="H666">SUBSTITUTE(INDEX($C$1:$C666, MAX(IF((NOT(ISBLANK($C$1:$C666)))*(ISNUMBER(FIND("Item:", $C$1:$C666))), ROW($C$1:$C666)-ROW($C$1)+1))), "Item: ", "")</f>
        <v>CUBIERTA DE CALAMINA GALVANIZADA ONDULADA Nro28 PREPINTADA C/MADERAMEN</v>
      </c>
      <c r="I666" t="str">
        <f t="shared" si="54"/>
        <v/>
      </c>
      <c r="J666" t="str">
        <f t="shared" si="57"/>
        <v>MATERIALES</v>
      </c>
      <c r="K666" t="b">
        <f t="shared" si="55"/>
        <v>0</v>
      </c>
      <c r="L666" s="11" t="str">
        <f t="shared" si="56"/>
        <v/>
      </c>
      <c r="M666" t="str">
        <f>IF(B666="Q", MAX(M$2:M665)+1, "")</f>
        <v/>
      </c>
      <c r="N666" t="str">
        <f t="shared" si="53"/>
        <v/>
      </c>
    </row>
    <row r="667" spans="1:14" x14ac:dyDescent="0.25">
      <c r="H667" t="str" cm="1">
        <f t="array" ref="H667">SUBSTITUTE(INDEX($C$1:$C667, MAX(IF((NOT(ISBLANK($C$1:$C667)))*(ISNUMBER(FIND("Item:", $C$1:$C667))), ROW($C$1:$C667)-ROW($C$1)+1))), "Item: ", "")</f>
        <v>CUBIERTA DE CALAMINA GALVANIZADA ONDULADA Nro28 PREPINTADA C/MADERAMEN</v>
      </c>
      <c r="I667" t="str">
        <f t="shared" si="54"/>
        <v/>
      </c>
      <c r="J667" t="str">
        <f t="shared" si="57"/>
        <v>MATERIALES</v>
      </c>
      <c r="K667" t="b">
        <f t="shared" si="55"/>
        <v>0</v>
      </c>
      <c r="L667" s="11" t="str">
        <f t="shared" si="56"/>
        <v/>
      </c>
      <c r="M667" t="str">
        <f>IF(B667="Q", MAX(M$2:M666)+1, "")</f>
        <v/>
      </c>
      <c r="N667" t="str">
        <f t="shared" si="53"/>
        <v/>
      </c>
    </row>
    <row r="668" spans="1:14" x14ac:dyDescent="0.25">
      <c r="H668" t="str" cm="1">
        <f t="array" ref="H668">SUBSTITUTE(INDEX($C$1:$C668, MAX(IF((NOT(ISBLANK($C$1:$C668)))*(ISNUMBER(FIND("Item:", $C$1:$C668))), ROW($C$1:$C668)-ROW($C$1)+1))), "Item: ", "")</f>
        <v>CUBIERTA DE CALAMINA GALVANIZADA ONDULADA Nro28 PREPINTADA C/MADERAMEN</v>
      </c>
      <c r="I668" t="str">
        <f t="shared" si="54"/>
        <v/>
      </c>
      <c r="J668" t="str">
        <f t="shared" si="57"/>
        <v>MATERIALES</v>
      </c>
      <c r="K668" t="b">
        <f t="shared" si="55"/>
        <v>0</v>
      </c>
      <c r="L668" s="11" t="str">
        <f t="shared" si="56"/>
        <v/>
      </c>
      <c r="M668" t="str">
        <f>IF(B668="Q", MAX(M$2:M667)+1, "")</f>
        <v/>
      </c>
      <c r="N668" t="str">
        <f t="shared" si="53"/>
        <v/>
      </c>
    </row>
    <row r="669" spans="1:14" x14ac:dyDescent="0.25">
      <c r="H669" t="str" cm="1">
        <f t="array" ref="H669">SUBSTITUTE(INDEX($C$1:$C669, MAX(IF((NOT(ISBLANK($C$1:$C669)))*(ISNUMBER(FIND("Item:", $C$1:$C669))), ROW($C$1:$C669)-ROW($C$1)+1))), "Item: ", "")</f>
        <v>CUBIERTA DE CALAMINA GALVANIZADA ONDULADA Nro28 PREPINTADA C/MADERAMEN</v>
      </c>
      <c r="I669" t="str">
        <f t="shared" si="54"/>
        <v/>
      </c>
      <c r="J669" t="str">
        <f t="shared" si="57"/>
        <v>MATERIALES</v>
      </c>
      <c r="K669" t="b">
        <f t="shared" si="55"/>
        <v>0</v>
      </c>
      <c r="L669" s="11" t="str">
        <f t="shared" si="56"/>
        <v/>
      </c>
      <c r="M669" t="str">
        <f>IF(B669="Q", MAX(M$2:M668)+1, "")</f>
        <v/>
      </c>
      <c r="N669" t="str">
        <f t="shared" si="53"/>
        <v/>
      </c>
    </row>
    <row r="670" spans="1:14" x14ac:dyDescent="0.25">
      <c r="H670" t="str" cm="1">
        <f t="array" ref="H670">SUBSTITUTE(INDEX($C$1:$C670, MAX(IF((NOT(ISBLANK($C$1:$C670)))*(ISNUMBER(FIND("Item:", $C$1:$C670))), ROW($C$1:$C670)-ROW($C$1)+1))), "Item: ", "")</f>
        <v>CUBIERTA DE CALAMINA GALVANIZADA ONDULADA Nro28 PREPINTADA C/MADERAMEN</v>
      </c>
      <c r="I670" t="str">
        <f t="shared" si="54"/>
        <v/>
      </c>
      <c r="J670" t="str">
        <f t="shared" si="57"/>
        <v>MATERIALES</v>
      </c>
      <c r="K670" t="b">
        <f t="shared" si="55"/>
        <v>0</v>
      </c>
      <c r="L670" s="11" t="str">
        <f t="shared" si="56"/>
        <v/>
      </c>
      <c r="M670" t="str">
        <f>IF(B670="Q", MAX(M$2:M669)+1, "")</f>
        <v/>
      </c>
      <c r="N670" t="str">
        <f t="shared" si="53"/>
        <v/>
      </c>
    </row>
    <row r="671" spans="1:14" x14ac:dyDescent="0.25">
      <c r="H671" t="str" cm="1">
        <f t="array" ref="H671">SUBSTITUTE(INDEX($C$1:$C671, MAX(IF((NOT(ISBLANK($C$1:$C671)))*(ISNUMBER(FIND("Item:", $C$1:$C671))), ROW($C$1:$C671)-ROW($C$1)+1))), "Item: ", "")</f>
        <v>CUBIERTA DE CALAMINA GALVANIZADA ONDULADA Nro28 PREPINTADA C/MADERAMEN</v>
      </c>
      <c r="I671" t="str">
        <f t="shared" si="54"/>
        <v/>
      </c>
      <c r="J671" t="str">
        <f t="shared" si="57"/>
        <v>MATERIALES</v>
      </c>
      <c r="K671" t="b">
        <f t="shared" si="55"/>
        <v>0</v>
      </c>
      <c r="L671" s="11" t="str">
        <f t="shared" si="56"/>
        <v/>
      </c>
      <c r="M671" t="str">
        <f>IF(B671="Q", MAX(M$2:M670)+1, "")</f>
        <v/>
      </c>
      <c r="N671" t="str">
        <f t="shared" si="53"/>
        <v/>
      </c>
    </row>
    <row r="672" spans="1:14" x14ac:dyDescent="0.25">
      <c r="H672" t="str" cm="1">
        <f t="array" ref="H672">SUBSTITUTE(INDEX($C$1:$C672, MAX(IF((NOT(ISBLANK($C$1:$C672)))*(ISNUMBER(FIND("Item:", $C$1:$C672))), ROW($C$1:$C672)-ROW($C$1)+1))), "Item: ", "")</f>
        <v>CUBIERTA DE CALAMINA GALVANIZADA ONDULADA Nro28 PREPINTADA C/MADERAMEN</v>
      </c>
      <c r="I672" t="str">
        <f t="shared" si="54"/>
        <v/>
      </c>
      <c r="J672" t="str">
        <f t="shared" si="57"/>
        <v>MATERIALES</v>
      </c>
      <c r="K672" t="b">
        <f t="shared" si="55"/>
        <v>0</v>
      </c>
      <c r="L672" s="11" t="str">
        <f t="shared" si="56"/>
        <v/>
      </c>
      <c r="M672" t="str">
        <f>IF(B672="Q", MAX(M$2:M671)+1, "")</f>
        <v/>
      </c>
      <c r="N672" t="str">
        <f t="shared" si="53"/>
        <v/>
      </c>
    </row>
    <row r="673" spans="1:14" x14ac:dyDescent="0.25">
      <c r="A673" s="6" t="s">
        <v>1</v>
      </c>
      <c r="B673" s="6" t="s">
        <v>219</v>
      </c>
      <c r="C673" s="8" t="s">
        <v>220</v>
      </c>
      <c r="D673" s="8"/>
      <c r="E673" s="8"/>
      <c r="F673" s="8" t="s">
        <v>221</v>
      </c>
      <c r="G673" s="7">
        <v>77.08</v>
      </c>
      <c r="H673" t="str" cm="1">
        <f t="array" ref="H673">SUBSTITUTE(INDEX($C$1:$C673, MAX(IF((NOT(ISBLANK($C$1:$C673)))*(ISNUMBER(FIND("Item:", $C$1:$C673))), ROW($C$1:$C673)-ROW($C$1)+1))), "Item: ", "")</f>
        <v>CUBIERTA DE CALAMINA GALVANIZADA ONDULADA Nro28 PREPINTADA C/MADERAMEN</v>
      </c>
      <c r="I673" t="str">
        <f t="shared" si="54"/>
        <v>MATERIALES</v>
      </c>
      <c r="J673" t="str">
        <f t="shared" si="57"/>
        <v>MATERIALES</v>
      </c>
      <c r="K673" t="b">
        <f t="shared" si="55"/>
        <v>0</v>
      </c>
      <c r="L673" s="11" t="str">
        <f t="shared" si="56"/>
        <v/>
      </c>
      <c r="M673" t="str">
        <f>IF(B673="Q", MAX(M$2:M672)+1, "")</f>
        <v/>
      </c>
      <c r="N673" t="str">
        <f t="shared" si="53"/>
        <v/>
      </c>
    </row>
    <row r="674" spans="1:14" x14ac:dyDescent="0.25">
      <c r="A674" s="2"/>
      <c r="B674" s="2" t="s">
        <v>222</v>
      </c>
      <c r="C674" s="5" t="s">
        <v>223</v>
      </c>
      <c r="D674" s="5"/>
      <c r="E674" s="5"/>
      <c r="F674" s="5"/>
      <c r="G674" s="5"/>
      <c r="H674" t="str" cm="1">
        <f t="array" ref="H674">SUBSTITUTE(INDEX($C$1:$C674, MAX(IF((NOT(ISBLANK($C$1:$C674)))*(ISNUMBER(FIND("Item:", $C$1:$C674))), ROW($C$1:$C674)-ROW($C$1)+1))), "Item: ", "")</f>
        <v>CUBIERTA DE CALAMINA GALVANIZADA ONDULADA Nro28 PREPINTADA C/MADERAMEN</v>
      </c>
      <c r="I674" t="str">
        <f t="shared" si="54"/>
        <v>MANO DE OBRA</v>
      </c>
      <c r="J674" t="str">
        <f t="shared" si="57"/>
        <v>MANO DE OBRA</v>
      </c>
      <c r="K674" t="b">
        <f t="shared" si="55"/>
        <v>1</v>
      </c>
      <c r="L674" s="11" t="str">
        <f t="shared" si="56"/>
        <v/>
      </c>
      <c r="M674" t="str">
        <f>IF(B674="Q", MAX(M$2:M673)+1, "")</f>
        <v/>
      </c>
      <c r="N674" t="str">
        <f t="shared" si="53"/>
        <v/>
      </c>
    </row>
    <row r="675" spans="1:14" x14ac:dyDescent="0.25">
      <c r="A675" s="2">
        <v>1</v>
      </c>
      <c r="B675" s="2" t="s">
        <v>218</v>
      </c>
      <c r="C675" s="5" t="s">
        <v>197</v>
      </c>
      <c r="D675" s="5" t="s">
        <v>198</v>
      </c>
      <c r="E675" s="3">
        <v>2.2999999999999998</v>
      </c>
      <c r="F675" s="3">
        <v>18</v>
      </c>
      <c r="G675" s="3">
        <v>41.4</v>
      </c>
      <c r="H675" t="str" cm="1">
        <f t="array" ref="H675">SUBSTITUTE(INDEX($C$1:$C675, MAX(IF((NOT(ISBLANK($C$1:$C675)))*(ISNUMBER(FIND("Item:", $C$1:$C675))), ROW($C$1:$C675)-ROW($C$1)+1))), "Item: ", "")</f>
        <v>CUBIERTA DE CALAMINA GALVANIZADA ONDULADA Nro28 PREPINTADA C/MADERAMEN</v>
      </c>
      <c r="I675" t="str">
        <f t="shared" si="54"/>
        <v/>
      </c>
      <c r="J675" t="str">
        <f t="shared" si="57"/>
        <v>MANO DE OBRA</v>
      </c>
      <c r="K675" t="b">
        <f t="shared" si="55"/>
        <v>0</v>
      </c>
      <c r="L675" s="11" t="str">
        <f t="shared" si="56"/>
        <v>SI</v>
      </c>
      <c r="M675" t="str">
        <f>IF(B675="Q", MAX(M$2:M674)+1, "")</f>
        <v/>
      </c>
      <c r="N675" t="str">
        <f t="shared" si="53"/>
        <v/>
      </c>
    </row>
    <row r="676" spans="1:14" x14ac:dyDescent="0.25">
      <c r="A676" s="2">
        <v>2</v>
      </c>
      <c r="B676" s="2" t="s">
        <v>218</v>
      </c>
      <c r="C676" s="5" t="s">
        <v>200</v>
      </c>
      <c r="D676" s="5" t="s">
        <v>198</v>
      </c>
      <c r="E676" s="3">
        <v>2.8</v>
      </c>
      <c r="F676" s="3">
        <v>0</v>
      </c>
      <c r="G676" s="3">
        <v>0</v>
      </c>
      <c r="H676" t="str" cm="1">
        <f t="array" ref="H676">SUBSTITUTE(INDEX($C$1:$C676, MAX(IF((NOT(ISBLANK($C$1:$C676)))*(ISNUMBER(FIND("Item:", $C$1:$C676))), ROW($C$1:$C676)-ROW($C$1)+1))), "Item: ", "")</f>
        <v>CUBIERTA DE CALAMINA GALVANIZADA ONDULADA Nro28 PREPINTADA C/MADERAMEN</v>
      </c>
      <c r="I676" t="str">
        <f t="shared" si="54"/>
        <v/>
      </c>
      <c r="J676" t="str">
        <f t="shared" si="57"/>
        <v>MANO DE OBRA</v>
      </c>
      <c r="K676" t="b">
        <f t="shared" si="55"/>
        <v>0</v>
      </c>
      <c r="L676" s="11" t="str">
        <f t="shared" si="56"/>
        <v>SI</v>
      </c>
      <c r="M676" t="str">
        <f>IF(B676="Q", MAX(M$2:M675)+1, "")</f>
        <v/>
      </c>
      <c r="N676" t="str">
        <f t="shared" si="53"/>
        <v/>
      </c>
    </row>
    <row r="677" spans="1:14" x14ac:dyDescent="0.25">
      <c r="H677" t="str" cm="1">
        <f t="array" ref="H677">SUBSTITUTE(INDEX($C$1:$C677, MAX(IF((NOT(ISBLANK($C$1:$C677)))*(ISNUMBER(FIND("Item:", $C$1:$C677))), ROW($C$1:$C677)-ROW($C$1)+1))), "Item: ", "")</f>
        <v>CUBIERTA DE CALAMINA GALVANIZADA ONDULADA Nro28 PREPINTADA C/MADERAMEN</v>
      </c>
      <c r="I677" t="str">
        <f t="shared" si="54"/>
        <v/>
      </c>
      <c r="J677" t="str">
        <f t="shared" si="57"/>
        <v>MANO DE OBRA</v>
      </c>
      <c r="K677" t="b">
        <f t="shared" si="55"/>
        <v>0</v>
      </c>
      <c r="L677" s="11" t="str">
        <f t="shared" si="56"/>
        <v/>
      </c>
      <c r="M677" t="str">
        <f>IF(B677="Q", MAX(M$2:M676)+1, "")</f>
        <v/>
      </c>
      <c r="N677" t="str">
        <f t="shared" si="53"/>
        <v/>
      </c>
    </row>
    <row r="678" spans="1:14" x14ac:dyDescent="0.25">
      <c r="H678" t="str" cm="1">
        <f t="array" ref="H678">SUBSTITUTE(INDEX($C$1:$C678, MAX(IF((NOT(ISBLANK($C$1:$C678)))*(ISNUMBER(FIND("Item:", $C$1:$C678))), ROW($C$1:$C678)-ROW($C$1)+1))), "Item: ", "")</f>
        <v>CUBIERTA DE CALAMINA GALVANIZADA ONDULADA Nro28 PREPINTADA C/MADERAMEN</v>
      </c>
      <c r="I678" t="str">
        <f t="shared" si="54"/>
        <v/>
      </c>
      <c r="J678" t="str">
        <f t="shared" si="57"/>
        <v>MANO DE OBRA</v>
      </c>
      <c r="K678" t="b">
        <f t="shared" si="55"/>
        <v>0</v>
      </c>
      <c r="L678" s="11" t="str">
        <f t="shared" si="56"/>
        <v/>
      </c>
      <c r="M678" t="str">
        <f>IF(B678="Q", MAX(M$2:M677)+1, "")</f>
        <v/>
      </c>
      <c r="N678" t="str">
        <f t="shared" si="53"/>
        <v/>
      </c>
    </row>
    <row r="679" spans="1:14" x14ac:dyDescent="0.25">
      <c r="H679" t="str" cm="1">
        <f t="array" ref="H679">SUBSTITUTE(INDEX($C$1:$C679, MAX(IF((NOT(ISBLANK($C$1:$C679)))*(ISNUMBER(FIND("Item:", $C$1:$C679))), ROW($C$1:$C679)-ROW($C$1)+1))), "Item: ", "")</f>
        <v>CUBIERTA DE CALAMINA GALVANIZADA ONDULADA Nro28 PREPINTADA C/MADERAMEN</v>
      </c>
      <c r="I679" t="str">
        <f t="shared" si="54"/>
        <v/>
      </c>
      <c r="J679" t="str">
        <f t="shared" si="57"/>
        <v>MANO DE OBRA</v>
      </c>
      <c r="K679" t="b">
        <f t="shared" si="55"/>
        <v>0</v>
      </c>
      <c r="L679" s="11" t="str">
        <f t="shared" si="56"/>
        <v/>
      </c>
      <c r="M679" t="str">
        <f>IF(B679="Q", MAX(M$2:M678)+1, "")</f>
        <v/>
      </c>
      <c r="N679" t="str">
        <f t="shared" si="53"/>
        <v/>
      </c>
    </row>
    <row r="680" spans="1:14" x14ac:dyDescent="0.25">
      <c r="A680" s="6" t="s">
        <v>1</v>
      </c>
      <c r="B680" s="6" t="s">
        <v>224</v>
      </c>
      <c r="C680" s="8" t="s">
        <v>225</v>
      </c>
      <c r="D680" s="8"/>
      <c r="E680" s="8"/>
      <c r="F680" s="8" t="s">
        <v>226</v>
      </c>
      <c r="G680" s="7">
        <v>41.4</v>
      </c>
      <c r="H680" t="str" cm="1">
        <f t="array" ref="H680">SUBSTITUTE(INDEX($C$1:$C680, MAX(IF((NOT(ISBLANK($C$1:$C680)))*(ISNUMBER(FIND("Item:", $C$1:$C680))), ROW($C$1:$C680)-ROW($C$1)+1))), "Item: ", "")</f>
        <v>CUBIERTA DE CALAMINA GALVANIZADA ONDULADA Nro28 PREPINTADA C/MADERAMEN</v>
      </c>
      <c r="I680" t="str">
        <f t="shared" si="54"/>
        <v>MANO DE OBRA</v>
      </c>
      <c r="J680" t="str">
        <f t="shared" si="57"/>
        <v>MANO DE OBRA</v>
      </c>
      <c r="K680" t="b">
        <f t="shared" si="55"/>
        <v>0</v>
      </c>
      <c r="L680" s="11" t="str">
        <f t="shared" si="56"/>
        <v/>
      </c>
      <c r="M680" t="str">
        <f>IF(B680="Q", MAX(M$2:M679)+1, "")</f>
        <v/>
      </c>
      <c r="N680" t="str">
        <f t="shared" si="53"/>
        <v/>
      </c>
    </row>
    <row r="681" spans="1:14" x14ac:dyDescent="0.25">
      <c r="A681" s="2"/>
      <c r="B681" s="2" t="s">
        <v>227</v>
      </c>
      <c r="C681" s="5" t="s">
        <v>228</v>
      </c>
      <c r="D681" s="5"/>
      <c r="E681" s="5" t="s">
        <v>229</v>
      </c>
      <c r="F681" s="5" t="s">
        <v>230</v>
      </c>
      <c r="G681" s="3">
        <v>22.77</v>
      </c>
      <c r="H681" t="str" cm="1">
        <f t="array" ref="H681">SUBSTITUTE(INDEX($C$1:$C681, MAX(IF((NOT(ISBLANK($C$1:$C681)))*(ISNUMBER(FIND("Item:", $C$1:$C681))), ROW($C$1:$C681)-ROW($C$1)+1))), "Item: ", "")</f>
        <v>CUBIERTA DE CALAMINA GALVANIZADA ONDULADA Nro28 PREPINTADA C/MADERAMEN</v>
      </c>
      <c r="I681" t="str">
        <f t="shared" si="54"/>
        <v/>
      </c>
      <c r="J681" t="str">
        <f t="shared" si="57"/>
        <v>MANO DE OBRA</v>
      </c>
      <c r="K681" t="b">
        <f t="shared" si="55"/>
        <v>0</v>
      </c>
      <c r="L681" s="11" t="str">
        <f t="shared" si="56"/>
        <v/>
      </c>
      <c r="M681" t="str">
        <f>IF(B681="Q", MAX(M$2:M680)+1, "")</f>
        <v/>
      </c>
      <c r="N681" t="str">
        <f t="shared" si="53"/>
        <v/>
      </c>
    </row>
    <row r="682" spans="1:14" x14ac:dyDescent="0.25">
      <c r="A682" s="2"/>
      <c r="B682" s="2" t="s">
        <v>231</v>
      </c>
      <c r="C682" s="5" t="s">
        <v>232</v>
      </c>
      <c r="D682" s="5"/>
      <c r="E682" s="5" t="s">
        <v>233</v>
      </c>
      <c r="F682" s="5" t="s">
        <v>234</v>
      </c>
      <c r="G682" s="3">
        <v>9.59</v>
      </c>
      <c r="H682" t="str" cm="1">
        <f t="array" ref="H682">SUBSTITUTE(INDEX($C$1:$C682, MAX(IF((NOT(ISBLANK($C$1:$C682)))*(ISNUMBER(FIND("Item:", $C$1:$C682))), ROW($C$1:$C682)-ROW($C$1)+1))), "Item: ", "")</f>
        <v>CUBIERTA DE CALAMINA GALVANIZADA ONDULADA Nro28 PREPINTADA C/MADERAMEN</v>
      </c>
      <c r="I682" t="str">
        <f t="shared" si="54"/>
        <v/>
      </c>
      <c r="J682" t="str">
        <f t="shared" si="57"/>
        <v>MANO DE OBRA</v>
      </c>
      <c r="K682" t="b">
        <f t="shared" si="55"/>
        <v>0</v>
      </c>
      <c r="L682" s="11" t="str">
        <f t="shared" si="56"/>
        <v/>
      </c>
      <c r="M682" t="str">
        <f>IF(B682="Q", MAX(M$2:M681)+1, "")</f>
        <v/>
      </c>
      <c r="N682" t="str">
        <f t="shared" si="53"/>
        <v/>
      </c>
    </row>
    <row r="683" spans="1:14" x14ac:dyDescent="0.25">
      <c r="A683" s="6" t="s">
        <v>1</v>
      </c>
      <c r="B683" s="6" t="s">
        <v>235</v>
      </c>
      <c r="C683" s="8" t="s">
        <v>236</v>
      </c>
      <c r="D683" s="8"/>
      <c r="E683" s="8"/>
      <c r="F683" s="8" t="s">
        <v>237</v>
      </c>
      <c r="G683" s="7">
        <v>73.760000000000005</v>
      </c>
      <c r="H683" t="str" cm="1">
        <f t="array" ref="H683">SUBSTITUTE(INDEX($C$1:$C683, MAX(IF((NOT(ISBLANK($C$1:$C683)))*(ISNUMBER(FIND("Item:", $C$1:$C683))), ROW($C$1:$C683)-ROW($C$1)+1))), "Item: ", "")</f>
        <v>CUBIERTA DE CALAMINA GALVANIZADA ONDULADA Nro28 PREPINTADA C/MADERAMEN</v>
      </c>
      <c r="I683" t="str">
        <f t="shared" si="54"/>
        <v>MANO DE OBRA</v>
      </c>
      <c r="J683" t="str">
        <f t="shared" si="57"/>
        <v>MANO DE OBRA</v>
      </c>
      <c r="K683" t="b">
        <f t="shared" si="55"/>
        <v>0</v>
      </c>
      <c r="L683" s="11" t="str">
        <f t="shared" si="56"/>
        <v/>
      </c>
      <c r="M683" t="str">
        <f>IF(B683="Q", MAX(M$2:M682)+1, "")</f>
        <v/>
      </c>
      <c r="N683" t="str">
        <f t="shared" si="53"/>
        <v/>
      </c>
    </row>
    <row r="684" spans="1:14" x14ac:dyDescent="0.25">
      <c r="A684" s="2"/>
      <c r="B684" s="2" t="s">
        <v>238</v>
      </c>
      <c r="C684" s="5" t="s">
        <v>239</v>
      </c>
      <c r="D684" s="5"/>
      <c r="E684" s="5"/>
      <c r="F684" s="5"/>
      <c r="G684" s="5"/>
      <c r="H684" t="str" cm="1">
        <f t="array" ref="H684">SUBSTITUTE(INDEX($C$1:$C684, MAX(IF((NOT(ISBLANK($C$1:$C684)))*(ISNUMBER(FIND("Item:", $C$1:$C684))), ROW($C$1:$C684)-ROW($C$1)+1))), "Item: ", "")</f>
        <v>CUBIERTA DE CALAMINA GALVANIZADA ONDULADA Nro28 PREPINTADA C/MADERAMEN</v>
      </c>
      <c r="I684" t="str">
        <f t="shared" si="54"/>
        <v>EQUIPO</v>
      </c>
      <c r="J684" t="str">
        <f t="shared" si="57"/>
        <v>EQUIPO</v>
      </c>
      <c r="K684" t="b">
        <f t="shared" si="55"/>
        <v>0</v>
      </c>
      <c r="L684" s="11" t="str">
        <f t="shared" si="56"/>
        <v/>
      </c>
      <c r="M684" t="str">
        <f>IF(B684="Q", MAX(M$2:M683)+1, "")</f>
        <v/>
      </c>
      <c r="N684" t="str">
        <f t="shared" si="53"/>
        <v/>
      </c>
    </row>
    <row r="685" spans="1:14" x14ac:dyDescent="0.25">
      <c r="H685" t="str" cm="1">
        <f t="array" ref="H685">SUBSTITUTE(INDEX($C$1:$C685, MAX(IF((NOT(ISBLANK($C$1:$C685)))*(ISNUMBER(FIND("Item:", $C$1:$C685))), ROW($C$1:$C685)-ROW($C$1)+1))), "Item: ", "")</f>
        <v>CUBIERTA DE CALAMINA GALVANIZADA ONDULADA Nro28 PREPINTADA C/MADERAMEN</v>
      </c>
      <c r="I685" t="str">
        <f t="shared" si="54"/>
        <v/>
      </c>
      <c r="J685" t="str">
        <f t="shared" si="57"/>
        <v>EQUIPO</v>
      </c>
      <c r="K685" t="b">
        <f t="shared" si="55"/>
        <v>0</v>
      </c>
      <c r="L685" s="11" t="str">
        <f t="shared" si="56"/>
        <v/>
      </c>
      <c r="M685" t="str">
        <f>IF(B685="Q", MAX(M$2:M684)+1, "")</f>
        <v/>
      </c>
      <c r="N685" t="str">
        <f t="shared" si="53"/>
        <v/>
      </c>
    </row>
    <row r="686" spans="1:14" x14ac:dyDescent="0.25">
      <c r="H686" t="str" cm="1">
        <f t="array" ref="H686">SUBSTITUTE(INDEX($C$1:$C686, MAX(IF((NOT(ISBLANK($C$1:$C686)))*(ISNUMBER(FIND("Item:", $C$1:$C686))), ROW($C$1:$C686)-ROW($C$1)+1))), "Item: ", "")</f>
        <v>CUBIERTA DE CALAMINA GALVANIZADA ONDULADA Nro28 PREPINTADA C/MADERAMEN</v>
      </c>
      <c r="I686" t="str">
        <f t="shared" si="54"/>
        <v/>
      </c>
      <c r="J686" t="str">
        <f t="shared" si="57"/>
        <v>EQUIPO</v>
      </c>
      <c r="K686" t="b">
        <f t="shared" si="55"/>
        <v>0</v>
      </c>
      <c r="L686" s="11" t="str">
        <f t="shared" si="56"/>
        <v/>
      </c>
      <c r="M686" t="str">
        <f>IF(B686="Q", MAX(M$2:M685)+1, "")</f>
        <v/>
      </c>
      <c r="N686" t="str">
        <f t="shared" si="53"/>
        <v/>
      </c>
    </row>
    <row r="687" spans="1:14" x14ac:dyDescent="0.25">
      <c r="H687" t="str" cm="1">
        <f t="array" ref="H687">SUBSTITUTE(INDEX($C$1:$C687, MAX(IF((NOT(ISBLANK($C$1:$C687)))*(ISNUMBER(FIND("Item:", $C$1:$C687))), ROW($C$1:$C687)-ROW($C$1)+1))), "Item: ", "")</f>
        <v>CUBIERTA DE CALAMINA GALVANIZADA ONDULADA Nro28 PREPINTADA C/MADERAMEN</v>
      </c>
      <c r="I687" t="str">
        <f t="shared" si="54"/>
        <v/>
      </c>
      <c r="J687" t="str">
        <f t="shared" si="57"/>
        <v>EQUIPO</v>
      </c>
      <c r="K687" t="b">
        <f t="shared" si="55"/>
        <v>0</v>
      </c>
      <c r="L687" s="11" t="str">
        <f t="shared" si="56"/>
        <v/>
      </c>
      <c r="M687" t="str">
        <f>IF(B687="Q", MAX(M$2:M686)+1, "")</f>
        <v/>
      </c>
      <c r="N687" t="str">
        <f t="shared" si="53"/>
        <v/>
      </c>
    </row>
    <row r="688" spans="1:14" x14ac:dyDescent="0.25">
      <c r="H688" t="str" cm="1">
        <f t="array" ref="H688">SUBSTITUTE(INDEX($C$1:$C688, MAX(IF((NOT(ISBLANK($C$1:$C688)))*(ISNUMBER(FIND("Item:", $C$1:$C688))), ROW($C$1:$C688)-ROW($C$1)+1))), "Item: ", "")</f>
        <v>CUBIERTA DE CALAMINA GALVANIZADA ONDULADA Nro28 PREPINTADA C/MADERAMEN</v>
      </c>
      <c r="I688" t="str">
        <f t="shared" si="54"/>
        <v/>
      </c>
      <c r="J688" t="str">
        <f t="shared" si="57"/>
        <v>EQUIPO</v>
      </c>
      <c r="K688" t="b">
        <f t="shared" si="55"/>
        <v>0</v>
      </c>
      <c r="L688" s="11" t="str">
        <f t="shared" si="56"/>
        <v/>
      </c>
      <c r="M688" t="str">
        <f>IF(B688="Q", MAX(M$2:M687)+1, "")</f>
        <v/>
      </c>
      <c r="N688" t="str">
        <f t="shared" si="53"/>
        <v/>
      </c>
    </row>
    <row r="689" spans="1:14" x14ac:dyDescent="0.25">
      <c r="H689" t="str" cm="1">
        <f t="array" ref="H689">SUBSTITUTE(INDEX($C$1:$C689, MAX(IF((NOT(ISBLANK($C$1:$C689)))*(ISNUMBER(FIND("Item:", $C$1:$C689))), ROW($C$1:$C689)-ROW($C$1)+1))), "Item: ", "")</f>
        <v>CUBIERTA DE CALAMINA GALVANIZADA ONDULADA Nro28 PREPINTADA C/MADERAMEN</v>
      </c>
      <c r="I689" t="str">
        <f t="shared" si="54"/>
        <v/>
      </c>
      <c r="J689" t="str">
        <f t="shared" si="57"/>
        <v>EQUIPO</v>
      </c>
      <c r="K689" t="b">
        <f t="shared" si="55"/>
        <v>0</v>
      </c>
      <c r="L689" s="11" t="str">
        <f t="shared" si="56"/>
        <v/>
      </c>
      <c r="M689" t="str">
        <f>IF(B689="Q", MAX(M$2:M688)+1, "")</f>
        <v/>
      </c>
      <c r="N689" t="str">
        <f t="shared" si="53"/>
        <v/>
      </c>
    </row>
    <row r="690" spans="1:14" x14ac:dyDescent="0.25">
      <c r="A690" s="2"/>
      <c r="B690" s="2" t="s">
        <v>240</v>
      </c>
      <c r="C690" s="5" t="s">
        <v>241</v>
      </c>
      <c r="D690" s="5"/>
      <c r="E690" s="5" t="s">
        <v>242</v>
      </c>
      <c r="F690" s="5" t="s">
        <v>243</v>
      </c>
      <c r="G690" s="3">
        <v>2.21</v>
      </c>
      <c r="H690" t="str" cm="1">
        <f t="array" ref="H690">SUBSTITUTE(INDEX($C$1:$C690, MAX(IF((NOT(ISBLANK($C$1:$C690)))*(ISNUMBER(FIND("Item:", $C$1:$C690))), ROW($C$1:$C690)-ROW($C$1)+1))), "Item: ", "")</f>
        <v>CUBIERTA DE CALAMINA GALVANIZADA ONDULADA Nro28 PREPINTADA C/MADERAMEN</v>
      </c>
      <c r="I690" t="str">
        <f t="shared" si="54"/>
        <v/>
      </c>
      <c r="J690" t="str">
        <f t="shared" si="57"/>
        <v>EQUIPO</v>
      </c>
      <c r="K690" t="b">
        <f t="shared" si="55"/>
        <v>0</v>
      </c>
      <c r="L690" s="11" t="str">
        <f t="shared" si="56"/>
        <v/>
      </c>
      <c r="M690" t="str">
        <f>IF(B690="Q", MAX(M$2:M689)+1, "")</f>
        <v/>
      </c>
      <c r="N690" t="str">
        <f t="shared" si="53"/>
        <v/>
      </c>
    </row>
    <row r="691" spans="1:14" x14ac:dyDescent="0.25">
      <c r="A691" s="6" t="s">
        <v>1</v>
      </c>
      <c r="B691" s="6" t="s">
        <v>244</v>
      </c>
      <c r="C691" s="8" t="s">
        <v>245</v>
      </c>
      <c r="D691" s="8"/>
      <c r="E691" s="8"/>
      <c r="F691" s="8" t="s">
        <v>246</v>
      </c>
      <c r="G691" s="7">
        <v>2.21</v>
      </c>
      <c r="H691" t="str" cm="1">
        <f t="array" ref="H691">SUBSTITUTE(INDEX($C$1:$C691, MAX(IF((NOT(ISBLANK($C$1:$C691)))*(ISNUMBER(FIND("Item:", $C$1:$C691))), ROW($C$1:$C691)-ROW($C$1)+1))), "Item: ", "")</f>
        <v>CUBIERTA DE CALAMINA GALVANIZADA ONDULADA Nro28 PREPINTADA C/MADERAMEN</v>
      </c>
      <c r="I691" t="str">
        <f t="shared" si="54"/>
        <v>EQUIPO</v>
      </c>
      <c r="J691" t="str">
        <f t="shared" si="57"/>
        <v>EQUIPO</v>
      </c>
      <c r="K691" t="b">
        <f t="shared" si="55"/>
        <v>0</v>
      </c>
      <c r="L691" s="11" t="str">
        <f t="shared" si="56"/>
        <v/>
      </c>
      <c r="M691" t="str">
        <f>IF(B691="Q", MAX(M$2:M690)+1, "")</f>
        <v/>
      </c>
      <c r="N691" t="str">
        <f t="shared" si="53"/>
        <v/>
      </c>
    </row>
    <row r="692" spans="1:14" x14ac:dyDescent="0.25">
      <c r="A692" s="6" t="s">
        <v>1</v>
      </c>
      <c r="B692" s="6" t="s">
        <v>247</v>
      </c>
      <c r="C692" s="8" t="s">
        <v>248</v>
      </c>
      <c r="D692" s="8"/>
      <c r="E692" s="8"/>
      <c r="F692" s="8" t="s">
        <v>249</v>
      </c>
      <c r="G692" s="7">
        <v>153.05000000000001</v>
      </c>
      <c r="H692" t="str" cm="1">
        <f t="array" ref="H692">SUBSTITUTE(INDEX($C$1:$C692, MAX(IF((NOT(ISBLANK($C$1:$C692)))*(ISNUMBER(FIND("Item:", $C$1:$C692))), ROW($C$1:$C692)-ROW($C$1)+1))), "Item: ", "")</f>
        <v>CUBIERTA DE CALAMINA GALVANIZADA ONDULADA Nro28 PREPINTADA C/MADERAMEN</v>
      </c>
      <c r="I692" t="str">
        <f t="shared" si="54"/>
        <v/>
      </c>
      <c r="J692" t="str">
        <f t="shared" si="57"/>
        <v>EQUIPO</v>
      </c>
      <c r="K692" t="b">
        <f t="shared" si="55"/>
        <v>0</v>
      </c>
      <c r="L692" s="11" t="str">
        <f t="shared" si="56"/>
        <v/>
      </c>
      <c r="M692" t="str">
        <f>IF(B692="Q", MAX(M$2:M691)+1, "")</f>
        <v/>
      </c>
      <c r="N692" t="str">
        <f t="shared" si="53"/>
        <v/>
      </c>
    </row>
    <row r="693" spans="1:14" x14ac:dyDescent="0.25">
      <c r="A693" s="2"/>
      <c r="B693" s="2" t="s">
        <v>250</v>
      </c>
      <c r="C693" s="5" t="s">
        <v>251</v>
      </c>
      <c r="D693" s="5"/>
      <c r="E693" s="5" t="s">
        <v>252</v>
      </c>
      <c r="F693" s="5" t="s">
        <v>253</v>
      </c>
      <c r="G693" s="3">
        <v>10.71</v>
      </c>
      <c r="H693" t="str" cm="1">
        <f t="array" ref="H693">SUBSTITUTE(INDEX($C$1:$C693, MAX(IF((NOT(ISBLANK($C$1:$C693)))*(ISNUMBER(FIND("Item:", $C$1:$C693))), ROW($C$1:$C693)-ROW($C$1)+1))), "Item: ", "")</f>
        <v>CUBIERTA DE CALAMINA GALVANIZADA ONDULADA Nro28 PREPINTADA C/MADERAMEN</v>
      </c>
      <c r="I693" t="str">
        <f t="shared" si="54"/>
        <v/>
      </c>
      <c r="J693" t="str">
        <f t="shared" si="57"/>
        <v>EQUIPO</v>
      </c>
      <c r="K693" t="b">
        <f t="shared" si="55"/>
        <v>0</v>
      </c>
      <c r="L693" s="11" t="str">
        <f t="shared" si="56"/>
        <v/>
      </c>
      <c r="M693" t="str">
        <f>IF(B693="Q", MAX(M$2:M692)+1, "")</f>
        <v/>
      </c>
      <c r="N693" t="str">
        <f t="shared" si="53"/>
        <v/>
      </c>
    </row>
    <row r="694" spans="1:14" x14ac:dyDescent="0.25">
      <c r="A694" s="2"/>
      <c r="B694" s="2" t="s">
        <v>26</v>
      </c>
      <c r="C694" s="5" t="s">
        <v>254</v>
      </c>
      <c r="D694" s="5"/>
      <c r="E694" s="5" t="s">
        <v>252</v>
      </c>
      <c r="F694" s="5" t="s">
        <v>255</v>
      </c>
      <c r="G694" s="3">
        <v>11.46</v>
      </c>
      <c r="H694" t="str" cm="1">
        <f t="array" ref="H694">SUBSTITUTE(INDEX($C$1:$C694, MAX(IF((NOT(ISBLANK($C$1:$C694)))*(ISNUMBER(FIND("Item:", $C$1:$C694))), ROW($C$1:$C694)-ROW($C$1)+1))), "Item: ", "")</f>
        <v>CUBIERTA DE CALAMINA GALVANIZADA ONDULADA Nro28 PREPINTADA C/MADERAMEN</v>
      </c>
      <c r="I694" t="str">
        <f t="shared" si="54"/>
        <v/>
      </c>
      <c r="J694" t="str">
        <f t="shared" si="57"/>
        <v>EQUIPO</v>
      </c>
      <c r="K694" t="b">
        <f t="shared" si="55"/>
        <v>0</v>
      </c>
      <c r="L694" s="11" t="str">
        <f t="shared" si="56"/>
        <v/>
      </c>
      <c r="M694" t="str">
        <f>IF(B694="Q", MAX(M$2:M693)+1, "")</f>
        <v/>
      </c>
      <c r="N694" t="str">
        <f t="shared" si="53"/>
        <v/>
      </c>
    </row>
    <row r="695" spans="1:14" x14ac:dyDescent="0.25">
      <c r="A695" s="6" t="s">
        <v>1</v>
      </c>
      <c r="B695" s="6" t="s">
        <v>256</v>
      </c>
      <c r="C695" s="8" t="s">
        <v>257</v>
      </c>
      <c r="D695" s="8"/>
      <c r="E695" s="8"/>
      <c r="F695" s="8" t="s">
        <v>258</v>
      </c>
      <c r="G695" s="7">
        <v>175.23</v>
      </c>
      <c r="H695" t="str" cm="1">
        <f t="array" ref="H695">SUBSTITUTE(INDEX($C$1:$C695, MAX(IF((NOT(ISBLANK($C$1:$C695)))*(ISNUMBER(FIND("Item:", $C$1:$C695))), ROW($C$1:$C695)-ROW($C$1)+1))), "Item: ", "")</f>
        <v>CUBIERTA DE CALAMINA GALVANIZADA ONDULADA Nro28 PREPINTADA C/MADERAMEN</v>
      </c>
      <c r="I695" t="str">
        <f t="shared" si="54"/>
        <v/>
      </c>
      <c r="J695" t="str">
        <f t="shared" si="57"/>
        <v>EQUIPO</v>
      </c>
      <c r="K695" t="b">
        <f t="shared" si="55"/>
        <v>0</v>
      </c>
      <c r="L695" s="11" t="str">
        <f t="shared" si="56"/>
        <v/>
      </c>
      <c r="M695" t="str">
        <f>IF(B695="Q", MAX(M$2:M694)+1, "")</f>
        <v/>
      </c>
      <c r="N695" t="str">
        <f t="shared" si="53"/>
        <v/>
      </c>
    </row>
    <row r="696" spans="1:14" x14ac:dyDescent="0.25">
      <c r="A696" s="2"/>
      <c r="B696" s="2" t="s">
        <v>259</v>
      </c>
      <c r="C696" s="5" t="s">
        <v>260</v>
      </c>
      <c r="D696" s="5"/>
      <c r="E696" s="5" t="s">
        <v>261</v>
      </c>
      <c r="F696" s="5" t="s">
        <v>262</v>
      </c>
      <c r="G696" s="3">
        <v>5.41</v>
      </c>
      <c r="H696" t="str" cm="1">
        <f t="array" ref="H696">SUBSTITUTE(INDEX($C$1:$C696, MAX(IF((NOT(ISBLANK($C$1:$C696)))*(ISNUMBER(FIND("Item:", $C$1:$C696))), ROW($C$1:$C696)-ROW($C$1)+1))), "Item: ", "")</f>
        <v>CUBIERTA DE CALAMINA GALVANIZADA ONDULADA Nro28 PREPINTADA C/MADERAMEN</v>
      </c>
      <c r="I696" t="str">
        <f t="shared" si="54"/>
        <v/>
      </c>
      <c r="J696" t="str">
        <f t="shared" si="57"/>
        <v>EQUIPO</v>
      </c>
      <c r="K696" t="b">
        <f t="shared" si="55"/>
        <v>0</v>
      </c>
      <c r="L696" s="11" t="str">
        <f t="shared" si="56"/>
        <v/>
      </c>
      <c r="M696" t="str">
        <f>IF(B696="Q", MAX(M$2:M695)+1, "")</f>
        <v/>
      </c>
      <c r="N696" t="str">
        <f t="shared" si="53"/>
        <v/>
      </c>
    </row>
    <row r="697" spans="1:14" x14ac:dyDescent="0.25">
      <c r="H697" t="str" cm="1">
        <f t="array" ref="H697">SUBSTITUTE(INDEX($C$1:$C697, MAX(IF((NOT(ISBLANK($C$1:$C697)))*(ISNUMBER(FIND("Item:", $C$1:$C697))), ROW($C$1:$C697)-ROW($C$1)+1))), "Item: ", "")</f>
        <v>CUBIERTA DE CALAMINA GALVANIZADA ONDULADA Nro28 PREPINTADA C/MADERAMEN</v>
      </c>
      <c r="I697" t="str">
        <f t="shared" si="54"/>
        <v/>
      </c>
      <c r="J697" t="str">
        <f t="shared" si="57"/>
        <v>EQUIPO</v>
      </c>
      <c r="K697" t="b">
        <f t="shared" si="55"/>
        <v>0</v>
      </c>
      <c r="L697" s="11" t="str">
        <f t="shared" si="56"/>
        <v/>
      </c>
      <c r="M697" t="str">
        <f>IF(B697="Q", MAX(M$2:M696)+1, "")</f>
        <v/>
      </c>
      <c r="N697" t="str">
        <f t="shared" si="53"/>
        <v/>
      </c>
    </row>
    <row r="698" spans="1:14" x14ac:dyDescent="0.25">
      <c r="A698" s="6" t="s">
        <v>1</v>
      </c>
      <c r="B698" s="6" t="s">
        <v>263</v>
      </c>
      <c r="C698" s="8" t="s">
        <v>264</v>
      </c>
      <c r="D698" s="8"/>
      <c r="E698" s="8"/>
      <c r="F698" s="8" t="s">
        <v>265</v>
      </c>
      <c r="G698" s="7">
        <v>180.63</v>
      </c>
      <c r="H698" t="str" cm="1">
        <f t="array" ref="H698">SUBSTITUTE(INDEX($C$1:$C698, MAX(IF((NOT(ISBLANK($C$1:$C698)))*(ISNUMBER(FIND("Item:", $C$1:$C698))), ROW($C$1:$C698)-ROW($C$1)+1))), "Item: ", "")</f>
        <v>CUBIERTA DE CALAMINA GALVANIZADA ONDULADA Nro28 PREPINTADA C/MADERAMEN</v>
      </c>
      <c r="I698" t="str">
        <f t="shared" si="54"/>
        <v/>
      </c>
      <c r="J698" t="str">
        <f t="shared" si="57"/>
        <v>EQUIPO</v>
      </c>
      <c r="K698" t="b">
        <f t="shared" si="55"/>
        <v>0</v>
      </c>
      <c r="L698" s="11" t="str">
        <f t="shared" si="56"/>
        <v/>
      </c>
      <c r="M698">
        <f>IF(B698="Q", MAX(M$2:M697)+1, "")</f>
        <v>14</v>
      </c>
      <c r="N698" t="str">
        <f t="shared" si="53"/>
        <v>CUBIERTA DE CALAMINA GALVANIZADA ONDULADA Nro28 PREPINTADA C/MADERAMEN</v>
      </c>
    </row>
    <row r="699" spans="1:14" x14ac:dyDescent="0.25">
      <c r="A699" s="6" t="s">
        <v>1</v>
      </c>
      <c r="B699" s="6"/>
      <c r="C699" s="8" t="s">
        <v>266</v>
      </c>
      <c r="D699" s="8"/>
      <c r="E699" s="8"/>
      <c r="F699" s="8"/>
      <c r="G699" s="7">
        <v>180.64</v>
      </c>
      <c r="H699" t="str" cm="1">
        <f t="array" ref="H699">SUBSTITUTE(INDEX($C$1:$C699, MAX(IF((NOT(ISBLANK($C$1:$C699)))*(ISNUMBER(FIND("Item:", $C$1:$C699))), ROW($C$1:$C699)-ROW($C$1)+1))), "Item: ", "")</f>
        <v>CUBIERTA DE CALAMINA GALVANIZADA ONDULADA Nro28 PREPINTADA C/MADERAMEN</v>
      </c>
      <c r="I699" t="str">
        <f t="shared" si="54"/>
        <v/>
      </c>
      <c r="J699" t="str">
        <f t="shared" si="57"/>
        <v>EQUIPO</v>
      </c>
      <c r="K699" t="b">
        <f t="shared" si="55"/>
        <v>0</v>
      </c>
      <c r="L699" s="11" t="str">
        <f t="shared" si="56"/>
        <v/>
      </c>
      <c r="M699" t="str">
        <f>IF(B699="Q", MAX(M$2:M698)+1, "")</f>
        <v/>
      </c>
      <c r="N699" t="str">
        <f t="shared" si="53"/>
        <v/>
      </c>
    </row>
    <row r="700" spans="1:14" x14ac:dyDescent="0.25">
      <c r="C700" s="9" t="s">
        <v>301</v>
      </c>
      <c r="H700" t="str" cm="1">
        <f t="array" ref="H700">SUBSTITUTE(INDEX($C$1:$C700, MAX(IF((NOT(ISBLANK($C$1:$C700)))*(ISNUMBER(FIND("Item:", $C$1:$C700))), ROW($C$1:$C700)-ROW($C$1)+1))), "Item: ", "")</f>
        <v>CUBIERTA DE CALAMINA GALVANIZADA ONDULADA Nro28 PREPINTADA C/MADERAMEN</v>
      </c>
      <c r="I700" t="str">
        <f t="shared" si="54"/>
        <v/>
      </c>
      <c r="J700" t="str">
        <f t="shared" si="57"/>
        <v>EQUIPO</v>
      </c>
      <c r="K700" t="b">
        <f t="shared" si="55"/>
        <v>0</v>
      </c>
      <c r="L700" s="11" t="str">
        <f t="shared" si="56"/>
        <v/>
      </c>
      <c r="M700" t="str">
        <f>IF(B700="Q", MAX(M$2:M699)+1, "")</f>
        <v/>
      </c>
      <c r="N700" t="str">
        <f t="shared" si="53"/>
        <v/>
      </c>
    </row>
    <row r="701" spans="1:14" x14ac:dyDescent="0.25">
      <c r="H701" t="str" cm="1">
        <f t="array" ref="H701">SUBSTITUTE(INDEX($C$1:$C701, MAX(IF((NOT(ISBLANK($C$1:$C701)))*(ISNUMBER(FIND("Item:", $C$1:$C701))), ROW($C$1:$C701)-ROW($C$1)+1))), "Item: ", "")</f>
        <v>CUBIERTA DE CALAMINA GALVANIZADA ONDULADA Nro28 PREPINTADA C/MADERAMEN</v>
      </c>
      <c r="I701" t="str">
        <f t="shared" si="54"/>
        <v/>
      </c>
      <c r="J701" t="str">
        <f t="shared" si="57"/>
        <v>EQUIPO</v>
      </c>
      <c r="K701" t="b">
        <f t="shared" si="55"/>
        <v>0</v>
      </c>
      <c r="L701" s="11" t="str">
        <f t="shared" si="56"/>
        <v/>
      </c>
      <c r="M701" t="str">
        <f>IF(B701="Q", MAX(M$2:M700)+1, "")</f>
        <v/>
      </c>
      <c r="N701" t="str">
        <f t="shared" si="53"/>
        <v/>
      </c>
    </row>
    <row r="702" spans="1:14" x14ac:dyDescent="0.25">
      <c r="C702" s="10" t="s">
        <v>302</v>
      </c>
      <c r="E702" s="10" t="s">
        <v>274</v>
      </c>
      <c r="H702" t="str" cm="1">
        <f t="array" ref="H702">SUBSTITUTE(INDEX($C$1:$C702, MAX(IF((NOT(ISBLANK($C$1:$C702)))*(ISNUMBER(FIND("Item:", $C$1:$C702))), ROW($C$1:$C702)-ROW($C$1)+1))), "Item: ", "")</f>
        <v>LOSA LLENA DE HORMIGÓN ARMADO P/TANQUE ELEVADO</v>
      </c>
      <c r="I702" t="str">
        <f t="shared" si="54"/>
        <v/>
      </c>
      <c r="J702" t="str">
        <f t="shared" si="57"/>
        <v>EQUIPO</v>
      </c>
      <c r="K702" t="b">
        <f t="shared" si="55"/>
        <v>0</v>
      </c>
      <c r="L702" s="11" t="str">
        <f t="shared" si="56"/>
        <v/>
      </c>
      <c r="M702" t="str">
        <f>IF(B702="Q", MAX(M$2:M701)+1, "")</f>
        <v/>
      </c>
      <c r="N702" t="str">
        <f t="shared" si="53"/>
        <v/>
      </c>
    </row>
    <row r="703" spans="1:14" x14ac:dyDescent="0.25">
      <c r="C703" s="10" t="s">
        <v>0</v>
      </c>
      <c r="E703" s="10" t="s">
        <v>72</v>
      </c>
      <c r="H703" t="str" cm="1">
        <f t="array" ref="H703">SUBSTITUTE(INDEX($C$1:$C703, MAX(IF((NOT(ISBLANK($C$1:$C703)))*(ISNUMBER(FIND("Item:", $C$1:$C703))), ROW($C$1:$C703)-ROW($C$1)+1))), "Item: ", "")</f>
        <v>LOSA LLENA DE HORMIGÓN ARMADO P/TANQUE ELEVADO</v>
      </c>
      <c r="I703" t="str">
        <f t="shared" si="54"/>
        <v/>
      </c>
      <c r="J703" t="str">
        <f t="shared" si="57"/>
        <v>EQUIPO</v>
      </c>
      <c r="K703" t="b">
        <f t="shared" si="55"/>
        <v>0</v>
      </c>
      <c r="L703" s="11" t="str">
        <f t="shared" si="56"/>
        <v/>
      </c>
      <c r="M703" t="str">
        <f>IF(B703="Q", MAX(M$2:M702)+1, "")</f>
        <v/>
      </c>
      <c r="N703" t="str">
        <f t="shared" si="53"/>
        <v/>
      </c>
    </row>
    <row r="704" spans="1:14" x14ac:dyDescent="0.25">
      <c r="C704" s="10" t="s">
        <v>71</v>
      </c>
      <c r="E704" s="10" t="s">
        <v>73</v>
      </c>
      <c r="H704" t="str" cm="1">
        <f t="array" ref="H704">SUBSTITUTE(INDEX($C$1:$C704, MAX(IF((NOT(ISBLANK($C$1:$C704)))*(ISNUMBER(FIND("Item:", $C$1:$C704))), ROW($C$1:$C704)-ROW($C$1)+1))), "Item: ", "")</f>
        <v>LOSA LLENA DE HORMIGÓN ARMADO P/TANQUE ELEVADO</v>
      </c>
      <c r="I704" t="str">
        <f t="shared" si="54"/>
        <v/>
      </c>
      <c r="J704" t="str">
        <f t="shared" si="57"/>
        <v>EQUIPO</v>
      </c>
      <c r="K704" t="b">
        <f t="shared" si="55"/>
        <v>0</v>
      </c>
      <c r="L704" s="11" t="str">
        <f t="shared" si="56"/>
        <v/>
      </c>
      <c r="M704" t="str">
        <f>IF(B704="Q", MAX(M$2:M703)+1, "")</f>
        <v/>
      </c>
      <c r="N704" t="str">
        <f t="shared" si="53"/>
        <v/>
      </c>
    </row>
    <row r="705" spans="1:14" x14ac:dyDescent="0.25">
      <c r="H705" t="str" cm="1">
        <f t="array" ref="H705">SUBSTITUTE(INDEX($C$1:$C705, MAX(IF((NOT(ISBLANK($C$1:$C705)))*(ISNUMBER(FIND("Item:", $C$1:$C705))), ROW($C$1:$C705)-ROW($C$1)+1))), "Item: ", "")</f>
        <v>LOSA LLENA DE HORMIGÓN ARMADO P/TANQUE ELEVADO</v>
      </c>
      <c r="I705" t="str">
        <f t="shared" si="54"/>
        <v/>
      </c>
      <c r="J705" t="str">
        <f t="shared" si="57"/>
        <v>EQUIPO</v>
      </c>
      <c r="K705" t="b">
        <f t="shared" si="55"/>
        <v>0</v>
      </c>
      <c r="L705" s="11" t="str">
        <f t="shared" si="56"/>
        <v/>
      </c>
      <c r="M705" t="str">
        <f>IF(B705="Q", MAX(M$2:M704)+1, "")</f>
        <v/>
      </c>
      <c r="N705" t="str">
        <f t="shared" si="53"/>
        <v/>
      </c>
    </row>
    <row r="706" spans="1:14" x14ac:dyDescent="0.25">
      <c r="A706" s="1" t="s">
        <v>2</v>
      </c>
      <c r="B706" s="1" t="s">
        <v>213</v>
      </c>
      <c r="C706" s="4" t="s">
        <v>214</v>
      </c>
      <c r="D706" s="4" t="s">
        <v>74</v>
      </c>
      <c r="E706" s="4" t="s">
        <v>77</v>
      </c>
      <c r="F706" s="4" t="s">
        <v>215</v>
      </c>
      <c r="G706" s="4" t="s">
        <v>76</v>
      </c>
      <c r="H706" t="str" cm="1">
        <f t="array" ref="H706">SUBSTITUTE(INDEX($C$1:$C706, MAX(IF((NOT(ISBLANK($C$1:$C706)))*(ISNUMBER(FIND("Item:", $C$1:$C706))), ROW($C$1:$C706)-ROW($C$1)+1))), "Item: ", "")</f>
        <v>LOSA LLENA DE HORMIGÓN ARMADO P/TANQUE ELEVADO</v>
      </c>
      <c r="I706" t="str">
        <f t="shared" si="54"/>
        <v/>
      </c>
      <c r="J706" t="str">
        <f t="shared" si="57"/>
        <v>EQUIPO</v>
      </c>
      <c r="K706" t="b">
        <f t="shared" si="55"/>
        <v>0</v>
      </c>
      <c r="L706" s="11" t="str">
        <f t="shared" si="56"/>
        <v/>
      </c>
      <c r="M706" t="str">
        <f>IF(B706="Q", MAX(M$2:M705)+1, "")</f>
        <v/>
      </c>
      <c r="N706" t="str">
        <f t="shared" ref="N706:N769" si="58">+IF(M706="","",H706)</f>
        <v/>
      </c>
    </row>
    <row r="707" spans="1:14" x14ac:dyDescent="0.25">
      <c r="A707" s="2"/>
      <c r="B707" s="2" t="s">
        <v>216</v>
      </c>
      <c r="C707" s="5" t="s">
        <v>217</v>
      </c>
      <c r="D707" s="5"/>
      <c r="E707" s="5"/>
      <c r="F707" s="5"/>
      <c r="G707" s="5"/>
      <c r="H707" t="str" cm="1">
        <f t="array" ref="H707">SUBSTITUTE(INDEX($C$1:$C707, MAX(IF((NOT(ISBLANK($C$1:$C707)))*(ISNUMBER(FIND("Item:", $C$1:$C707))), ROW($C$1:$C707)-ROW($C$1)+1))), "Item: ", "")</f>
        <v>LOSA LLENA DE HORMIGÓN ARMADO P/TANQUE ELEVADO</v>
      </c>
      <c r="I707" t="str">
        <f t="shared" ref="I707:I770" si="59">IFERROR(  IF(OR(ISNUMBER(FIND("MATERIALES", C707,1))), "MATERIALES",  IF(OR(ISNUMBER(FIND("MANO DE OBRA", C707))), "MANO DE OBRA",  IF(OR(ISNUMBER(FIND("EQUIPO", C707))), "EQUIPO",  ""))),"")</f>
        <v>MATERIALES</v>
      </c>
      <c r="J707" t="str">
        <f t="shared" si="57"/>
        <v>MATERIALES</v>
      </c>
      <c r="K707" t="b">
        <f t="shared" ref="K707:K770" si="60">AND(ISTEXT(B707),C707=J707)</f>
        <v>1</v>
      </c>
      <c r="L707" s="11" t="str">
        <f t="shared" ref="L707:L770" si="61">IF(ISNUMBER(A707),"SI","")</f>
        <v/>
      </c>
      <c r="M707" t="str">
        <f>IF(B707="Q", MAX(M$2:M706)+1, "")</f>
        <v/>
      </c>
      <c r="N707" t="str">
        <f t="shared" si="58"/>
        <v/>
      </c>
    </row>
    <row r="708" spans="1:14" x14ac:dyDescent="0.25">
      <c r="A708" s="2">
        <v>1</v>
      </c>
      <c r="B708" s="2" t="s">
        <v>218</v>
      </c>
      <c r="C708" s="5" t="s">
        <v>152</v>
      </c>
      <c r="D708" s="5" t="s">
        <v>149</v>
      </c>
      <c r="E708" s="3">
        <v>27</v>
      </c>
      <c r="F708" s="3">
        <v>6</v>
      </c>
      <c r="G708" s="3">
        <v>162</v>
      </c>
      <c r="H708" t="str" cm="1">
        <f t="array" ref="H708">SUBSTITUTE(INDEX($C$1:$C708, MAX(IF((NOT(ISBLANK($C$1:$C708)))*(ISNUMBER(FIND("Item:", $C$1:$C708))), ROW($C$1:$C708)-ROW($C$1)+1))), "Item: ", "")</f>
        <v>LOSA LLENA DE HORMIGÓN ARMADO P/TANQUE ELEVADO</v>
      </c>
      <c r="I708" t="str">
        <f t="shared" si="59"/>
        <v/>
      </c>
      <c r="J708" t="str">
        <f t="shared" si="57"/>
        <v>MATERIALES</v>
      </c>
      <c r="K708" t="b">
        <f t="shared" si="60"/>
        <v>0</v>
      </c>
      <c r="L708" s="11" t="str">
        <f t="shared" si="61"/>
        <v>SI</v>
      </c>
      <c r="M708" t="str">
        <f>IF(B708="Q", MAX(M$2:M707)+1, "")</f>
        <v/>
      </c>
      <c r="N708" t="str">
        <f t="shared" si="58"/>
        <v/>
      </c>
    </row>
    <row r="709" spans="1:14" x14ac:dyDescent="0.25">
      <c r="A709" s="2">
        <v>2</v>
      </c>
      <c r="B709" s="2" t="s">
        <v>218</v>
      </c>
      <c r="C709" s="5" t="s">
        <v>116</v>
      </c>
      <c r="D709" s="5" t="s">
        <v>81</v>
      </c>
      <c r="E709" s="3">
        <v>2</v>
      </c>
      <c r="F709" s="3">
        <v>11</v>
      </c>
      <c r="G709" s="3">
        <v>22</v>
      </c>
      <c r="H709" t="str" cm="1">
        <f t="array" ref="H709">SUBSTITUTE(INDEX($C$1:$C709, MAX(IF((NOT(ISBLANK($C$1:$C709)))*(ISNUMBER(FIND("Item:", $C$1:$C709))), ROW($C$1:$C709)-ROW($C$1)+1))), "Item: ", "")</f>
        <v>LOSA LLENA DE HORMIGÓN ARMADO P/TANQUE ELEVADO</v>
      </c>
      <c r="I709" t="str">
        <f t="shared" si="59"/>
        <v/>
      </c>
      <c r="J709" t="str">
        <f t="shared" si="57"/>
        <v>MATERIALES</v>
      </c>
      <c r="K709" t="b">
        <f t="shared" si="60"/>
        <v>0</v>
      </c>
      <c r="L709" s="11" t="str">
        <f t="shared" si="61"/>
        <v>SI</v>
      </c>
      <c r="M709" t="str">
        <f>IF(B709="Q", MAX(M$2:M708)+1, "")</f>
        <v/>
      </c>
      <c r="N709" t="str">
        <f t="shared" si="58"/>
        <v/>
      </c>
    </row>
    <row r="710" spans="1:14" x14ac:dyDescent="0.25">
      <c r="A710" s="2">
        <v>3</v>
      </c>
      <c r="B710" s="2" t="s">
        <v>218</v>
      </c>
      <c r="C710" s="5" t="s">
        <v>80</v>
      </c>
      <c r="D710" s="5" t="s">
        <v>81</v>
      </c>
      <c r="E710" s="3">
        <v>2</v>
      </c>
      <c r="F710" s="3">
        <v>11</v>
      </c>
      <c r="G710" s="3">
        <v>22</v>
      </c>
      <c r="H710" t="str" cm="1">
        <f t="array" ref="H710">SUBSTITUTE(INDEX($C$1:$C710, MAX(IF((NOT(ISBLANK($C$1:$C710)))*(ISNUMBER(FIND("Item:", $C$1:$C710))), ROW($C$1:$C710)-ROW($C$1)+1))), "Item: ", "")</f>
        <v>LOSA LLENA DE HORMIGÓN ARMADO P/TANQUE ELEVADO</v>
      </c>
      <c r="I710" t="str">
        <f t="shared" si="59"/>
        <v/>
      </c>
      <c r="J710" t="str">
        <f t="shared" si="57"/>
        <v>MATERIALES</v>
      </c>
      <c r="K710" t="b">
        <f t="shared" si="60"/>
        <v>0</v>
      </c>
      <c r="L710" s="11" t="str">
        <f t="shared" si="61"/>
        <v>SI</v>
      </c>
      <c r="M710" t="str">
        <f>IF(B710="Q", MAX(M$2:M709)+1, "")</f>
        <v/>
      </c>
      <c r="N710" t="str">
        <f t="shared" si="58"/>
        <v/>
      </c>
    </row>
    <row r="711" spans="1:14" x14ac:dyDescent="0.25">
      <c r="A711" s="2">
        <v>4</v>
      </c>
      <c r="B711" s="2" t="s">
        <v>218</v>
      </c>
      <c r="C711" s="5" t="s">
        <v>108</v>
      </c>
      <c r="D711" s="5" t="s">
        <v>81</v>
      </c>
      <c r="E711" s="3">
        <v>350</v>
      </c>
      <c r="F711" s="3">
        <v>1.1000000000000001</v>
      </c>
      <c r="G711" s="3">
        <v>385</v>
      </c>
      <c r="H711" t="str" cm="1">
        <f t="array" ref="H711">SUBSTITUTE(INDEX($C$1:$C711, MAX(IF((NOT(ISBLANK($C$1:$C711)))*(ISNUMBER(FIND("Item:", $C$1:$C711))), ROW($C$1:$C711)-ROW($C$1)+1))), "Item: ", "")</f>
        <v>LOSA LLENA DE HORMIGÓN ARMADO P/TANQUE ELEVADO</v>
      </c>
      <c r="I711" t="str">
        <f t="shared" si="59"/>
        <v/>
      </c>
      <c r="J711" t="str">
        <f t="shared" si="57"/>
        <v>MATERIALES</v>
      </c>
      <c r="K711" t="b">
        <f t="shared" si="60"/>
        <v>0</v>
      </c>
      <c r="L711" s="11" t="str">
        <f t="shared" si="61"/>
        <v>SI</v>
      </c>
      <c r="M711" t="str">
        <f>IF(B711="Q", MAX(M$2:M710)+1, "")</f>
        <v/>
      </c>
      <c r="N711" t="str">
        <f t="shared" si="58"/>
        <v/>
      </c>
    </row>
    <row r="712" spans="1:14" x14ac:dyDescent="0.25">
      <c r="A712" s="2">
        <v>5</v>
      </c>
      <c r="B712" s="2" t="s">
        <v>218</v>
      </c>
      <c r="C712" s="5" t="s">
        <v>131</v>
      </c>
      <c r="D712" s="5" t="s">
        <v>81</v>
      </c>
      <c r="E712" s="3">
        <v>77.709999999999994</v>
      </c>
      <c r="F712" s="3">
        <v>8.5</v>
      </c>
      <c r="G712" s="3">
        <v>660.54</v>
      </c>
      <c r="H712" t="str" cm="1">
        <f t="array" ref="H712">SUBSTITUTE(INDEX($C$1:$C712, MAX(IF((NOT(ISBLANK($C$1:$C712)))*(ISNUMBER(FIND("Item:", $C$1:$C712))), ROW($C$1:$C712)-ROW($C$1)+1))), "Item: ", "")</f>
        <v>LOSA LLENA DE HORMIGÓN ARMADO P/TANQUE ELEVADO</v>
      </c>
      <c r="I712" t="str">
        <f t="shared" si="59"/>
        <v/>
      </c>
      <c r="J712" t="str">
        <f t="shared" ref="J712:J775" si="62">+IF(I712="",J711,I712)</f>
        <v>MATERIALES</v>
      </c>
      <c r="K712" t="b">
        <f t="shared" si="60"/>
        <v>0</v>
      </c>
      <c r="L712" s="11" t="str">
        <f t="shared" si="61"/>
        <v>SI</v>
      </c>
      <c r="M712" t="str">
        <f>IF(B712="Q", MAX(M$2:M711)+1, "")</f>
        <v/>
      </c>
      <c r="N712" t="str">
        <f t="shared" si="58"/>
        <v/>
      </c>
    </row>
    <row r="713" spans="1:14" x14ac:dyDescent="0.25">
      <c r="A713" s="2">
        <v>6</v>
      </c>
      <c r="B713" s="2" t="s">
        <v>218</v>
      </c>
      <c r="C713" s="5" t="s">
        <v>133</v>
      </c>
      <c r="D713" s="5" t="s">
        <v>89</v>
      </c>
      <c r="E713" s="3">
        <v>0.9</v>
      </c>
      <c r="F713" s="3">
        <v>0</v>
      </c>
      <c r="G713" s="3">
        <v>0</v>
      </c>
      <c r="H713" t="str" cm="1">
        <f t="array" ref="H713">SUBSTITUTE(INDEX($C$1:$C713, MAX(IF((NOT(ISBLANK($C$1:$C713)))*(ISNUMBER(FIND("Item:", $C$1:$C713))), ROW($C$1:$C713)-ROW($C$1)+1))), "Item: ", "")</f>
        <v>LOSA LLENA DE HORMIGÓN ARMADO P/TANQUE ELEVADO</v>
      </c>
      <c r="I713" t="str">
        <f t="shared" si="59"/>
        <v/>
      </c>
      <c r="J713" t="str">
        <f t="shared" si="62"/>
        <v>MATERIALES</v>
      </c>
      <c r="K713" t="b">
        <f t="shared" si="60"/>
        <v>0</v>
      </c>
      <c r="L713" s="11" t="str">
        <f t="shared" si="61"/>
        <v>SI</v>
      </c>
      <c r="M713" t="str">
        <f>IF(B713="Q", MAX(M$2:M712)+1, "")</f>
        <v/>
      </c>
      <c r="N713" t="str">
        <f t="shared" si="58"/>
        <v/>
      </c>
    </row>
    <row r="714" spans="1:14" x14ac:dyDescent="0.25">
      <c r="A714" s="2">
        <v>7</v>
      </c>
      <c r="B714" s="2" t="s">
        <v>218</v>
      </c>
      <c r="C714" s="5" t="s">
        <v>88</v>
      </c>
      <c r="D714" s="5" t="s">
        <v>89</v>
      </c>
      <c r="E714" s="3">
        <v>0.59</v>
      </c>
      <c r="F714" s="3">
        <v>0</v>
      </c>
      <c r="G714" s="3">
        <v>0</v>
      </c>
      <c r="H714" t="str" cm="1">
        <f t="array" ref="H714">SUBSTITUTE(INDEX($C$1:$C714, MAX(IF((NOT(ISBLANK($C$1:$C714)))*(ISNUMBER(FIND("Item:", $C$1:$C714))), ROW($C$1:$C714)-ROW($C$1)+1))), "Item: ", "")</f>
        <v>LOSA LLENA DE HORMIGÓN ARMADO P/TANQUE ELEVADO</v>
      </c>
      <c r="I714" t="str">
        <f t="shared" si="59"/>
        <v/>
      </c>
      <c r="J714" t="str">
        <f t="shared" si="62"/>
        <v>MATERIALES</v>
      </c>
      <c r="K714" t="b">
        <f t="shared" si="60"/>
        <v>0</v>
      </c>
      <c r="L714" s="11" t="str">
        <f t="shared" si="61"/>
        <v>SI</v>
      </c>
      <c r="M714" t="str">
        <f>IF(B714="Q", MAX(M$2:M713)+1, "")</f>
        <v/>
      </c>
      <c r="N714" t="str">
        <f t="shared" si="58"/>
        <v/>
      </c>
    </row>
    <row r="715" spans="1:14" x14ac:dyDescent="0.25">
      <c r="H715" t="str" cm="1">
        <f t="array" ref="H715">SUBSTITUTE(INDEX($C$1:$C715, MAX(IF((NOT(ISBLANK($C$1:$C715)))*(ISNUMBER(FIND("Item:", $C$1:$C715))), ROW($C$1:$C715)-ROW($C$1)+1))), "Item: ", "")</f>
        <v>LOSA LLENA DE HORMIGÓN ARMADO P/TANQUE ELEVADO</v>
      </c>
      <c r="I715" t="str">
        <f t="shared" si="59"/>
        <v/>
      </c>
      <c r="J715" t="str">
        <f t="shared" si="62"/>
        <v>MATERIALES</v>
      </c>
      <c r="K715" t="b">
        <f t="shared" si="60"/>
        <v>0</v>
      </c>
      <c r="L715" s="11" t="str">
        <f t="shared" si="61"/>
        <v/>
      </c>
      <c r="M715" t="str">
        <f>IF(B715="Q", MAX(M$2:M714)+1, "")</f>
        <v/>
      </c>
      <c r="N715" t="str">
        <f t="shared" si="58"/>
        <v/>
      </c>
    </row>
    <row r="716" spans="1:14" x14ac:dyDescent="0.25">
      <c r="H716" t="str" cm="1">
        <f t="array" ref="H716">SUBSTITUTE(INDEX($C$1:$C716, MAX(IF((NOT(ISBLANK($C$1:$C716)))*(ISNUMBER(FIND("Item:", $C$1:$C716))), ROW($C$1:$C716)-ROW($C$1)+1))), "Item: ", "")</f>
        <v>LOSA LLENA DE HORMIGÓN ARMADO P/TANQUE ELEVADO</v>
      </c>
      <c r="I716" t="str">
        <f t="shared" si="59"/>
        <v/>
      </c>
      <c r="J716" t="str">
        <f t="shared" si="62"/>
        <v>MATERIALES</v>
      </c>
      <c r="K716" t="b">
        <f t="shared" si="60"/>
        <v>0</v>
      </c>
      <c r="L716" s="11" t="str">
        <f t="shared" si="61"/>
        <v/>
      </c>
      <c r="M716" t="str">
        <f>IF(B716="Q", MAX(M$2:M715)+1, "")</f>
        <v/>
      </c>
      <c r="N716" t="str">
        <f t="shared" si="58"/>
        <v/>
      </c>
    </row>
    <row r="717" spans="1:14" x14ac:dyDescent="0.25">
      <c r="H717" t="str" cm="1">
        <f t="array" ref="H717">SUBSTITUTE(INDEX($C$1:$C717, MAX(IF((NOT(ISBLANK($C$1:$C717)))*(ISNUMBER(FIND("Item:", $C$1:$C717))), ROW($C$1:$C717)-ROW($C$1)+1))), "Item: ", "")</f>
        <v>LOSA LLENA DE HORMIGÓN ARMADO P/TANQUE ELEVADO</v>
      </c>
      <c r="I717" t="str">
        <f t="shared" si="59"/>
        <v/>
      </c>
      <c r="J717" t="str">
        <f t="shared" si="62"/>
        <v>MATERIALES</v>
      </c>
      <c r="K717" t="b">
        <f t="shared" si="60"/>
        <v>0</v>
      </c>
      <c r="L717" s="11" t="str">
        <f t="shared" si="61"/>
        <v/>
      </c>
      <c r="M717" t="str">
        <f>IF(B717="Q", MAX(M$2:M716)+1, "")</f>
        <v/>
      </c>
      <c r="N717" t="str">
        <f t="shared" si="58"/>
        <v/>
      </c>
    </row>
    <row r="718" spans="1:14" x14ac:dyDescent="0.25">
      <c r="H718" t="str" cm="1">
        <f t="array" ref="H718">SUBSTITUTE(INDEX($C$1:$C718, MAX(IF((NOT(ISBLANK($C$1:$C718)))*(ISNUMBER(FIND("Item:", $C$1:$C718))), ROW($C$1:$C718)-ROW($C$1)+1))), "Item: ", "")</f>
        <v>LOSA LLENA DE HORMIGÓN ARMADO P/TANQUE ELEVADO</v>
      </c>
      <c r="I718" t="str">
        <f t="shared" si="59"/>
        <v/>
      </c>
      <c r="J718" t="str">
        <f t="shared" si="62"/>
        <v>MATERIALES</v>
      </c>
      <c r="K718" t="b">
        <f t="shared" si="60"/>
        <v>0</v>
      </c>
      <c r="L718" s="11" t="str">
        <f t="shared" si="61"/>
        <v/>
      </c>
      <c r="M718" t="str">
        <f>IF(B718="Q", MAX(M$2:M717)+1, "")</f>
        <v/>
      </c>
      <c r="N718" t="str">
        <f t="shared" si="58"/>
        <v/>
      </c>
    </row>
    <row r="719" spans="1:14" x14ac:dyDescent="0.25">
      <c r="H719" t="str" cm="1">
        <f t="array" ref="H719">SUBSTITUTE(INDEX($C$1:$C719, MAX(IF((NOT(ISBLANK($C$1:$C719)))*(ISNUMBER(FIND("Item:", $C$1:$C719))), ROW($C$1:$C719)-ROW($C$1)+1))), "Item: ", "")</f>
        <v>LOSA LLENA DE HORMIGÓN ARMADO P/TANQUE ELEVADO</v>
      </c>
      <c r="I719" t="str">
        <f t="shared" si="59"/>
        <v/>
      </c>
      <c r="J719" t="str">
        <f t="shared" si="62"/>
        <v>MATERIALES</v>
      </c>
      <c r="K719" t="b">
        <f t="shared" si="60"/>
        <v>0</v>
      </c>
      <c r="L719" s="11" t="str">
        <f t="shared" si="61"/>
        <v/>
      </c>
      <c r="M719" t="str">
        <f>IF(B719="Q", MAX(M$2:M718)+1, "")</f>
        <v/>
      </c>
      <c r="N719" t="str">
        <f t="shared" si="58"/>
        <v/>
      </c>
    </row>
    <row r="720" spans="1:14" x14ac:dyDescent="0.25">
      <c r="H720" t="str" cm="1">
        <f t="array" ref="H720">SUBSTITUTE(INDEX($C$1:$C720, MAX(IF((NOT(ISBLANK($C$1:$C720)))*(ISNUMBER(FIND("Item:", $C$1:$C720))), ROW($C$1:$C720)-ROW($C$1)+1))), "Item: ", "")</f>
        <v>LOSA LLENA DE HORMIGÓN ARMADO P/TANQUE ELEVADO</v>
      </c>
      <c r="I720" t="str">
        <f t="shared" si="59"/>
        <v/>
      </c>
      <c r="J720" t="str">
        <f t="shared" si="62"/>
        <v>MATERIALES</v>
      </c>
      <c r="K720" t="b">
        <f t="shared" si="60"/>
        <v>0</v>
      </c>
      <c r="L720" s="11" t="str">
        <f t="shared" si="61"/>
        <v/>
      </c>
      <c r="M720" t="str">
        <f>IF(B720="Q", MAX(M$2:M719)+1, "")</f>
        <v/>
      </c>
      <c r="N720" t="str">
        <f t="shared" si="58"/>
        <v/>
      </c>
    </row>
    <row r="721" spans="1:14" x14ac:dyDescent="0.25">
      <c r="H721" t="str" cm="1">
        <f t="array" ref="H721">SUBSTITUTE(INDEX($C$1:$C721, MAX(IF((NOT(ISBLANK($C$1:$C721)))*(ISNUMBER(FIND("Item:", $C$1:$C721))), ROW($C$1:$C721)-ROW($C$1)+1))), "Item: ", "")</f>
        <v>LOSA LLENA DE HORMIGÓN ARMADO P/TANQUE ELEVADO</v>
      </c>
      <c r="I721" t="str">
        <f t="shared" si="59"/>
        <v/>
      </c>
      <c r="J721" t="str">
        <f t="shared" si="62"/>
        <v>MATERIALES</v>
      </c>
      <c r="K721" t="b">
        <f t="shared" si="60"/>
        <v>0</v>
      </c>
      <c r="L721" s="11" t="str">
        <f t="shared" si="61"/>
        <v/>
      </c>
      <c r="M721" t="str">
        <f>IF(B721="Q", MAX(M$2:M720)+1, "")</f>
        <v/>
      </c>
      <c r="N721" t="str">
        <f t="shared" si="58"/>
        <v/>
      </c>
    </row>
    <row r="722" spans="1:14" x14ac:dyDescent="0.25">
      <c r="H722" t="str" cm="1">
        <f t="array" ref="H722">SUBSTITUTE(INDEX($C$1:$C722, MAX(IF((NOT(ISBLANK($C$1:$C722)))*(ISNUMBER(FIND("Item:", $C$1:$C722))), ROW($C$1:$C722)-ROW($C$1)+1))), "Item: ", "")</f>
        <v>LOSA LLENA DE HORMIGÓN ARMADO P/TANQUE ELEVADO</v>
      </c>
      <c r="I722" t="str">
        <f t="shared" si="59"/>
        <v/>
      </c>
      <c r="J722" t="str">
        <f t="shared" si="62"/>
        <v>MATERIALES</v>
      </c>
      <c r="K722" t="b">
        <f t="shared" si="60"/>
        <v>0</v>
      </c>
      <c r="L722" s="11" t="str">
        <f t="shared" si="61"/>
        <v/>
      </c>
      <c r="M722" t="str">
        <f>IF(B722="Q", MAX(M$2:M721)+1, "")</f>
        <v/>
      </c>
      <c r="N722" t="str">
        <f t="shared" si="58"/>
        <v/>
      </c>
    </row>
    <row r="723" spans="1:14" x14ac:dyDescent="0.25">
      <c r="A723" s="6" t="s">
        <v>1</v>
      </c>
      <c r="B723" s="6" t="s">
        <v>219</v>
      </c>
      <c r="C723" s="8" t="s">
        <v>220</v>
      </c>
      <c r="D723" s="8"/>
      <c r="E723" s="8"/>
      <c r="F723" s="8" t="s">
        <v>221</v>
      </c>
      <c r="G723" s="7">
        <v>1251.54</v>
      </c>
      <c r="H723" t="str" cm="1">
        <f t="array" ref="H723">SUBSTITUTE(INDEX($C$1:$C723, MAX(IF((NOT(ISBLANK($C$1:$C723)))*(ISNUMBER(FIND("Item:", $C$1:$C723))), ROW($C$1:$C723)-ROW($C$1)+1))), "Item: ", "")</f>
        <v>LOSA LLENA DE HORMIGÓN ARMADO P/TANQUE ELEVADO</v>
      </c>
      <c r="I723" t="str">
        <f t="shared" si="59"/>
        <v>MATERIALES</v>
      </c>
      <c r="J723" t="str">
        <f t="shared" si="62"/>
        <v>MATERIALES</v>
      </c>
      <c r="K723" t="b">
        <f t="shared" si="60"/>
        <v>0</v>
      </c>
      <c r="L723" s="11" t="str">
        <f t="shared" si="61"/>
        <v/>
      </c>
      <c r="M723" t="str">
        <f>IF(B723="Q", MAX(M$2:M722)+1, "")</f>
        <v/>
      </c>
      <c r="N723" t="str">
        <f t="shared" si="58"/>
        <v/>
      </c>
    </row>
    <row r="724" spans="1:14" x14ac:dyDescent="0.25">
      <c r="A724" s="2"/>
      <c r="B724" s="2" t="s">
        <v>222</v>
      </c>
      <c r="C724" s="5" t="s">
        <v>223</v>
      </c>
      <c r="D724" s="5"/>
      <c r="E724" s="5"/>
      <c r="F724" s="5"/>
      <c r="G724" s="5"/>
      <c r="H724" t="str" cm="1">
        <f t="array" ref="H724">SUBSTITUTE(INDEX($C$1:$C724, MAX(IF((NOT(ISBLANK($C$1:$C724)))*(ISNUMBER(FIND("Item:", $C$1:$C724))), ROW($C$1:$C724)-ROW($C$1)+1))), "Item: ", "")</f>
        <v>LOSA LLENA DE HORMIGÓN ARMADO P/TANQUE ELEVADO</v>
      </c>
      <c r="I724" t="str">
        <f t="shared" si="59"/>
        <v>MANO DE OBRA</v>
      </c>
      <c r="J724" t="str">
        <f t="shared" si="62"/>
        <v>MANO DE OBRA</v>
      </c>
      <c r="K724" t="b">
        <f t="shared" si="60"/>
        <v>1</v>
      </c>
      <c r="L724" s="11" t="str">
        <f t="shared" si="61"/>
        <v/>
      </c>
      <c r="M724" t="str">
        <f>IF(B724="Q", MAX(M$2:M723)+1, "")</f>
        <v/>
      </c>
      <c r="N724" t="str">
        <f t="shared" si="58"/>
        <v/>
      </c>
    </row>
    <row r="725" spans="1:14" x14ac:dyDescent="0.25">
      <c r="A725" s="2">
        <v>1</v>
      </c>
      <c r="B725" s="2" t="s">
        <v>218</v>
      </c>
      <c r="C725" s="5" t="s">
        <v>203</v>
      </c>
      <c r="D725" s="5" t="s">
        <v>198</v>
      </c>
      <c r="E725" s="3">
        <v>9</v>
      </c>
      <c r="F725" s="3">
        <v>18</v>
      </c>
      <c r="G725" s="3">
        <v>162</v>
      </c>
      <c r="H725" t="str" cm="1">
        <f t="array" ref="H725">SUBSTITUTE(INDEX($C$1:$C725, MAX(IF((NOT(ISBLANK($C$1:$C725)))*(ISNUMBER(FIND("Item:", $C$1:$C725))), ROW($C$1:$C725)-ROW($C$1)+1))), "Item: ", "")</f>
        <v>LOSA LLENA DE HORMIGÓN ARMADO P/TANQUE ELEVADO</v>
      </c>
      <c r="I725" t="str">
        <f t="shared" si="59"/>
        <v/>
      </c>
      <c r="J725" t="str">
        <f t="shared" si="62"/>
        <v>MANO DE OBRA</v>
      </c>
      <c r="K725" t="b">
        <f t="shared" si="60"/>
        <v>0</v>
      </c>
      <c r="L725" s="11" t="str">
        <f t="shared" si="61"/>
        <v>SI</v>
      </c>
      <c r="M725" t="str">
        <f>IF(B725="Q", MAX(M$2:M724)+1, "")</f>
        <v/>
      </c>
      <c r="N725" t="str">
        <f t="shared" si="58"/>
        <v/>
      </c>
    </row>
    <row r="726" spans="1:14" x14ac:dyDescent="0.25">
      <c r="A726" s="2">
        <v>2</v>
      </c>
      <c r="B726" s="2" t="s">
        <v>218</v>
      </c>
      <c r="C726" s="5" t="s">
        <v>199</v>
      </c>
      <c r="D726" s="5" t="s">
        <v>198</v>
      </c>
      <c r="E726" s="3">
        <v>8</v>
      </c>
      <c r="F726" s="3">
        <v>18</v>
      </c>
      <c r="G726" s="3">
        <v>144</v>
      </c>
      <c r="H726" t="str" cm="1">
        <f t="array" ref="H726">SUBSTITUTE(INDEX($C$1:$C726, MAX(IF((NOT(ISBLANK($C$1:$C726)))*(ISNUMBER(FIND("Item:", $C$1:$C726))), ROW($C$1:$C726)-ROW($C$1)+1))), "Item: ", "")</f>
        <v>LOSA LLENA DE HORMIGÓN ARMADO P/TANQUE ELEVADO</v>
      </c>
      <c r="I726" t="str">
        <f t="shared" si="59"/>
        <v/>
      </c>
      <c r="J726" t="str">
        <f t="shared" si="62"/>
        <v>MANO DE OBRA</v>
      </c>
      <c r="K726" t="b">
        <f t="shared" si="60"/>
        <v>0</v>
      </c>
      <c r="L726" s="11" t="str">
        <f t="shared" si="61"/>
        <v>SI</v>
      </c>
      <c r="M726" t="str">
        <f>IF(B726="Q", MAX(M$2:M725)+1, "")</f>
        <v/>
      </c>
      <c r="N726" t="str">
        <f t="shared" si="58"/>
        <v/>
      </c>
    </row>
    <row r="727" spans="1:14" x14ac:dyDescent="0.25">
      <c r="A727" s="2">
        <v>3</v>
      </c>
      <c r="B727" s="2" t="s">
        <v>218</v>
      </c>
      <c r="C727" s="5" t="s">
        <v>197</v>
      </c>
      <c r="D727" s="5" t="s">
        <v>198</v>
      </c>
      <c r="E727" s="3">
        <v>9</v>
      </c>
      <c r="F727" s="3">
        <v>18</v>
      </c>
      <c r="G727" s="3">
        <v>162</v>
      </c>
      <c r="H727" t="str" cm="1">
        <f t="array" ref="H727">SUBSTITUTE(INDEX($C$1:$C727, MAX(IF((NOT(ISBLANK($C$1:$C727)))*(ISNUMBER(FIND("Item:", $C$1:$C727))), ROW($C$1:$C727)-ROW($C$1)+1))), "Item: ", "")</f>
        <v>LOSA LLENA DE HORMIGÓN ARMADO P/TANQUE ELEVADO</v>
      </c>
      <c r="I727" t="str">
        <f t="shared" si="59"/>
        <v/>
      </c>
      <c r="J727" t="str">
        <f t="shared" si="62"/>
        <v>MANO DE OBRA</v>
      </c>
      <c r="K727" t="b">
        <f t="shared" si="60"/>
        <v>0</v>
      </c>
      <c r="L727" s="11" t="str">
        <f t="shared" si="61"/>
        <v>SI</v>
      </c>
      <c r="M727" t="str">
        <f>IF(B727="Q", MAX(M$2:M726)+1, "")</f>
        <v/>
      </c>
      <c r="N727" t="str">
        <f t="shared" si="58"/>
        <v/>
      </c>
    </row>
    <row r="728" spans="1:14" x14ac:dyDescent="0.25">
      <c r="A728" s="2">
        <v>4</v>
      </c>
      <c r="B728" s="2" t="s">
        <v>218</v>
      </c>
      <c r="C728" s="5" t="s">
        <v>200</v>
      </c>
      <c r="D728" s="5" t="s">
        <v>198</v>
      </c>
      <c r="E728" s="3">
        <v>10</v>
      </c>
      <c r="F728" s="3">
        <v>0</v>
      </c>
      <c r="G728" s="3">
        <v>0</v>
      </c>
      <c r="H728" t="str" cm="1">
        <f t="array" ref="H728">SUBSTITUTE(INDEX($C$1:$C728, MAX(IF((NOT(ISBLANK($C$1:$C728)))*(ISNUMBER(FIND("Item:", $C$1:$C728))), ROW($C$1:$C728)-ROW($C$1)+1))), "Item: ", "")</f>
        <v>LOSA LLENA DE HORMIGÓN ARMADO P/TANQUE ELEVADO</v>
      </c>
      <c r="I728" t="str">
        <f t="shared" si="59"/>
        <v/>
      </c>
      <c r="J728" t="str">
        <f t="shared" si="62"/>
        <v>MANO DE OBRA</v>
      </c>
      <c r="K728" t="b">
        <f t="shared" si="60"/>
        <v>0</v>
      </c>
      <c r="L728" s="11" t="str">
        <f t="shared" si="61"/>
        <v>SI</v>
      </c>
      <c r="M728" t="str">
        <f>IF(B728="Q", MAX(M$2:M727)+1, "")</f>
        <v/>
      </c>
      <c r="N728" t="str">
        <f t="shared" si="58"/>
        <v/>
      </c>
    </row>
    <row r="729" spans="1:14" x14ac:dyDescent="0.25">
      <c r="H729" t="str" cm="1">
        <f t="array" ref="H729">SUBSTITUTE(INDEX($C$1:$C729, MAX(IF((NOT(ISBLANK($C$1:$C729)))*(ISNUMBER(FIND("Item:", $C$1:$C729))), ROW($C$1:$C729)-ROW($C$1)+1))), "Item: ", "")</f>
        <v>LOSA LLENA DE HORMIGÓN ARMADO P/TANQUE ELEVADO</v>
      </c>
      <c r="I729" t="str">
        <f t="shared" si="59"/>
        <v/>
      </c>
      <c r="J729" t="str">
        <f t="shared" si="62"/>
        <v>MANO DE OBRA</v>
      </c>
      <c r="K729" t="b">
        <f t="shared" si="60"/>
        <v>0</v>
      </c>
      <c r="L729" s="11" t="str">
        <f t="shared" si="61"/>
        <v/>
      </c>
      <c r="M729" t="str">
        <f>IF(B729="Q", MAX(M$2:M728)+1, "")</f>
        <v/>
      </c>
      <c r="N729" t="str">
        <f t="shared" si="58"/>
        <v/>
      </c>
    </row>
    <row r="730" spans="1:14" x14ac:dyDescent="0.25">
      <c r="A730" s="6" t="s">
        <v>1</v>
      </c>
      <c r="B730" s="6" t="s">
        <v>224</v>
      </c>
      <c r="C730" s="8" t="s">
        <v>225</v>
      </c>
      <c r="D730" s="8"/>
      <c r="E730" s="8"/>
      <c r="F730" s="8" t="s">
        <v>226</v>
      </c>
      <c r="G730" s="7">
        <v>468</v>
      </c>
      <c r="H730" t="str" cm="1">
        <f t="array" ref="H730">SUBSTITUTE(INDEX($C$1:$C730, MAX(IF((NOT(ISBLANK($C$1:$C730)))*(ISNUMBER(FIND("Item:", $C$1:$C730))), ROW($C$1:$C730)-ROW($C$1)+1))), "Item: ", "")</f>
        <v>LOSA LLENA DE HORMIGÓN ARMADO P/TANQUE ELEVADO</v>
      </c>
      <c r="I730" t="str">
        <f t="shared" si="59"/>
        <v>MANO DE OBRA</v>
      </c>
      <c r="J730" t="str">
        <f t="shared" si="62"/>
        <v>MANO DE OBRA</v>
      </c>
      <c r="K730" t="b">
        <f t="shared" si="60"/>
        <v>0</v>
      </c>
      <c r="L730" s="11" t="str">
        <f t="shared" si="61"/>
        <v/>
      </c>
      <c r="M730" t="str">
        <f>IF(B730="Q", MAX(M$2:M729)+1, "")</f>
        <v/>
      </c>
      <c r="N730" t="str">
        <f t="shared" si="58"/>
        <v/>
      </c>
    </row>
    <row r="731" spans="1:14" x14ac:dyDescent="0.25">
      <c r="A731" s="2"/>
      <c r="B731" s="2" t="s">
        <v>227</v>
      </c>
      <c r="C731" s="5" t="s">
        <v>228</v>
      </c>
      <c r="D731" s="5"/>
      <c r="E731" s="5" t="s">
        <v>229</v>
      </c>
      <c r="F731" s="5" t="s">
        <v>230</v>
      </c>
      <c r="G731" s="3">
        <v>257.39999999999998</v>
      </c>
      <c r="H731" t="str" cm="1">
        <f t="array" ref="H731">SUBSTITUTE(INDEX($C$1:$C731, MAX(IF((NOT(ISBLANK($C$1:$C731)))*(ISNUMBER(FIND("Item:", $C$1:$C731))), ROW($C$1:$C731)-ROW($C$1)+1))), "Item: ", "")</f>
        <v>LOSA LLENA DE HORMIGÓN ARMADO P/TANQUE ELEVADO</v>
      </c>
      <c r="I731" t="str">
        <f t="shared" si="59"/>
        <v/>
      </c>
      <c r="J731" t="str">
        <f t="shared" si="62"/>
        <v>MANO DE OBRA</v>
      </c>
      <c r="K731" t="b">
        <f t="shared" si="60"/>
        <v>0</v>
      </c>
      <c r="L731" s="11" t="str">
        <f t="shared" si="61"/>
        <v/>
      </c>
      <c r="M731" t="str">
        <f>IF(B731="Q", MAX(M$2:M730)+1, "")</f>
        <v/>
      </c>
      <c r="N731" t="str">
        <f t="shared" si="58"/>
        <v/>
      </c>
    </row>
    <row r="732" spans="1:14" x14ac:dyDescent="0.25">
      <c r="A732" s="2"/>
      <c r="B732" s="2" t="s">
        <v>231</v>
      </c>
      <c r="C732" s="5" t="s">
        <v>232</v>
      </c>
      <c r="D732" s="5"/>
      <c r="E732" s="5" t="s">
        <v>233</v>
      </c>
      <c r="F732" s="5" t="s">
        <v>234</v>
      </c>
      <c r="G732" s="3">
        <v>108.37</v>
      </c>
      <c r="H732" t="str" cm="1">
        <f t="array" ref="H732">SUBSTITUTE(INDEX($C$1:$C732, MAX(IF((NOT(ISBLANK($C$1:$C732)))*(ISNUMBER(FIND("Item:", $C$1:$C732))), ROW($C$1:$C732)-ROW($C$1)+1))), "Item: ", "")</f>
        <v>LOSA LLENA DE HORMIGÓN ARMADO P/TANQUE ELEVADO</v>
      </c>
      <c r="I732" t="str">
        <f t="shared" si="59"/>
        <v/>
      </c>
      <c r="J732" t="str">
        <f t="shared" si="62"/>
        <v>MANO DE OBRA</v>
      </c>
      <c r="K732" t="b">
        <f t="shared" si="60"/>
        <v>0</v>
      </c>
      <c r="L732" s="11" t="str">
        <f t="shared" si="61"/>
        <v/>
      </c>
      <c r="M732" t="str">
        <f>IF(B732="Q", MAX(M$2:M731)+1, "")</f>
        <v/>
      </c>
      <c r="N732" t="str">
        <f t="shared" si="58"/>
        <v/>
      </c>
    </row>
    <row r="733" spans="1:14" x14ac:dyDescent="0.25">
      <c r="A733" s="6" t="s">
        <v>1</v>
      </c>
      <c r="B733" s="6" t="s">
        <v>235</v>
      </c>
      <c r="C733" s="8" t="s">
        <v>236</v>
      </c>
      <c r="D733" s="8"/>
      <c r="E733" s="8"/>
      <c r="F733" s="8" t="s">
        <v>237</v>
      </c>
      <c r="G733" s="7">
        <v>833.77</v>
      </c>
      <c r="H733" t="str" cm="1">
        <f t="array" ref="H733">SUBSTITUTE(INDEX($C$1:$C733, MAX(IF((NOT(ISBLANK($C$1:$C733)))*(ISNUMBER(FIND("Item:", $C$1:$C733))), ROW($C$1:$C733)-ROW($C$1)+1))), "Item: ", "")</f>
        <v>LOSA LLENA DE HORMIGÓN ARMADO P/TANQUE ELEVADO</v>
      </c>
      <c r="I733" t="str">
        <f t="shared" si="59"/>
        <v>MANO DE OBRA</v>
      </c>
      <c r="J733" t="str">
        <f t="shared" si="62"/>
        <v>MANO DE OBRA</v>
      </c>
      <c r="K733" t="b">
        <f t="shared" si="60"/>
        <v>0</v>
      </c>
      <c r="L733" s="11" t="str">
        <f t="shared" si="61"/>
        <v/>
      </c>
      <c r="M733" t="str">
        <f>IF(B733="Q", MAX(M$2:M732)+1, "")</f>
        <v/>
      </c>
      <c r="N733" t="str">
        <f t="shared" si="58"/>
        <v/>
      </c>
    </row>
    <row r="734" spans="1:14" x14ac:dyDescent="0.25">
      <c r="A734" s="2"/>
      <c r="B734" s="2" t="s">
        <v>238</v>
      </c>
      <c r="C734" s="5" t="s">
        <v>239</v>
      </c>
      <c r="D734" s="5"/>
      <c r="E734" s="5"/>
      <c r="F734" s="5"/>
      <c r="G734" s="5"/>
      <c r="H734" t="str" cm="1">
        <f t="array" ref="H734">SUBSTITUTE(INDEX($C$1:$C734, MAX(IF((NOT(ISBLANK($C$1:$C734)))*(ISNUMBER(FIND("Item:", $C$1:$C734))), ROW($C$1:$C734)-ROW($C$1)+1))), "Item: ", "")</f>
        <v>LOSA LLENA DE HORMIGÓN ARMADO P/TANQUE ELEVADO</v>
      </c>
      <c r="I734" t="str">
        <f t="shared" si="59"/>
        <v>EQUIPO</v>
      </c>
      <c r="J734" t="str">
        <f t="shared" si="62"/>
        <v>EQUIPO</v>
      </c>
      <c r="K734" t="b">
        <f t="shared" si="60"/>
        <v>0</v>
      </c>
      <c r="L734" s="11" t="str">
        <f t="shared" si="61"/>
        <v/>
      </c>
      <c r="M734" t="str">
        <f>IF(B734="Q", MAX(M$2:M733)+1, "")</f>
        <v/>
      </c>
      <c r="N734" t="str">
        <f t="shared" si="58"/>
        <v/>
      </c>
    </row>
    <row r="735" spans="1:14" x14ac:dyDescent="0.25">
      <c r="A735" s="2">
        <v>1</v>
      </c>
      <c r="B735" s="2" t="s">
        <v>218</v>
      </c>
      <c r="C735" s="5" t="s">
        <v>281</v>
      </c>
      <c r="D735" s="5" t="s">
        <v>198</v>
      </c>
      <c r="E735" s="3">
        <v>1</v>
      </c>
      <c r="F735" s="3">
        <v>25</v>
      </c>
      <c r="G735" s="3">
        <v>25</v>
      </c>
      <c r="H735" t="str" cm="1">
        <f t="array" ref="H735">SUBSTITUTE(INDEX($C$1:$C735, MAX(IF((NOT(ISBLANK($C$1:$C735)))*(ISNUMBER(FIND("Item:", $C$1:$C735))), ROW($C$1:$C735)-ROW($C$1)+1))), "Item: ", "")</f>
        <v>LOSA LLENA DE HORMIGÓN ARMADO P/TANQUE ELEVADO</v>
      </c>
      <c r="I735" t="str">
        <f t="shared" si="59"/>
        <v/>
      </c>
      <c r="J735" t="str">
        <f t="shared" si="62"/>
        <v>EQUIPO</v>
      </c>
      <c r="K735" t="b">
        <f t="shared" si="60"/>
        <v>0</v>
      </c>
      <c r="L735" s="11" t="str">
        <f t="shared" si="61"/>
        <v>SI</v>
      </c>
      <c r="M735" t="str">
        <f>IF(B735="Q", MAX(M$2:M734)+1, "")</f>
        <v/>
      </c>
      <c r="N735" t="str">
        <f t="shared" si="58"/>
        <v/>
      </c>
    </row>
    <row r="736" spans="1:14" x14ac:dyDescent="0.25">
      <c r="A736" s="2">
        <v>2</v>
      </c>
      <c r="B736" s="2" t="s">
        <v>218</v>
      </c>
      <c r="C736" s="5" t="s">
        <v>280</v>
      </c>
      <c r="D736" s="5" t="s">
        <v>198</v>
      </c>
      <c r="E736" s="3">
        <v>0.04</v>
      </c>
      <c r="F736" s="3">
        <v>20</v>
      </c>
      <c r="G736" s="3">
        <v>0.8</v>
      </c>
      <c r="H736" t="str" cm="1">
        <f t="array" ref="H736">SUBSTITUTE(INDEX($C$1:$C736, MAX(IF((NOT(ISBLANK($C$1:$C736)))*(ISNUMBER(FIND("Item:", $C$1:$C736))), ROW($C$1:$C736)-ROW($C$1)+1))), "Item: ", "")</f>
        <v>LOSA LLENA DE HORMIGÓN ARMADO P/TANQUE ELEVADO</v>
      </c>
      <c r="I736" t="str">
        <f t="shared" si="59"/>
        <v/>
      </c>
      <c r="J736" t="str">
        <f t="shared" si="62"/>
        <v>EQUIPO</v>
      </c>
      <c r="K736" t="b">
        <f t="shared" si="60"/>
        <v>0</v>
      </c>
      <c r="L736" s="11" t="str">
        <f t="shared" si="61"/>
        <v>SI</v>
      </c>
      <c r="M736" t="str">
        <f>IF(B736="Q", MAX(M$2:M735)+1, "")</f>
        <v/>
      </c>
      <c r="N736" t="str">
        <f t="shared" si="58"/>
        <v/>
      </c>
    </row>
    <row r="737" spans="1:14" x14ac:dyDescent="0.25">
      <c r="H737" t="str" cm="1">
        <f t="array" ref="H737">SUBSTITUTE(INDEX($C$1:$C737, MAX(IF((NOT(ISBLANK($C$1:$C737)))*(ISNUMBER(FIND("Item:", $C$1:$C737))), ROW($C$1:$C737)-ROW($C$1)+1))), "Item: ", "")</f>
        <v>LOSA LLENA DE HORMIGÓN ARMADO P/TANQUE ELEVADO</v>
      </c>
      <c r="I737" t="str">
        <f t="shared" si="59"/>
        <v/>
      </c>
      <c r="J737" t="str">
        <f t="shared" si="62"/>
        <v>EQUIPO</v>
      </c>
      <c r="K737" t="b">
        <f t="shared" si="60"/>
        <v>0</v>
      </c>
      <c r="L737" s="11" t="str">
        <f t="shared" si="61"/>
        <v/>
      </c>
      <c r="M737" t="str">
        <f>IF(B737="Q", MAX(M$2:M736)+1, "")</f>
        <v/>
      </c>
      <c r="N737" t="str">
        <f t="shared" si="58"/>
        <v/>
      </c>
    </row>
    <row r="738" spans="1:14" x14ac:dyDescent="0.25">
      <c r="H738" t="str" cm="1">
        <f t="array" ref="H738">SUBSTITUTE(INDEX($C$1:$C738, MAX(IF((NOT(ISBLANK($C$1:$C738)))*(ISNUMBER(FIND("Item:", $C$1:$C738))), ROW($C$1:$C738)-ROW($C$1)+1))), "Item: ", "")</f>
        <v>LOSA LLENA DE HORMIGÓN ARMADO P/TANQUE ELEVADO</v>
      </c>
      <c r="I738" t="str">
        <f t="shared" si="59"/>
        <v/>
      </c>
      <c r="J738" t="str">
        <f t="shared" si="62"/>
        <v>EQUIPO</v>
      </c>
      <c r="K738" t="b">
        <f t="shared" si="60"/>
        <v>0</v>
      </c>
      <c r="L738" s="11" t="str">
        <f t="shared" si="61"/>
        <v/>
      </c>
      <c r="M738" t="str">
        <f>IF(B738="Q", MAX(M$2:M737)+1, "")</f>
        <v/>
      </c>
      <c r="N738" t="str">
        <f t="shared" si="58"/>
        <v/>
      </c>
    </row>
    <row r="739" spans="1:14" x14ac:dyDescent="0.25">
      <c r="H739" t="str" cm="1">
        <f t="array" ref="H739">SUBSTITUTE(INDEX($C$1:$C739, MAX(IF((NOT(ISBLANK($C$1:$C739)))*(ISNUMBER(FIND("Item:", $C$1:$C739))), ROW($C$1:$C739)-ROW($C$1)+1))), "Item: ", "")</f>
        <v>LOSA LLENA DE HORMIGÓN ARMADO P/TANQUE ELEVADO</v>
      </c>
      <c r="I739" t="str">
        <f t="shared" si="59"/>
        <v/>
      </c>
      <c r="J739" t="str">
        <f t="shared" si="62"/>
        <v>EQUIPO</v>
      </c>
      <c r="K739" t="b">
        <f t="shared" si="60"/>
        <v>0</v>
      </c>
      <c r="L739" s="11" t="str">
        <f t="shared" si="61"/>
        <v/>
      </c>
      <c r="M739" t="str">
        <f>IF(B739="Q", MAX(M$2:M738)+1, "")</f>
        <v/>
      </c>
      <c r="N739" t="str">
        <f t="shared" si="58"/>
        <v/>
      </c>
    </row>
    <row r="740" spans="1:14" x14ac:dyDescent="0.25">
      <c r="A740" s="2"/>
      <c r="B740" s="2" t="s">
        <v>240</v>
      </c>
      <c r="C740" s="5" t="s">
        <v>241</v>
      </c>
      <c r="D740" s="5"/>
      <c r="E740" s="5" t="s">
        <v>242</v>
      </c>
      <c r="F740" s="5" t="s">
        <v>243</v>
      </c>
      <c r="G740" s="3">
        <v>25.01</v>
      </c>
      <c r="H740" t="str" cm="1">
        <f t="array" ref="H740">SUBSTITUTE(INDEX($C$1:$C740, MAX(IF((NOT(ISBLANK($C$1:$C740)))*(ISNUMBER(FIND("Item:", $C$1:$C740))), ROW($C$1:$C740)-ROW($C$1)+1))), "Item: ", "")</f>
        <v>LOSA LLENA DE HORMIGÓN ARMADO P/TANQUE ELEVADO</v>
      </c>
      <c r="I740" t="str">
        <f t="shared" si="59"/>
        <v/>
      </c>
      <c r="J740" t="str">
        <f t="shared" si="62"/>
        <v>EQUIPO</v>
      </c>
      <c r="K740" t="b">
        <f t="shared" si="60"/>
        <v>0</v>
      </c>
      <c r="L740" s="11" t="str">
        <f t="shared" si="61"/>
        <v/>
      </c>
      <c r="M740" t="str">
        <f>IF(B740="Q", MAX(M$2:M739)+1, "")</f>
        <v/>
      </c>
      <c r="N740" t="str">
        <f t="shared" si="58"/>
        <v/>
      </c>
    </row>
    <row r="741" spans="1:14" x14ac:dyDescent="0.25">
      <c r="A741" s="6" t="s">
        <v>1</v>
      </c>
      <c r="B741" s="6" t="s">
        <v>244</v>
      </c>
      <c r="C741" s="8" t="s">
        <v>245</v>
      </c>
      <c r="D741" s="8"/>
      <c r="E741" s="8"/>
      <c r="F741" s="8" t="s">
        <v>246</v>
      </c>
      <c r="G741" s="7">
        <v>50.81</v>
      </c>
      <c r="H741" t="str" cm="1">
        <f t="array" ref="H741">SUBSTITUTE(INDEX($C$1:$C741, MAX(IF((NOT(ISBLANK($C$1:$C741)))*(ISNUMBER(FIND("Item:", $C$1:$C741))), ROW($C$1:$C741)-ROW($C$1)+1))), "Item: ", "")</f>
        <v>LOSA LLENA DE HORMIGÓN ARMADO P/TANQUE ELEVADO</v>
      </c>
      <c r="I741" t="str">
        <f t="shared" si="59"/>
        <v>EQUIPO</v>
      </c>
      <c r="J741" t="str">
        <f t="shared" si="62"/>
        <v>EQUIPO</v>
      </c>
      <c r="K741" t="b">
        <f t="shared" si="60"/>
        <v>0</v>
      </c>
      <c r="L741" s="11" t="str">
        <f t="shared" si="61"/>
        <v/>
      </c>
      <c r="M741" t="str">
        <f>IF(B741="Q", MAX(M$2:M740)+1, "")</f>
        <v/>
      </c>
      <c r="N741" t="str">
        <f t="shared" si="58"/>
        <v/>
      </c>
    </row>
    <row r="742" spans="1:14" x14ac:dyDescent="0.25">
      <c r="A742" s="6" t="s">
        <v>1</v>
      </c>
      <c r="B742" s="6" t="s">
        <v>247</v>
      </c>
      <c r="C742" s="8" t="s">
        <v>248</v>
      </c>
      <c r="D742" s="8"/>
      <c r="E742" s="8"/>
      <c r="F742" s="8" t="s">
        <v>249</v>
      </c>
      <c r="G742" s="7">
        <v>2136.13</v>
      </c>
      <c r="H742" t="str" cm="1">
        <f t="array" ref="H742">SUBSTITUTE(INDEX($C$1:$C742, MAX(IF((NOT(ISBLANK($C$1:$C742)))*(ISNUMBER(FIND("Item:", $C$1:$C742))), ROW($C$1:$C742)-ROW($C$1)+1))), "Item: ", "")</f>
        <v>LOSA LLENA DE HORMIGÓN ARMADO P/TANQUE ELEVADO</v>
      </c>
      <c r="I742" t="str">
        <f t="shared" si="59"/>
        <v/>
      </c>
      <c r="J742" t="str">
        <f t="shared" si="62"/>
        <v>EQUIPO</v>
      </c>
      <c r="K742" t="b">
        <f t="shared" si="60"/>
        <v>0</v>
      </c>
      <c r="L742" s="11" t="str">
        <f t="shared" si="61"/>
        <v/>
      </c>
      <c r="M742" t="str">
        <f>IF(B742="Q", MAX(M$2:M741)+1, "")</f>
        <v/>
      </c>
      <c r="N742" t="str">
        <f t="shared" si="58"/>
        <v/>
      </c>
    </row>
    <row r="743" spans="1:14" x14ac:dyDescent="0.25">
      <c r="A743" s="2"/>
      <c r="B743" s="2" t="s">
        <v>250</v>
      </c>
      <c r="C743" s="5" t="s">
        <v>251</v>
      </c>
      <c r="D743" s="5"/>
      <c r="E743" s="5" t="s">
        <v>252</v>
      </c>
      <c r="F743" s="5" t="s">
        <v>253</v>
      </c>
      <c r="G743" s="3">
        <v>149.53</v>
      </c>
      <c r="H743" t="str" cm="1">
        <f t="array" ref="H743">SUBSTITUTE(INDEX($C$1:$C743, MAX(IF((NOT(ISBLANK($C$1:$C743)))*(ISNUMBER(FIND("Item:", $C$1:$C743))), ROW($C$1:$C743)-ROW($C$1)+1))), "Item: ", "")</f>
        <v>LOSA LLENA DE HORMIGÓN ARMADO P/TANQUE ELEVADO</v>
      </c>
      <c r="I743" t="str">
        <f t="shared" si="59"/>
        <v/>
      </c>
      <c r="J743" t="str">
        <f t="shared" si="62"/>
        <v>EQUIPO</v>
      </c>
      <c r="K743" t="b">
        <f t="shared" si="60"/>
        <v>0</v>
      </c>
      <c r="L743" s="11" t="str">
        <f t="shared" si="61"/>
        <v/>
      </c>
      <c r="M743" t="str">
        <f>IF(B743="Q", MAX(M$2:M742)+1, "")</f>
        <v/>
      </c>
      <c r="N743" t="str">
        <f t="shared" si="58"/>
        <v/>
      </c>
    </row>
    <row r="744" spans="1:14" x14ac:dyDescent="0.25">
      <c r="A744" s="2"/>
      <c r="B744" s="2" t="s">
        <v>26</v>
      </c>
      <c r="C744" s="5" t="s">
        <v>254</v>
      </c>
      <c r="D744" s="5"/>
      <c r="E744" s="5" t="s">
        <v>252</v>
      </c>
      <c r="F744" s="5" t="s">
        <v>255</v>
      </c>
      <c r="G744" s="3">
        <v>160</v>
      </c>
      <c r="H744" t="str" cm="1">
        <f t="array" ref="H744">SUBSTITUTE(INDEX($C$1:$C744, MAX(IF((NOT(ISBLANK($C$1:$C744)))*(ISNUMBER(FIND("Item:", $C$1:$C744))), ROW($C$1:$C744)-ROW($C$1)+1))), "Item: ", "")</f>
        <v>LOSA LLENA DE HORMIGÓN ARMADO P/TANQUE ELEVADO</v>
      </c>
      <c r="I744" t="str">
        <f t="shared" si="59"/>
        <v/>
      </c>
      <c r="J744" t="str">
        <f t="shared" si="62"/>
        <v>EQUIPO</v>
      </c>
      <c r="K744" t="b">
        <f t="shared" si="60"/>
        <v>0</v>
      </c>
      <c r="L744" s="11" t="str">
        <f t="shared" si="61"/>
        <v/>
      </c>
      <c r="M744" t="str">
        <f>IF(B744="Q", MAX(M$2:M743)+1, "")</f>
        <v/>
      </c>
      <c r="N744" t="str">
        <f t="shared" si="58"/>
        <v/>
      </c>
    </row>
    <row r="745" spans="1:14" x14ac:dyDescent="0.25">
      <c r="A745" s="6" t="s">
        <v>1</v>
      </c>
      <c r="B745" s="6" t="s">
        <v>256</v>
      </c>
      <c r="C745" s="8" t="s">
        <v>257</v>
      </c>
      <c r="D745" s="8"/>
      <c r="E745" s="8"/>
      <c r="F745" s="8" t="s">
        <v>258</v>
      </c>
      <c r="G745" s="7">
        <v>2445.65</v>
      </c>
      <c r="H745" t="str" cm="1">
        <f t="array" ref="H745">SUBSTITUTE(INDEX($C$1:$C745, MAX(IF((NOT(ISBLANK($C$1:$C745)))*(ISNUMBER(FIND("Item:", $C$1:$C745))), ROW($C$1:$C745)-ROW($C$1)+1))), "Item: ", "")</f>
        <v>LOSA LLENA DE HORMIGÓN ARMADO P/TANQUE ELEVADO</v>
      </c>
      <c r="I745" t="str">
        <f t="shared" si="59"/>
        <v/>
      </c>
      <c r="J745" t="str">
        <f t="shared" si="62"/>
        <v>EQUIPO</v>
      </c>
      <c r="K745" t="b">
        <f t="shared" si="60"/>
        <v>0</v>
      </c>
      <c r="L745" s="11" t="str">
        <f t="shared" si="61"/>
        <v/>
      </c>
      <c r="M745" t="str">
        <f>IF(B745="Q", MAX(M$2:M744)+1, "")</f>
        <v/>
      </c>
      <c r="N745" t="str">
        <f t="shared" si="58"/>
        <v/>
      </c>
    </row>
    <row r="746" spans="1:14" x14ac:dyDescent="0.25">
      <c r="A746" s="2"/>
      <c r="B746" s="2" t="s">
        <v>259</v>
      </c>
      <c r="C746" s="5" t="s">
        <v>260</v>
      </c>
      <c r="D746" s="5"/>
      <c r="E746" s="5" t="s">
        <v>261</v>
      </c>
      <c r="F746" s="5" t="s">
        <v>262</v>
      </c>
      <c r="G746" s="3">
        <v>75.569999999999993</v>
      </c>
      <c r="H746" t="str" cm="1">
        <f t="array" ref="H746">SUBSTITUTE(INDEX($C$1:$C746, MAX(IF((NOT(ISBLANK($C$1:$C746)))*(ISNUMBER(FIND("Item:", $C$1:$C746))), ROW($C$1:$C746)-ROW($C$1)+1))), "Item: ", "")</f>
        <v>LOSA LLENA DE HORMIGÓN ARMADO P/TANQUE ELEVADO</v>
      </c>
      <c r="I746" t="str">
        <f t="shared" si="59"/>
        <v/>
      </c>
      <c r="J746" t="str">
        <f t="shared" si="62"/>
        <v>EQUIPO</v>
      </c>
      <c r="K746" t="b">
        <f t="shared" si="60"/>
        <v>0</v>
      </c>
      <c r="L746" s="11" t="str">
        <f t="shared" si="61"/>
        <v/>
      </c>
      <c r="M746" t="str">
        <f>IF(B746="Q", MAX(M$2:M745)+1, "")</f>
        <v/>
      </c>
      <c r="N746" t="str">
        <f t="shared" si="58"/>
        <v/>
      </c>
    </row>
    <row r="747" spans="1:14" x14ac:dyDescent="0.25">
      <c r="H747" t="str" cm="1">
        <f t="array" ref="H747">SUBSTITUTE(INDEX($C$1:$C747, MAX(IF((NOT(ISBLANK($C$1:$C747)))*(ISNUMBER(FIND("Item:", $C$1:$C747))), ROW($C$1:$C747)-ROW($C$1)+1))), "Item: ", "")</f>
        <v>LOSA LLENA DE HORMIGÓN ARMADO P/TANQUE ELEVADO</v>
      </c>
      <c r="I747" t="str">
        <f t="shared" si="59"/>
        <v/>
      </c>
      <c r="J747" t="str">
        <f t="shared" si="62"/>
        <v>EQUIPO</v>
      </c>
      <c r="K747" t="b">
        <f t="shared" si="60"/>
        <v>0</v>
      </c>
      <c r="L747" s="11" t="str">
        <f t="shared" si="61"/>
        <v/>
      </c>
      <c r="M747" t="str">
        <f>IF(B747="Q", MAX(M$2:M746)+1, "")</f>
        <v/>
      </c>
      <c r="N747" t="str">
        <f t="shared" si="58"/>
        <v/>
      </c>
    </row>
    <row r="748" spans="1:14" x14ac:dyDescent="0.25">
      <c r="A748" s="6" t="s">
        <v>1</v>
      </c>
      <c r="B748" s="6" t="s">
        <v>263</v>
      </c>
      <c r="C748" s="8" t="s">
        <v>264</v>
      </c>
      <c r="D748" s="8"/>
      <c r="E748" s="8"/>
      <c r="F748" s="8" t="s">
        <v>265</v>
      </c>
      <c r="G748" s="7">
        <v>2521.2199999999998</v>
      </c>
      <c r="H748" t="str" cm="1">
        <f t="array" ref="H748">SUBSTITUTE(INDEX($C$1:$C748, MAX(IF((NOT(ISBLANK($C$1:$C748)))*(ISNUMBER(FIND("Item:", $C$1:$C748))), ROW($C$1:$C748)-ROW($C$1)+1))), "Item: ", "")</f>
        <v>LOSA LLENA DE HORMIGÓN ARMADO P/TANQUE ELEVADO</v>
      </c>
      <c r="I748" t="str">
        <f t="shared" si="59"/>
        <v/>
      </c>
      <c r="J748" t="str">
        <f t="shared" si="62"/>
        <v>EQUIPO</v>
      </c>
      <c r="K748" t="b">
        <f t="shared" si="60"/>
        <v>0</v>
      </c>
      <c r="L748" s="11" t="str">
        <f t="shared" si="61"/>
        <v/>
      </c>
      <c r="M748">
        <f>IF(B748="Q", MAX(M$2:M747)+1, "")</f>
        <v>15</v>
      </c>
      <c r="N748" t="str">
        <f t="shared" si="58"/>
        <v>LOSA LLENA DE HORMIGÓN ARMADO P/TANQUE ELEVADO</v>
      </c>
    </row>
    <row r="749" spans="1:14" x14ac:dyDescent="0.25">
      <c r="A749" s="6" t="s">
        <v>1</v>
      </c>
      <c r="B749" s="6"/>
      <c r="C749" s="8" t="s">
        <v>266</v>
      </c>
      <c r="D749" s="8"/>
      <c r="E749" s="8"/>
      <c r="F749" s="8"/>
      <c r="G749" s="7">
        <v>2521.2199999999998</v>
      </c>
      <c r="H749" t="str" cm="1">
        <f t="array" ref="H749">SUBSTITUTE(INDEX($C$1:$C749, MAX(IF((NOT(ISBLANK($C$1:$C749)))*(ISNUMBER(FIND("Item:", $C$1:$C749))), ROW($C$1:$C749)-ROW($C$1)+1))), "Item: ", "")</f>
        <v>LOSA LLENA DE HORMIGÓN ARMADO P/TANQUE ELEVADO</v>
      </c>
      <c r="I749" t="str">
        <f t="shared" si="59"/>
        <v/>
      </c>
      <c r="J749" t="str">
        <f t="shared" si="62"/>
        <v>EQUIPO</v>
      </c>
      <c r="K749" t="b">
        <f t="shared" si="60"/>
        <v>0</v>
      </c>
      <c r="L749" s="11" t="str">
        <f t="shared" si="61"/>
        <v/>
      </c>
      <c r="M749" t="str">
        <f>IF(B749="Q", MAX(M$2:M748)+1, "")</f>
        <v/>
      </c>
      <c r="N749" t="str">
        <f t="shared" si="58"/>
        <v/>
      </c>
    </row>
    <row r="750" spans="1:14" x14ac:dyDescent="0.25">
      <c r="C750" s="9" t="s">
        <v>303</v>
      </c>
      <c r="H750" t="str" cm="1">
        <f t="array" ref="H750">SUBSTITUTE(INDEX($C$1:$C750, MAX(IF((NOT(ISBLANK($C$1:$C750)))*(ISNUMBER(FIND("Item:", $C$1:$C750))), ROW($C$1:$C750)-ROW($C$1)+1))), "Item: ", "")</f>
        <v>LOSA LLENA DE HORMIGÓN ARMADO P/TANQUE ELEVADO</v>
      </c>
      <c r="I750" t="str">
        <f t="shared" si="59"/>
        <v/>
      </c>
      <c r="J750" t="str">
        <f t="shared" si="62"/>
        <v>EQUIPO</v>
      </c>
      <c r="K750" t="b">
        <f t="shared" si="60"/>
        <v>0</v>
      </c>
      <c r="L750" s="11" t="str">
        <f t="shared" si="61"/>
        <v/>
      </c>
      <c r="M750" t="str">
        <f>IF(B750="Q", MAX(M$2:M749)+1, "")</f>
        <v/>
      </c>
      <c r="N750" t="str">
        <f t="shared" si="58"/>
        <v/>
      </c>
    </row>
    <row r="751" spans="1:14" x14ac:dyDescent="0.25">
      <c r="H751" t="str" cm="1">
        <f t="array" ref="H751">SUBSTITUTE(INDEX($C$1:$C751, MAX(IF((NOT(ISBLANK($C$1:$C751)))*(ISNUMBER(FIND("Item:", $C$1:$C751))), ROW($C$1:$C751)-ROW($C$1)+1))), "Item: ", "")</f>
        <v>LOSA LLENA DE HORMIGÓN ARMADO P/TANQUE ELEVADO</v>
      </c>
      <c r="I751" t="str">
        <f t="shared" si="59"/>
        <v/>
      </c>
      <c r="J751" t="str">
        <f t="shared" si="62"/>
        <v>EQUIPO</v>
      </c>
      <c r="K751" t="b">
        <f t="shared" si="60"/>
        <v>0</v>
      </c>
      <c r="L751" s="11" t="str">
        <f t="shared" si="61"/>
        <v/>
      </c>
      <c r="M751" t="str">
        <f>IF(B751="Q", MAX(M$2:M750)+1, "")</f>
        <v/>
      </c>
      <c r="N751" t="str">
        <f t="shared" si="58"/>
        <v/>
      </c>
    </row>
    <row r="752" spans="1:14" x14ac:dyDescent="0.25">
      <c r="C752" s="10" t="s">
        <v>304</v>
      </c>
      <c r="E752" s="10" t="s">
        <v>300</v>
      </c>
      <c r="H752" t="str" cm="1">
        <f t="array" ref="H752">SUBSTITUTE(INDEX($C$1:$C752, MAX(IF((NOT(ISBLANK($C$1:$C752)))*(ISNUMBER(FIND("Item:", $C$1:$C752))), ROW($C$1:$C752)-ROW($C$1)+1))), "Item: ", "")</f>
        <v>IMPERMEABILIZACION SOBRE LOSA</v>
      </c>
      <c r="I752" t="str">
        <f t="shared" si="59"/>
        <v/>
      </c>
      <c r="J752" t="str">
        <f t="shared" si="62"/>
        <v>EQUIPO</v>
      </c>
      <c r="K752" t="b">
        <f t="shared" si="60"/>
        <v>0</v>
      </c>
      <c r="L752" s="11" t="str">
        <f t="shared" si="61"/>
        <v/>
      </c>
      <c r="M752" t="str">
        <f>IF(B752="Q", MAX(M$2:M751)+1, "")</f>
        <v/>
      </c>
      <c r="N752" t="str">
        <f t="shared" si="58"/>
        <v/>
      </c>
    </row>
    <row r="753" spans="1:14" x14ac:dyDescent="0.25">
      <c r="C753" s="10" t="s">
        <v>0</v>
      </c>
      <c r="E753" s="10" t="s">
        <v>72</v>
      </c>
      <c r="H753" t="str" cm="1">
        <f t="array" ref="H753">SUBSTITUTE(INDEX($C$1:$C753, MAX(IF((NOT(ISBLANK($C$1:$C753)))*(ISNUMBER(FIND("Item:", $C$1:$C753))), ROW($C$1:$C753)-ROW($C$1)+1))), "Item: ", "")</f>
        <v>IMPERMEABILIZACION SOBRE LOSA</v>
      </c>
      <c r="I753" t="str">
        <f t="shared" si="59"/>
        <v/>
      </c>
      <c r="J753" t="str">
        <f t="shared" si="62"/>
        <v>EQUIPO</v>
      </c>
      <c r="K753" t="b">
        <f t="shared" si="60"/>
        <v>0</v>
      </c>
      <c r="L753" s="11" t="str">
        <f t="shared" si="61"/>
        <v/>
      </c>
      <c r="M753" t="str">
        <f>IF(B753="Q", MAX(M$2:M752)+1, "")</f>
        <v/>
      </c>
      <c r="N753" t="str">
        <f t="shared" si="58"/>
        <v/>
      </c>
    </row>
    <row r="754" spans="1:14" x14ac:dyDescent="0.25">
      <c r="C754" s="10" t="s">
        <v>71</v>
      </c>
      <c r="E754" s="10" t="s">
        <v>73</v>
      </c>
      <c r="H754" t="str" cm="1">
        <f t="array" ref="H754">SUBSTITUTE(INDEX($C$1:$C754, MAX(IF((NOT(ISBLANK($C$1:$C754)))*(ISNUMBER(FIND("Item:", $C$1:$C754))), ROW($C$1:$C754)-ROW($C$1)+1))), "Item: ", "")</f>
        <v>IMPERMEABILIZACION SOBRE LOSA</v>
      </c>
      <c r="I754" t="str">
        <f t="shared" si="59"/>
        <v/>
      </c>
      <c r="J754" t="str">
        <f t="shared" si="62"/>
        <v>EQUIPO</v>
      </c>
      <c r="K754" t="b">
        <f t="shared" si="60"/>
        <v>0</v>
      </c>
      <c r="L754" s="11" t="str">
        <f t="shared" si="61"/>
        <v/>
      </c>
      <c r="M754" t="str">
        <f>IF(B754="Q", MAX(M$2:M753)+1, "")</f>
        <v/>
      </c>
      <c r="N754" t="str">
        <f t="shared" si="58"/>
        <v/>
      </c>
    </row>
    <row r="755" spans="1:14" x14ac:dyDescent="0.25">
      <c r="H755" t="str" cm="1">
        <f t="array" ref="H755">SUBSTITUTE(INDEX($C$1:$C755, MAX(IF((NOT(ISBLANK($C$1:$C755)))*(ISNUMBER(FIND("Item:", $C$1:$C755))), ROW($C$1:$C755)-ROW($C$1)+1))), "Item: ", "")</f>
        <v>IMPERMEABILIZACION SOBRE LOSA</v>
      </c>
      <c r="I755" t="str">
        <f t="shared" si="59"/>
        <v/>
      </c>
      <c r="J755" t="str">
        <f t="shared" si="62"/>
        <v>EQUIPO</v>
      </c>
      <c r="K755" t="b">
        <f t="shared" si="60"/>
        <v>0</v>
      </c>
      <c r="L755" s="11" t="str">
        <f t="shared" si="61"/>
        <v/>
      </c>
      <c r="M755" t="str">
        <f>IF(B755="Q", MAX(M$2:M754)+1, "")</f>
        <v/>
      </c>
      <c r="N755" t="str">
        <f t="shared" si="58"/>
        <v/>
      </c>
    </row>
    <row r="756" spans="1:14" x14ac:dyDescent="0.25">
      <c r="A756" s="1" t="s">
        <v>2</v>
      </c>
      <c r="B756" s="1" t="s">
        <v>213</v>
      </c>
      <c r="C756" s="4" t="s">
        <v>214</v>
      </c>
      <c r="D756" s="4" t="s">
        <v>74</v>
      </c>
      <c r="E756" s="4" t="s">
        <v>77</v>
      </c>
      <c r="F756" s="4" t="s">
        <v>215</v>
      </c>
      <c r="G756" s="4" t="s">
        <v>76</v>
      </c>
      <c r="H756" t="str" cm="1">
        <f t="array" ref="H756">SUBSTITUTE(INDEX($C$1:$C756, MAX(IF((NOT(ISBLANK($C$1:$C756)))*(ISNUMBER(FIND("Item:", $C$1:$C756))), ROW($C$1:$C756)-ROW($C$1)+1))), "Item: ", "")</f>
        <v>IMPERMEABILIZACION SOBRE LOSA</v>
      </c>
      <c r="I756" t="str">
        <f t="shared" si="59"/>
        <v/>
      </c>
      <c r="J756" t="str">
        <f t="shared" si="62"/>
        <v>EQUIPO</v>
      </c>
      <c r="K756" t="b">
        <f t="shared" si="60"/>
        <v>0</v>
      </c>
      <c r="L756" s="11" t="str">
        <f t="shared" si="61"/>
        <v/>
      </c>
      <c r="M756" t="str">
        <f>IF(B756="Q", MAX(M$2:M755)+1, "")</f>
        <v/>
      </c>
      <c r="N756" t="str">
        <f t="shared" si="58"/>
        <v/>
      </c>
    </row>
    <row r="757" spans="1:14" x14ac:dyDescent="0.25">
      <c r="A757" s="2"/>
      <c r="B757" s="2" t="s">
        <v>216</v>
      </c>
      <c r="C757" s="5" t="s">
        <v>217</v>
      </c>
      <c r="D757" s="5"/>
      <c r="E757" s="5"/>
      <c r="F757" s="5"/>
      <c r="G757" s="5"/>
      <c r="H757" t="str" cm="1">
        <f t="array" ref="H757">SUBSTITUTE(INDEX($C$1:$C757, MAX(IF((NOT(ISBLANK($C$1:$C757)))*(ISNUMBER(FIND("Item:", $C$1:$C757))), ROW($C$1:$C757)-ROW($C$1)+1))), "Item: ", "")</f>
        <v>IMPERMEABILIZACION SOBRE LOSA</v>
      </c>
      <c r="I757" t="str">
        <f t="shared" si="59"/>
        <v>MATERIALES</v>
      </c>
      <c r="J757" t="str">
        <f t="shared" si="62"/>
        <v>MATERIALES</v>
      </c>
      <c r="K757" t="b">
        <f t="shared" si="60"/>
        <v>1</v>
      </c>
      <c r="L757" s="11" t="str">
        <f t="shared" si="61"/>
        <v/>
      </c>
      <c r="M757" t="str">
        <f>IF(B757="Q", MAX(M$2:M756)+1, "")</f>
        <v/>
      </c>
      <c r="N757" t="str">
        <f t="shared" si="58"/>
        <v/>
      </c>
    </row>
    <row r="758" spans="1:14" x14ac:dyDescent="0.25">
      <c r="A758" s="2">
        <v>1</v>
      </c>
      <c r="B758" s="2" t="s">
        <v>218</v>
      </c>
      <c r="C758" s="5" t="s">
        <v>138</v>
      </c>
      <c r="D758" s="5" t="s">
        <v>139</v>
      </c>
      <c r="E758" s="3">
        <v>0.8</v>
      </c>
      <c r="F758" s="3">
        <v>20</v>
      </c>
      <c r="G758" s="3">
        <v>16</v>
      </c>
      <c r="H758" t="str" cm="1">
        <f t="array" ref="H758">SUBSTITUTE(INDEX($C$1:$C758, MAX(IF((NOT(ISBLANK($C$1:$C758)))*(ISNUMBER(FIND("Item:", $C$1:$C758))), ROW($C$1:$C758)-ROW($C$1)+1))), "Item: ", "")</f>
        <v>IMPERMEABILIZACION SOBRE LOSA</v>
      </c>
      <c r="I758" t="str">
        <f t="shared" si="59"/>
        <v/>
      </c>
      <c r="J758" t="str">
        <f t="shared" si="62"/>
        <v>MATERIALES</v>
      </c>
      <c r="K758" t="b">
        <f t="shared" si="60"/>
        <v>0</v>
      </c>
      <c r="L758" s="11" t="str">
        <f t="shared" si="61"/>
        <v>SI</v>
      </c>
      <c r="M758" t="str">
        <f>IF(B758="Q", MAX(M$2:M757)+1, "")</f>
        <v/>
      </c>
      <c r="N758" t="str">
        <f t="shared" si="58"/>
        <v/>
      </c>
    </row>
    <row r="759" spans="1:14" x14ac:dyDescent="0.25">
      <c r="H759" t="str" cm="1">
        <f t="array" ref="H759">SUBSTITUTE(INDEX($C$1:$C759, MAX(IF((NOT(ISBLANK($C$1:$C759)))*(ISNUMBER(FIND("Item:", $C$1:$C759))), ROW($C$1:$C759)-ROW($C$1)+1))), "Item: ", "")</f>
        <v>IMPERMEABILIZACION SOBRE LOSA</v>
      </c>
      <c r="I759" t="str">
        <f t="shared" si="59"/>
        <v/>
      </c>
      <c r="J759" t="str">
        <f t="shared" si="62"/>
        <v>MATERIALES</v>
      </c>
      <c r="K759" t="b">
        <f t="shared" si="60"/>
        <v>0</v>
      </c>
      <c r="L759" s="11" t="str">
        <f t="shared" si="61"/>
        <v/>
      </c>
      <c r="M759" t="str">
        <f>IF(B759="Q", MAX(M$2:M758)+1, "")</f>
        <v/>
      </c>
      <c r="N759" t="str">
        <f t="shared" si="58"/>
        <v/>
      </c>
    </row>
    <row r="760" spans="1:14" x14ac:dyDescent="0.25">
      <c r="H760" t="str" cm="1">
        <f t="array" ref="H760">SUBSTITUTE(INDEX($C$1:$C760, MAX(IF((NOT(ISBLANK($C$1:$C760)))*(ISNUMBER(FIND("Item:", $C$1:$C760))), ROW($C$1:$C760)-ROW($C$1)+1))), "Item: ", "")</f>
        <v>IMPERMEABILIZACION SOBRE LOSA</v>
      </c>
      <c r="I760" t="str">
        <f t="shared" si="59"/>
        <v/>
      </c>
      <c r="J760" t="str">
        <f t="shared" si="62"/>
        <v>MATERIALES</v>
      </c>
      <c r="K760" t="b">
        <f t="shared" si="60"/>
        <v>0</v>
      </c>
      <c r="L760" s="11" t="str">
        <f t="shared" si="61"/>
        <v/>
      </c>
      <c r="M760" t="str">
        <f>IF(B760="Q", MAX(M$2:M759)+1, "")</f>
        <v/>
      </c>
      <c r="N760" t="str">
        <f t="shared" si="58"/>
        <v/>
      </c>
    </row>
    <row r="761" spans="1:14" x14ac:dyDescent="0.25">
      <c r="H761" t="str" cm="1">
        <f t="array" ref="H761">SUBSTITUTE(INDEX($C$1:$C761, MAX(IF((NOT(ISBLANK($C$1:$C761)))*(ISNUMBER(FIND("Item:", $C$1:$C761))), ROW($C$1:$C761)-ROW($C$1)+1))), "Item: ", "")</f>
        <v>IMPERMEABILIZACION SOBRE LOSA</v>
      </c>
      <c r="I761" t="str">
        <f t="shared" si="59"/>
        <v/>
      </c>
      <c r="J761" t="str">
        <f t="shared" si="62"/>
        <v>MATERIALES</v>
      </c>
      <c r="K761" t="b">
        <f t="shared" si="60"/>
        <v>0</v>
      </c>
      <c r="L761" s="11" t="str">
        <f t="shared" si="61"/>
        <v/>
      </c>
      <c r="M761" t="str">
        <f>IF(B761="Q", MAX(M$2:M760)+1, "")</f>
        <v/>
      </c>
      <c r="N761" t="str">
        <f t="shared" si="58"/>
        <v/>
      </c>
    </row>
    <row r="762" spans="1:14" x14ac:dyDescent="0.25">
      <c r="H762" t="str" cm="1">
        <f t="array" ref="H762">SUBSTITUTE(INDEX($C$1:$C762, MAX(IF((NOT(ISBLANK($C$1:$C762)))*(ISNUMBER(FIND("Item:", $C$1:$C762))), ROW($C$1:$C762)-ROW($C$1)+1))), "Item: ", "")</f>
        <v>IMPERMEABILIZACION SOBRE LOSA</v>
      </c>
      <c r="I762" t="str">
        <f t="shared" si="59"/>
        <v/>
      </c>
      <c r="J762" t="str">
        <f t="shared" si="62"/>
        <v>MATERIALES</v>
      </c>
      <c r="K762" t="b">
        <f t="shared" si="60"/>
        <v>0</v>
      </c>
      <c r="L762" s="11" t="str">
        <f t="shared" si="61"/>
        <v/>
      </c>
      <c r="M762" t="str">
        <f>IF(B762="Q", MAX(M$2:M761)+1, "")</f>
        <v/>
      </c>
      <c r="N762" t="str">
        <f t="shared" si="58"/>
        <v/>
      </c>
    </row>
    <row r="763" spans="1:14" x14ac:dyDescent="0.25">
      <c r="H763" t="str" cm="1">
        <f t="array" ref="H763">SUBSTITUTE(INDEX($C$1:$C763, MAX(IF((NOT(ISBLANK($C$1:$C763)))*(ISNUMBER(FIND("Item:", $C$1:$C763))), ROW($C$1:$C763)-ROW($C$1)+1))), "Item: ", "")</f>
        <v>IMPERMEABILIZACION SOBRE LOSA</v>
      </c>
      <c r="I763" t="str">
        <f t="shared" si="59"/>
        <v/>
      </c>
      <c r="J763" t="str">
        <f t="shared" si="62"/>
        <v>MATERIALES</v>
      </c>
      <c r="K763" t="b">
        <f t="shared" si="60"/>
        <v>0</v>
      </c>
      <c r="L763" s="11" t="str">
        <f t="shared" si="61"/>
        <v/>
      </c>
      <c r="M763" t="str">
        <f>IF(B763="Q", MAX(M$2:M762)+1, "")</f>
        <v/>
      </c>
      <c r="N763" t="str">
        <f t="shared" si="58"/>
        <v/>
      </c>
    </row>
    <row r="764" spans="1:14" x14ac:dyDescent="0.25">
      <c r="H764" t="str" cm="1">
        <f t="array" ref="H764">SUBSTITUTE(INDEX($C$1:$C764, MAX(IF((NOT(ISBLANK($C$1:$C764)))*(ISNUMBER(FIND("Item:", $C$1:$C764))), ROW($C$1:$C764)-ROW($C$1)+1))), "Item: ", "")</f>
        <v>IMPERMEABILIZACION SOBRE LOSA</v>
      </c>
      <c r="I764" t="str">
        <f t="shared" si="59"/>
        <v/>
      </c>
      <c r="J764" t="str">
        <f t="shared" si="62"/>
        <v>MATERIALES</v>
      </c>
      <c r="K764" t="b">
        <f t="shared" si="60"/>
        <v>0</v>
      </c>
      <c r="L764" s="11" t="str">
        <f t="shared" si="61"/>
        <v/>
      </c>
      <c r="M764" t="str">
        <f>IF(B764="Q", MAX(M$2:M763)+1, "")</f>
        <v/>
      </c>
      <c r="N764" t="str">
        <f t="shared" si="58"/>
        <v/>
      </c>
    </row>
    <row r="765" spans="1:14" x14ac:dyDescent="0.25">
      <c r="H765" t="str" cm="1">
        <f t="array" ref="H765">SUBSTITUTE(INDEX($C$1:$C765, MAX(IF((NOT(ISBLANK($C$1:$C765)))*(ISNUMBER(FIND("Item:", $C$1:$C765))), ROW($C$1:$C765)-ROW($C$1)+1))), "Item: ", "")</f>
        <v>IMPERMEABILIZACION SOBRE LOSA</v>
      </c>
      <c r="I765" t="str">
        <f t="shared" si="59"/>
        <v/>
      </c>
      <c r="J765" t="str">
        <f t="shared" si="62"/>
        <v>MATERIALES</v>
      </c>
      <c r="K765" t="b">
        <f t="shared" si="60"/>
        <v>0</v>
      </c>
      <c r="L765" s="11" t="str">
        <f t="shared" si="61"/>
        <v/>
      </c>
      <c r="M765" t="str">
        <f>IF(B765="Q", MAX(M$2:M764)+1, "")</f>
        <v/>
      </c>
      <c r="N765" t="str">
        <f t="shared" si="58"/>
        <v/>
      </c>
    </row>
    <row r="766" spans="1:14" x14ac:dyDescent="0.25">
      <c r="H766" t="str" cm="1">
        <f t="array" ref="H766">SUBSTITUTE(INDEX($C$1:$C766, MAX(IF((NOT(ISBLANK($C$1:$C766)))*(ISNUMBER(FIND("Item:", $C$1:$C766))), ROW($C$1:$C766)-ROW($C$1)+1))), "Item: ", "")</f>
        <v>IMPERMEABILIZACION SOBRE LOSA</v>
      </c>
      <c r="I766" t="str">
        <f t="shared" si="59"/>
        <v/>
      </c>
      <c r="J766" t="str">
        <f t="shared" si="62"/>
        <v>MATERIALES</v>
      </c>
      <c r="K766" t="b">
        <f t="shared" si="60"/>
        <v>0</v>
      </c>
      <c r="L766" s="11" t="str">
        <f t="shared" si="61"/>
        <v/>
      </c>
      <c r="M766" t="str">
        <f>IF(B766="Q", MAX(M$2:M765)+1, "")</f>
        <v/>
      </c>
      <c r="N766" t="str">
        <f t="shared" si="58"/>
        <v/>
      </c>
    </row>
    <row r="767" spans="1:14" x14ac:dyDescent="0.25">
      <c r="H767" t="str" cm="1">
        <f t="array" ref="H767">SUBSTITUTE(INDEX($C$1:$C767, MAX(IF((NOT(ISBLANK($C$1:$C767)))*(ISNUMBER(FIND("Item:", $C$1:$C767))), ROW($C$1:$C767)-ROW($C$1)+1))), "Item: ", "")</f>
        <v>IMPERMEABILIZACION SOBRE LOSA</v>
      </c>
      <c r="I767" t="str">
        <f t="shared" si="59"/>
        <v/>
      </c>
      <c r="J767" t="str">
        <f t="shared" si="62"/>
        <v>MATERIALES</v>
      </c>
      <c r="K767" t="b">
        <f t="shared" si="60"/>
        <v>0</v>
      </c>
      <c r="L767" s="11" t="str">
        <f t="shared" si="61"/>
        <v/>
      </c>
      <c r="M767" t="str">
        <f>IF(B767="Q", MAX(M$2:M766)+1, "")</f>
        <v/>
      </c>
      <c r="N767" t="str">
        <f t="shared" si="58"/>
        <v/>
      </c>
    </row>
    <row r="768" spans="1:14" x14ac:dyDescent="0.25">
      <c r="H768" t="str" cm="1">
        <f t="array" ref="H768">SUBSTITUTE(INDEX($C$1:$C768, MAX(IF((NOT(ISBLANK($C$1:$C768)))*(ISNUMBER(FIND("Item:", $C$1:$C768))), ROW($C$1:$C768)-ROW($C$1)+1))), "Item: ", "")</f>
        <v>IMPERMEABILIZACION SOBRE LOSA</v>
      </c>
      <c r="I768" t="str">
        <f t="shared" si="59"/>
        <v/>
      </c>
      <c r="J768" t="str">
        <f t="shared" si="62"/>
        <v>MATERIALES</v>
      </c>
      <c r="K768" t="b">
        <f t="shared" si="60"/>
        <v>0</v>
      </c>
      <c r="L768" s="11" t="str">
        <f t="shared" si="61"/>
        <v/>
      </c>
      <c r="M768" t="str">
        <f>IF(B768="Q", MAX(M$2:M767)+1, "")</f>
        <v/>
      </c>
      <c r="N768" t="str">
        <f t="shared" si="58"/>
        <v/>
      </c>
    </row>
    <row r="769" spans="1:14" x14ac:dyDescent="0.25">
      <c r="H769" t="str" cm="1">
        <f t="array" ref="H769">SUBSTITUTE(INDEX($C$1:$C769, MAX(IF((NOT(ISBLANK($C$1:$C769)))*(ISNUMBER(FIND("Item:", $C$1:$C769))), ROW($C$1:$C769)-ROW($C$1)+1))), "Item: ", "")</f>
        <v>IMPERMEABILIZACION SOBRE LOSA</v>
      </c>
      <c r="I769" t="str">
        <f t="shared" si="59"/>
        <v/>
      </c>
      <c r="J769" t="str">
        <f t="shared" si="62"/>
        <v>MATERIALES</v>
      </c>
      <c r="K769" t="b">
        <f t="shared" si="60"/>
        <v>0</v>
      </c>
      <c r="L769" s="11" t="str">
        <f t="shared" si="61"/>
        <v/>
      </c>
      <c r="M769" t="str">
        <f>IF(B769="Q", MAX(M$2:M768)+1, "")</f>
        <v/>
      </c>
      <c r="N769" t="str">
        <f t="shared" si="58"/>
        <v/>
      </c>
    </row>
    <row r="770" spans="1:14" x14ac:dyDescent="0.25">
      <c r="H770" t="str" cm="1">
        <f t="array" ref="H770">SUBSTITUTE(INDEX($C$1:$C770, MAX(IF((NOT(ISBLANK($C$1:$C770)))*(ISNUMBER(FIND("Item:", $C$1:$C770))), ROW($C$1:$C770)-ROW($C$1)+1))), "Item: ", "")</f>
        <v>IMPERMEABILIZACION SOBRE LOSA</v>
      </c>
      <c r="I770" t="str">
        <f t="shared" si="59"/>
        <v/>
      </c>
      <c r="J770" t="str">
        <f t="shared" si="62"/>
        <v>MATERIALES</v>
      </c>
      <c r="K770" t="b">
        <f t="shared" si="60"/>
        <v>0</v>
      </c>
      <c r="L770" s="11" t="str">
        <f t="shared" si="61"/>
        <v/>
      </c>
      <c r="M770" t="str">
        <f>IF(B770="Q", MAX(M$2:M769)+1, "")</f>
        <v/>
      </c>
      <c r="N770" t="str">
        <f t="shared" ref="N770:N833" si="63">+IF(M770="","",H770)</f>
        <v/>
      </c>
    </row>
    <row r="771" spans="1:14" x14ac:dyDescent="0.25">
      <c r="H771" t="str" cm="1">
        <f t="array" ref="H771">SUBSTITUTE(INDEX($C$1:$C771, MAX(IF((NOT(ISBLANK($C$1:$C771)))*(ISNUMBER(FIND("Item:", $C$1:$C771))), ROW($C$1:$C771)-ROW($C$1)+1))), "Item: ", "")</f>
        <v>IMPERMEABILIZACION SOBRE LOSA</v>
      </c>
      <c r="I771" t="str">
        <f t="shared" ref="I771:I834" si="64">IFERROR(  IF(OR(ISNUMBER(FIND("MATERIALES", C771,1))), "MATERIALES",  IF(OR(ISNUMBER(FIND("MANO DE OBRA", C771))), "MANO DE OBRA",  IF(OR(ISNUMBER(FIND("EQUIPO", C771))), "EQUIPO",  ""))),"")</f>
        <v/>
      </c>
      <c r="J771" t="str">
        <f t="shared" si="62"/>
        <v>MATERIALES</v>
      </c>
      <c r="K771" t="b">
        <f t="shared" ref="K771:K834" si="65">AND(ISTEXT(B771),C771=J771)</f>
        <v>0</v>
      </c>
      <c r="L771" s="11" t="str">
        <f t="shared" ref="L771:L834" si="66">IF(ISNUMBER(A771),"SI","")</f>
        <v/>
      </c>
      <c r="M771" t="str">
        <f>IF(B771="Q", MAX(M$2:M770)+1, "")</f>
        <v/>
      </c>
      <c r="N771" t="str">
        <f t="shared" si="63"/>
        <v/>
      </c>
    </row>
    <row r="772" spans="1:14" x14ac:dyDescent="0.25">
      <c r="H772" t="str" cm="1">
        <f t="array" ref="H772">SUBSTITUTE(INDEX($C$1:$C772, MAX(IF((NOT(ISBLANK($C$1:$C772)))*(ISNUMBER(FIND("Item:", $C$1:$C772))), ROW($C$1:$C772)-ROW($C$1)+1))), "Item: ", "")</f>
        <v>IMPERMEABILIZACION SOBRE LOSA</v>
      </c>
      <c r="I772" t="str">
        <f t="shared" si="64"/>
        <v/>
      </c>
      <c r="J772" t="str">
        <f t="shared" si="62"/>
        <v>MATERIALES</v>
      </c>
      <c r="K772" t="b">
        <f t="shared" si="65"/>
        <v>0</v>
      </c>
      <c r="L772" s="11" t="str">
        <f t="shared" si="66"/>
        <v/>
      </c>
      <c r="M772" t="str">
        <f>IF(B772="Q", MAX(M$2:M771)+1, "")</f>
        <v/>
      </c>
      <c r="N772" t="str">
        <f t="shared" si="63"/>
        <v/>
      </c>
    </row>
    <row r="773" spans="1:14" x14ac:dyDescent="0.25">
      <c r="A773" s="6" t="s">
        <v>1</v>
      </c>
      <c r="B773" s="6" t="s">
        <v>219</v>
      </c>
      <c r="C773" s="8" t="s">
        <v>220</v>
      </c>
      <c r="D773" s="8"/>
      <c r="E773" s="8"/>
      <c r="F773" s="8" t="s">
        <v>221</v>
      </c>
      <c r="G773" s="7">
        <v>16</v>
      </c>
      <c r="H773" t="str" cm="1">
        <f t="array" ref="H773">SUBSTITUTE(INDEX($C$1:$C773, MAX(IF((NOT(ISBLANK($C$1:$C773)))*(ISNUMBER(FIND("Item:", $C$1:$C773))), ROW($C$1:$C773)-ROW($C$1)+1))), "Item: ", "")</f>
        <v>IMPERMEABILIZACION SOBRE LOSA</v>
      </c>
      <c r="I773" t="str">
        <f t="shared" si="64"/>
        <v>MATERIALES</v>
      </c>
      <c r="J773" t="str">
        <f t="shared" si="62"/>
        <v>MATERIALES</v>
      </c>
      <c r="K773" t="b">
        <f t="shared" si="65"/>
        <v>0</v>
      </c>
      <c r="L773" s="11" t="str">
        <f t="shared" si="66"/>
        <v/>
      </c>
      <c r="M773" t="str">
        <f>IF(B773="Q", MAX(M$2:M772)+1, "")</f>
        <v/>
      </c>
      <c r="N773" t="str">
        <f t="shared" si="63"/>
        <v/>
      </c>
    </row>
    <row r="774" spans="1:14" x14ac:dyDescent="0.25">
      <c r="A774" s="2"/>
      <c r="B774" s="2" t="s">
        <v>222</v>
      </c>
      <c r="C774" s="5" t="s">
        <v>223</v>
      </c>
      <c r="D774" s="5"/>
      <c r="E774" s="5"/>
      <c r="F774" s="5"/>
      <c r="G774" s="5"/>
      <c r="H774" t="str" cm="1">
        <f t="array" ref="H774">SUBSTITUTE(INDEX($C$1:$C774, MAX(IF((NOT(ISBLANK($C$1:$C774)))*(ISNUMBER(FIND("Item:", $C$1:$C774))), ROW($C$1:$C774)-ROW($C$1)+1))), "Item: ", "")</f>
        <v>IMPERMEABILIZACION SOBRE LOSA</v>
      </c>
      <c r="I774" t="str">
        <f t="shared" si="64"/>
        <v>MANO DE OBRA</v>
      </c>
      <c r="J774" t="str">
        <f t="shared" si="62"/>
        <v>MANO DE OBRA</v>
      </c>
      <c r="K774" t="b">
        <f t="shared" si="65"/>
        <v>1</v>
      </c>
      <c r="L774" s="11" t="str">
        <f t="shared" si="66"/>
        <v/>
      </c>
      <c r="M774" t="str">
        <f>IF(B774="Q", MAX(M$2:M773)+1, "")</f>
        <v/>
      </c>
      <c r="N774" t="str">
        <f t="shared" si="63"/>
        <v/>
      </c>
    </row>
    <row r="775" spans="1:14" x14ac:dyDescent="0.25">
      <c r="A775" s="2">
        <v>1</v>
      </c>
      <c r="B775" s="2" t="s">
        <v>218</v>
      </c>
      <c r="C775" s="5" t="s">
        <v>197</v>
      </c>
      <c r="D775" s="5" t="s">
        <v>198</v>
      </c>
      <c r="E775" s="3">
        <v>0.3</v>
      </c>
      <c r="F775" s="3">
        <v>18</v>
      </c>
      <c r="G775" s="3">
        <v>5.4</v>
      </c>
      <c r="H775" t="str" cm="1">
        <f t="array" ref="H775">SUBSTITUTE(INDEX($C$1:$C775, MAX(IF((NOT(ISBLANK($C$1:$C775)))*(ISNUMBER(FIND("Item:", $C$1:$C775))), ROW($C$1:$C775)-ROW($C$1)+1))), "Item: ", "")</f>
        <v>IMPERMEABILIZACION SOBRE LOSA</v>
      </c>
      <c r="I775" t="str">
        <f t="shared" si="64"/>
        <v/>
      </c>
      <c r="J775" t="str">
        <f t="shared" si="62"/>
        <v>MANO DE OBRA</v>
      </c>
      <c r="K775" t="b">
        <f t="shared" si="65"/>
        <v>0</v>
      </c>
      <c r="L775" s="11" t="str">
        <f t="shared" si="66"/>
        <v>SI</v>
      </c>
      <c r="M775" t="str">
        <f>IF(B775="Q", MAX(M$2:M774)+1, "")</f>
        <v/>
      </c>
      <c r="N775" t="str">
        <f t="shared" si="63"/>
        <v/>
      </c>
    </row>
    <row r="776" spans="1:14" x14ac:dyDescent="0.25">
      <c r="A776" s="2">
        <v>2</v>
      </c>
      <c r="B776" s="2" t="s">
        <v>218</v>
      </c>
      <c r="C776" s="5" t="s">
        <v>200</v>
      </c>
      <c r="D776" s="5" t="s">
        <v>198</v>
      </c>
      <c r="E776" s="3">
        <v>0.3</v>
      </c>
      <c r="F776" s="3">
        <v>0</v>
      </c>
      <c r="G776" s="3">
        <v>0</v>
      </c>
      <c r="H776" t="str" cm="1">
        <f t="array" ref="H776">SUBSTITUTE(INDEX($C$1:$C776, MAX(IF((NOT(ISBLANK($C$1:$C776)))*(ISNUMBER(FIND("Item:", $C$1:$C776))), ROW($C$1:$C776)-ROW($C$1)+1))), "Item: ", "")</f>
        <v>IMPERMEABILIZACION SOBRE LOSA</v>
      </c>
      <c r="I776" t="str">
        <f t="shared" si="64"/>
        <v/>
      </c>
      <c r="J776" t="str">
        <f t="shared" ref="J776:J839" si="67">+IF(I776="",J775,I776)</f>
        <v>MANO DE OBRA</v>
      </c>
      <c r="K776" t="b">
        <f t="shared" si="65"/>
        <v>0</v>
      </c>
      <c r="L776" s="11" t="str">
        <f t="shared" si="66"/>
        <v>SI</v>
      </c>
      <c r="M776" t="str">
        <f>IF(B776="Q", MAX(M$2:M775)+1, "")</f>
        <v/>
      </c>
      <c r="N776" t="str">
        <f t="shared" si="63"/>
        <v/>
      </c>
    </row>
    <row r="777" spans="1:14" x14ac:dyDescent="0.25">
      <c r="H777" t="str" cm="1">
        <f t="array" ref="H777">SUBSTITUTE(INDEX($C$1:$C777, MAX(IF((NOT(ISBLANK($C$1:$C777)))*(ISNUMBER(FIND("Item:", $C$1:$C777))), ROW($C$1:$C777)-ROW($C$1)+1))), "Item: ", "")</f>
        <v>IMPERMEABILIZACION SOBRE LOSA</v>
      </c>
      <c r="I777" t="str">
        <f t="shared" si="64"/>
        <v/>
      </c>
      <c r="J777" t="str">
        <f t="shared" si="67"/>
        <v>MANO DE OBRA</v>
      </c>
      <c r="K777" t="b">
        <f t="shared" si="65"/>
        <v>0</v>
      </c>
      <c r="L777" s="11" t="str">
        <f t="shared" si="66"/>
        <v/>
      </c>
      <c r="M777" t="str">
        <f>IF(B777="Q", MAX(M$2:M776)+1, "")</f>
        <v/>
      </c>
      <c r="N777" t="str">
        <f t="shared" si="63"/>
        <v/>
      </c>
    </row>
    <row r="778" spans="1:14" x14ac:dyDescent="0.25">
      <c r="H778" t="str" cm="1">
        <f t="array" ref="H778">SUBSTITUTE(INDEX($C$1:$C778, MAX(IF((NOT(ISBLANK($C$1:$C778)))*(ISNUMBER(FIND("Item:", $C$1:$C778))), ROW($C$1:$C778)-ROW($C$1)+1))), "Item: ", "")</f>
        <v>IMPERMEABILIZACION SOBRE LOSA</v>
      </c>
      <c r="I778" t="str">
        <f t="shared" si="64"/>
        <v/>
      </c>
      <c r="J778" t="str">
        <f t="shared" si="67"/>
        <v>MANO DE OBRA</v>
      </c>
      <c r="K778" t="b">
        <f t="shared" si="65"/>
        <v>0</v>
      </c>
      <c r="L778" s="11" t="str">
        <f t="shared" si="66"/>
        <v/>
      </c>
      <c r="M778" t="str">
        <f>IF(B778="Q", MAX(M$2:M777)+1, "")</f>
        <v/>
      </c>
      <c r="N778" t="str">
        <f t="shared" si="63"/>
        <v/>
      </c>
    </row>
    <row r="779" spans="1:14" x14ac:dyDescent="0.25">
      <c r="H779" t="str" cm="1">
        <f t="array" ref="H779">SUBSTITUTE(INDEX($C$1:$C779, MAX(IF((NOT(ISBLANK($C$1:$C779)))*(ISNUMBER(FIND("Item:", $C$1:$C779))), ROW($C$1:$C779)-ROW($C$1)+1))), "Item: ", "")</f>
        <v>IMPERMEABILIZACION SOBRE LOSA</v>
      </c>
      <c r="I779" t="str">
        <f t="shared" si="64"/>
        <v/>
      </c>
      <c r="J779" t="str">
        <f t="shared" si="67"/>
        <v>MANO DE OBRA</v>
      </c>
      <c r="K779" t="b">
        <f t="shared" si="65"/>
        <v>0</v>
      </c>
      <c r="L779" s="11" t="str">
        <f t="shared" si="66"/>
        <v/>
      </c>
      <c r="M779" t="str">
        <f>IF(B779="Q", MAX(M$2:M778)+1, "")</f>
        <v/>
      </c>
      <c r="N779" t="str">
        <f t="shared" si="63"/>
        <v/>
      </c>
    </row>
    <row r="780" spans="1:14" x14ac:dyDescent="0.25">
      <c r="A780" s="6" t="s">
        <v>1</v>
      </c>
      <c r="B780" s="6" t="s">
        <v>224</v>
      </c>
      <c r="C780" s="8" t="s">
        <v>225</v>
      </c>
      <c r="D780" s="8"/>
      <c r="E780" s="8"/>
      <c r="F780" s="8" t="s">
        <v>226</v>
      </c>
      <c r="G780" s="7">
        <v>5.4</v>
      </c>
      <c r="H780" t="str" cm="1">
        <f t="array" ref="H780">SUBSTITUTE(INDEX($C$1:$C780, MAX(IF((NOT(ISBLANK($C$1:$C780)))*(ISNUMBER(FIND("Item:", $C$1:$C780))), ROW($C$1:$C780)-ROW($C$1)+1))), "Item: ", "")</f>
        <v>IMPERMEABILIZACION SOBRE LOSA</v>
      </c>
      <c r="I780" t="str">
        <f t="shared" si="64"/>
        <v>MANO DE OBRA</v>
      </c>
      <c r="J780" t="str">
        <f t="shared" si="67"/>
        <v>MANO DE OBRA</v>
      </c>
      <c r="K780" t="b">
        <f t="shared" si="65"/>
        <v>0</v>
      </c>
      <c r="L780" s="11" t="str">
        <f t="shared" si="66"/>
        <v/>
      </c>
      <c r="M780" t="str">
        <f>IF(B780="Q", MAX(M$2:M779)+1, "")</f>
        <v/>
      </c>
      <c r="N780" t="str">
        <f t="shared" si="63"/>
        <v/>
      </c>
    </row>
    <row r="781" spans="1:14" x14ac:dyDescent="0.25">
      <c r="A781" s="2"/>
      <c r="B781" s="2" t="s">
        <v>227</v>
      </c>
      <c r="C781" s="5" t="s">
        <v>228</v>
      </c>
      <c r="D781" s="5"/>
      <c r="E781" s="5" t="s">
        <v>229</v>
      </c>
      <c r="F781" s="5" t="s">
        <v>230</v>
      </c>
      <c r="G781" s="3">
        <v>2.97</v>
      </c>
      <c r="H781" t="str" cm="1">
        <f t="array" ref="H781">SUBSTITUTE(INDEX($C$1:$C781, MAX(IF((NOT(ISBLANK($C$1:$C781)))*(ISNUMBER(FIND("Item:", $C$1:$C781))), ROW($C$1:$C781)-ROW($C$1)+1))), "Item: ", "")</f>
        <v>IMPERMEABILIZACION SOBRE LOSA</v>
      </c>
      <c r="I781" t="str">
        <f t="shared" si="64"/>
        <v/>
      </c>
      <c r="J781" t="str">
        <f t="shared" si="67"/>
        <v>MANO DE OBRA</v>
      </c>
      <c r="K781" t="b">
        <f t="shared" si="65"/>
        <v>0</v>
      </c>
      <c r="L781" s="11" t="str">
        <f t="shared" si="66"/>
        <v/>
      </c>
      <c r="M781" t="str">
        <f>IF(B781="Q", MAX(M$2:M780)+1, "")</f>
        <v/>
      </c>
      <c r="N781" t="str">
        <f t="shared" si="63"/>
        <v/>
      </c>
    </row>
    <row r="782" spans="1:14" x14ac:dyDescent="0.25">
      <c r="A782" s="2"/>
      <c r="B782" s="2" t="s">
        <v>231</v>
      </c>
      <c r="C782" s="5" t="s">
        <v>232</v>
      </c>
      <c r="D782" s="5"/>
      <c r="E782" s="5" t="s">
        <v>233</v>
      </c>
      <c r="F782" s="5" t="s">
        <v>234</v>
      </c>
      <c r="G782" s="3">
        <v>1.25</v>
      </c>
      <c r="H782" t="str" cm="1">
        <f t="array" ref="H782">SUBSTITUTE(INDEX($C$1:$C782, MAX(IF((NOT(ISBLANK($C$1:$C782)))*(ISNUMBER(FIND("Item:", $C$1:$C782))), ROW($C$1:$C782)-ROW($C$1)+1))), "Item: ", "")</f>
        <v>IMPERMEABILIZACION SOBRE LOSA</v>
      </c>
      <c r="I782" t="str">
        <f t="shared" si="64"/>
        <v/>
      </c>
      <c r="J782" t="str">
        <f t="shared" si="67"/>
        <v>MANO DE OBRA</v>
      </c>
      <c r="K782" t="b">
        <f t="shared" si="65"/>
        <v>0</v>
      </c>
      <c r="L782" s="11" t="str">
        <f t="shared" si="66"/>
        <v/>
      </c>
      <c r="M782" t="str">
        <f>IF(B782="Q", MAX(M$2:M781)+1, "")</f>
        <v/>
      </c>
      <c r="N782" t="str">
        <f t="shared" si="63"/>
        <v/>
      </c>
    </row>
    <row r="783" spans="1:14" x14ac:dyDescent="0.25">
      <c r="A783" s="6" t="s">
        <v>1</v>
      </c>
      <c r="B783" s="6" t="s">
        <v>235</v>
      </c>
      <c r="C783" s="8" t="s">
        <v>236</v>
      </c>
      <c r="D783" s="8"/>
      <c r="E783" s="8"/>
      <c r="F783" s="8" t="s">
        <v>237</v>
      </c>
      <c r="G783" s="7">
        <v>9.6199999999999992</v>
      </c>
      <c r="H783" t="str" cm="1">
        <f t="array" ref="H783">SUBSTITUTE(INDEX($C$1:$C783, MAX(IF((NOT(ISBLANK($C$1:$C783)))*(ISNUMBER(FIND("Item:", $C$1:$C783))), ROW($C$1:$C783)-ROW($C$1)+1))), "Item: ", "")</f>
        <v>IMPERMEABILIZACION SOBRE LOSA</v>
      </c>
      <c r="I783" t="str">
        <f t="shared" si="64"/>
        <v>MANO DE OBRA</v>
      </c>
      <c r="J783" t="str">
        <f t="shared" si="67"/>
        <v>MANO DE OBRA</v>
      </c>
      <c r="K783" t="b">
        <f t="shared" si="65"/>
        <v>0</v>
      </c>
      <c r="L783" s="11" t="str">
        <f t="shared" si="66"/>
        <v/>
      </c>
      <c r="M783" t="str">
        <f>IF(B783="Q", MAX(M$2:M782)+1, "")</f>
        <v/>
      </c>
      <c r="N783" t="str">
        <f t="shared" si="63"/>
        <v/>
      </c>
    </row>
    <row r="784" spans="1:14" x14ac:dyDescent="0.25">
      <c r="A784" s="2"/>
      <c r="B784" s="2" t="s">
        <v>238</v>
      </c>
      <c r="C784" s="5" t="s">
        <v>239</v>
      </c>
      <c r="D784" s="5"/>
      <c r="E784" s="5"/>
      <c r="F784" s="5"/>
      <c r="G784" s="5"/>
      <c r="H784" t="str" cm="1">
        <f t="array" ref="H784">SUBSTITUTE(INDEX($C$1:$C784, MAX(IF((NOT(ISBLANK($C$1:$C784)))*(ISNUMBER(FIND("Item:", $C$1:$C784))), ROW($C$1:$C784)-ROW($C$1)+1))), "Item: ", "")</f>
        <v>IMPERMEABILIZACION SOBRE LOSA</v>
      </c>
      <c r="I784" t="str">
        <f t="shared" si="64"/>
        <v>EQUIPO</v>
      </c>
      <c r="J784" t="str">
        <f t="shared" si="67"/>
        <v>EQUIPO</v>
      </c>
      <c r="K784" t="b">
        <f t="shared" si="65"/>
        <v>0</v>
      </c>
      <c r="L784" s="11" t="str">
        <f t="shared" si="66"/>
        <v/>
      </c>
      <c r="M784" t="str">
        <f>IF(B784="Q", MAX(M$2:M783)+1, "")</f>
        <v/>
      </c>
      <c r="N784" t="str">
        <f t="shared" si="63"/>
        <v/>
      </c>
    </row>
    <row r="785" spans="1:14" x14ac:dyDescent="0.25">
      <c r="H785" t="str" cm="1">
        <f t="array" ref="H785">SUBSTITUTE(INDEX($C$1:$C785, MAX(IF((NOT(ISBLANK($C$1:$C785)))*(ISNUMBER(FIND("Item:", $C$1:$C785))), ROW($C$1:$C785)-ROW($C$1)+1))), "Item: ", "")</f>
        <v>IMPERMEABILIZACION SOBRE LOSA</v>
      </c>
      <c r="I785" t="str">
        <f t="shared" si="64"/>
        <v/>
      </c>
      <c r="J785" t="str">
        <f t="shared" si="67"/>
        <v>EQUIPO</v>
      </c>
      <c r="K785" t="b">
        <f t="shared" si="65"/>
        <v>0</v>
      </c>
      <c r="L785" s="11" t="str">
        <f t="shared" si="66"/>
        <v/>
      </c>
      <c r="M785" t="str">
        <f>IF(B785="Q", MAX(M$2:M784)+1, "")</f>
        <v/>
      </c>
      <c r="N785" t="str">
        <f t="shared" si="63"/>
        <v/>
      </c>
    </row>
    <row r="786" spans="1:14" x14ac:dyDescent="0.25">
      <c r="H786" t="str" cm="1">
        <f t="array" ref="H786">SUBSTITUTE(INDEX($C$1:$C786, MAX(IF((NOT(ISBLANK($C$1:$C786)))*(ISNUMBER(FIND("Item:", $C$1:$C786))), ROW($C$1:$C786)-ROW($C$1)+1))), "Item: ", "")</f>
        <v>IMPERMEABILIZACION SOBRE LOSA</v>
      </c>
      <c r="I786" t="str">
        <f t="shared" si="64"/>
        <v/>
      </c>
      <c r="J786" t="str">
        <f t="shared" si="67"/>
        <v>EQUIPO</v>
      </c>
      <c r="K786" t="b">
        <f t="shared" si="65"/>
        <v>0</v>
      </c>
      <c r="L786" s="11" t="str">
        <f t="shared" si="66"/>
        <v/>
      </c>
      <c r="M786" t="str">
        <f>IF(B786="Q", MAX(M$2:M785)+1, "")</f>
        <v/>
      </c>
      <c r="N786" t="str">
        <f t="shared" si="63"/>
        <v/>
      </c>
    </row>
    <row r="787" spans="1:14" x14ac:dyDescent="0.25">
      <c r="H787" t="str" cm="1">
        <f t="array" ref="H787">SUBSTITUTE(INDEX($C$1:$C787, MAX(IF((NOT(ISBLANK($C$1:$C787)))*(ISNUMBER(FIND("Item:", $C$1:$C787))), ROW($C$1:$C787)-ROW($C$1)+1))), "Item: ", "")</f>
        <v>IMPERMEABILIZACION SOBRE LOSA</v>
      </c>
      <c r="I787" t="str">
        <f t="shared" si="64"/>
        <v/>
      </c>
      <c r="J787" t="str">
        <f t="shared" si="67"/>
        <v>EQUIPO</v>
      </c>
      <c r="K787" t="b">
        <f t="shared" si="65"/>
        <v>0</v>
      </c>
      <c r="L787" s="11" t="str">
        <f t="shared" si="66"/>
        <v/>
      </c>
      <c r="M787" t="str">
        <f>IF(B787="Q", MAX(M$2:M786)+1, "")</f>
        <v/>
      </c>
      <c r="N787" t="str">
        <f t="shared" si="63"/>
        <v/>
      </c>
    </row>
    <row r="788" spans="1:14" x14ac:dyDescent="0.25">
      <c r="H788" t="str" cm="1">
        <f t="array" ref="H788">SUBSTITUTE(INDEX($C$1:$C788, MAX(IF((NOT(ISBLANK($C$1:$C788)))*(ISNUMBER(FIND("Item:", $C$1:$C788))), ROW($C$1:$C788)-ROW($C$1)+1))), "Item: ", "")</f>
        <v>IMPERMEABILIZACION SOBRE LOSA</v>
      </c>
      <c r="I788" t="str">
        <f t="shared" si="64"/>
        <v/>
      </c>
      <c r="J788" t="str">
        <f t="shared" si="67"/>
        <v>EQUIPO</v>
      </c>
      <c r="K788" t="b">
        <f t="shared" si="65"/>
        <v>0</v>
      </c>
      <c r="L788" s="11" t="str">
        <f t="shared" si="66"/>
        <v/>
      </c>
      <c r="M788" t="str">
        <f>IF(B788="Q", MAX(M$2:M787)+1, "")</f>
        <v/>
      </c>
      <c r="N788" t="str">
        <f t="shared" si="63"/>
        <v/>
      </c>
    </row>
    <row r="789" spans="1:14" x14ac:dyDescent="0.25">
      <c r="H789" t="str" cm="1">
        <f t="array" ref="H789">SUBSTITUTE(INDEX($C$1:$C789, MAX(IF((NOT(ISBLANK($C$1:$C789)))*(ISNUMBER(FIND("Item:", $C$1:$C789))), ROW($C$1:$C789)-ROW($C$1)+1))), "Item: ", "")</f>
        <v>IMPERMEABILIZACION SOBRE LOSA</v>
      </c>
      <c r="I789" t="str">
        <f t="shared" si="64"/>
        <v/>
      </c>
      <c r="J789" t="str">
        <f t="shared" si="67"/>
        <v>EQUIPO</v>
      </c>
      <c r="K789" t="b">
        <f t="shared" si="65"/>
        <v>0</v>
      </c>
      <c r="L789" s="11" t="str">
        <f t="shared" si="66"/>
        <v/>
      </c>
      <c r="M789" t="str">
        <f>IF(B789="Q", MAX(M$2:M788)+1, "")</f>
        <v/>
      </c>
      <c r="N789" t="str">
        <f t="shared" si="63"/>
        <v/>
      </c>
    </row>
    <row r="790" spans="1:14" x14ac:dyDescent="0.25">
      <c r="A790" s="2"/>
      <c r="B790" s="2" t="s">
        <v>240</v>
      </c>
      <c r="C790" s="5" t="s">
        <v>241</v>
      </c>
      <c r="D790" s="5"/>
      <c r="E790" s="5" t="s">
        <v>242</v>
      </c>
      <c r="F790" s="5" t="s">
        <v>243</v>
      </c>
      <c r="G790" s="3">
        <v>0.28999999999999998</v>
      </c>
      <c r="H790" t="str" cm="1">
        <f t="array" ref="H790">SUBSTITUTE(INDEX($C$1:$C790, MAX(IF((NOT(ISBLANK($C$1:$C790)))*(ISNUMBER(FIND("Item:", $C$1:$C790))), ROW($C$1:$C790)-ROW($C$1)+1))), "Item: ", "")</f>
        <v>IMPERMEABILIZACION SOBRE LOSA</v>
      </c>
      <c r="I790" t="str">
        <f t="shared" si="64"/>
        <v/>
      </c>
      <c r="J790" t="str">
        <f t="shared" si="67"/>
        <v>EQUIPO</v>
      </c>
      <c r="K790" t="b">
        <f t="shared" si="65"/>
        <v>0</v>
      </c>
      <c r="L790" s="11" t="str">
        <f t="shared" si="66"/>
        <v/>
      </c>
      <c r="M790" t="str">
        <f>IF(B790="Q", MAX(M$2:M789)+1, "")</f>
        <v/>
      </c>
      <c r="N790" t="str">
        <f t="shared" si="63"/>
        <v/>
      </c>
    </row>
    <row r="791" spans="1:14" x14ac:dyDescent="0.25">
      <c r="A791" s="6" t="s">
        <v>1</v>
      </c>
      <c r="B791" s="6" t="s">
        <v>244</v>
      </c>
      <c r="C791" s="8" t="s">
        <v>245</v>
      </c>
      <c r="D791" s="8"/>
      <c r="E791" s="8"/>
      <c r="F791" s="8" t="s">
        <v>246</v>
      </c>
      <c r="G791" s="7">
        <v>0.28999999999999998</v>
      </c>
      <c r="H791" t="str" cm="1">
        <f t="array" ref="H791">SUBSTITUTE(INDEX($C$1:$C791, MAX(IF((NOT(ISBLANK($C$1:$C791)))*(ISNUMBER(FIND("Item:", $C$1:$C791))), ROW($C$1:$C791)-ROW($C$1)+1))), "Item: ", "")</f>
        <v>IMPERMEABILIZACION SOBRE LOSA</v>
      </c>
      <c r="I791" t="str">
        <f t="shared" si="64"/>
        <v>EQUIPO</v>
      </c>
      <c r="J791" t="str">
        <f t="shared" si="67"/>
        <v>EQUIPO</v>
      </c>
      <c r="K791" t="b">
        <f t="shared" si="65"/>
        <v>0</v>
      </c>
      <c r="L791" s="11" t="str">
        <f t="shared" si="66"/>
        <v/>
      </c>
      <c r="M791" t="str">
        <f>IF(B791="Q", MAX(M$2:M790)+1, "")</f>
        <v/>
      </c>
      <c r="N791" t="str">
        <f t="shared" si="63"/>
        <v/>
      </c>
    </row>
    <row r="792" spans="1:14" x14ac:dyDescent="0.25">
      <c r="A792" s="6" t="s">
        <v>1</v>
      </c>
      <c r="B792" s="6" t="s">
        <v>247</v>
      </c>
      <c r="C792" s="8" t="s">
        <v>248</v>
      </c>
      <c r="D792" s="8"/>
      <c r="E792" s="8"/>
      <c r="F792" s="8" t="s">
        <v>249</v>
      </c>
      <c r="G792" s="7">
        <v>25.91</v>
      </c>
      <c r="H792" t="str" cm="1">
        <f t="array" ref="H792">SUBSTITUTE(INDEX($C$1:$C792, MAX(IF((NOT(ISBLANK($C$1:$C792)))*(ISNUMBER(FIND("Item:", $C$1:$C792))), ROW($C$1:$C792)-ROW($C$1)+1))), "Item: ", "")</f>
        <v>IMPERMEABILIZACION SOBRE LOSA</v>
      </c>
      <c r="I792" t="str">
        <f t="shared" si="64"/>
        <v/>
      </c>
      <c r="J792" t="str">
        <f t="shared" si="67"/>
        <v>EQUIPO</v>
      </c>
      <c r="K792" t="b">
        <f t="shared" si="65"/>
        <v>0</v>
      </c>
      <c r="L792" s="11" t="str">
        <f t="shared" si="66"/>
        <v/>
      </c>
      <c r="M792" t="str">
        <f>IF(B792="Q", MAX(M$2:M791)+1, "")</f>
        <v/>
      </c>
      <c r="N792" t="str">
        <f t="shared" si="63"/>
        <v/>
      </c>
    </row>
    <row r="793" spans="1:14" x14ac:dyDescent="0.25">
      <c r="A793" s="2"/>
      <c r="B793" s="2" t="s">
        <v>250</v>
      </c>
      <c r="C793" s="5" t="s">
        <v>251</v>
      </c>
      <c r="D793" s="5"/>
      <c r="E793" s="5" t="s">
        <v>252</v>
      </c>
      <c r="F793" s="5" t="s">
        <v>253</v>
      </c>
      <c r="G793" s="3">
        <v>1.81</v>
      </c>
      <c r="H793" t="str" cm="1">
        <f t="array" ref="H793">SUBSTITUTE(INDEX($C$1:$C793, MAX(IF((NOT(ISBLANK($C$1:$C793)))*(ISNUMBER(FIND("Item:", $C$1:$C793))), ROW($C$1:$C793)-ROW($C$1)+1))), "Item: ", "")</f>
        <v>IMPERMEABILIZACION SOBRE LOSA</v>
      </c>
      <c r="I793" t="str">
        <f t="shared" si="64"/>
        <v/>
      </c>
      <c r="J793" t="str">
        <f t="shared" si="67"/>
        <v>EQUIPO</v>
      </c>
      <c r="K793" t="b">
        <f t="shared" si="65"/>
        <v>0</v>
      </c>
      <c r="L793" s="11" t="str">
        <f t="shared" si="66"/>
        <v/>
      </c>
      <c r="M793" t="str">
        <f>IF(B793="Q", MAX(M$2:M792)+1, "")</f>
        <v/>
      </c>
      <c r="N793" t="str">
        <f t="shared" si="63"/>
        <v/>
      </c>
    </row>
    <row r="794" spans="1:14" x14ac:dyDescent="0.25">
      <c r="A794" s="2"/>
      <c r="B794" s="2" t="s">
        <v>26</v>
      </c>
      <c r="C794" s="5" t="s">
        <v>254</v>
      </c>
      <c r="D794" s="5"/>
      <c r="E794" s="5" t="s">
        <v>252</v>
      </c>
      <c r="F794" s="5" t="s">
        <v>255</v>
      </c>
      <c r="G794" s="3">
        <v>1.94</v>
      </c>
      <c r="H794" t="str" cm="1">
        <f t="array" ref="H794">SUBSTITUTE(INDEX($C$1:$C794, MAX(IF((NOT(ISBLANK($C$1:$C794)))*(ISNUMBER(FIND("Item:", $C$1:$C794))), ROW($C$1:$C794)-ROW($C$1)+1))), "Item: ", "")</f>
        <v>IMPERMEABILIZACION SOBRE LOSA</v>
      </c>
      <c r="I794" t="str">
        <f t="shared" si="64"/>
        <v/>
      </c>
      <c r="J794" t="str">
        <f t="shared" si="67"/>
        <v>EQUIPO</v>
      </c>
      <c r="K794" t="b">
        <f t="shared" si="65"/>
        <v>0</v>
      </c>
      <c r="L794" s="11" t="str">
        <f t="shared" si="66"/>
        <v/>
      </c>
      <c r="M794" t="str">
        <f>IF(B794="Q", MAX(M$2:M793)+1, "")</f>
        <v/>
      </c>
      <c r="N794" t="str">
        <f t="shared" si="63"/>
        <v/>
      </c>
    </row>
    <row r="795" spans="1:14" x14ac:dyDescent="0.25">
      <c r="A795" s="6" t="s">
        <v>1</v>
      </c>
      <c r="B795" s="6" t="s">
        <v>256</v>
      </c>
      <c r="C795" s="8" t="s">
        <v>257</v>
      </c>
      <c r="D795" s="8"/>
      <c r="E795" s="8"/>
      <c r="F795" s="8" t="s">
        <v>258</v>
      </c>
      <c r="G795" s="7">
        <v>29.66</v>
      </c>
      <c r="H795" t="str" cm="1">
        <f t="array" ref="H795">SUBSTITUTE(INDEX($C$1:$C795, MAX(IF((NOT(ISBLANK($C$1:$C795)))*(ISNUMBER(FIND("Item:", $C$1:$C795))), ROW($C$1:$C795)-ROW($C$1)+1))), "Item: ", "")</f>
        <v>IMPERMEABILIZACION SOBRE LOSA</v>
      </c>
      <c r="I795" t="str">
        <f t="shared" si="64"/>
        <v/>
      </c>
      <c r="J795" t="str">
        <f t="shared" si="67"/>
        <v>EQUIPO</v>
      </c>
      <c r="K795" t="b">
        <f t="shared" si="65"/>
        <v>0</v>
      </c>
      <c r="L795" s="11" t="str">
        <f t="shared" si="66"/>
        <v/>
      </c>
      <c r="M795" t="str">
        <f>IF(B795="Q", MAX(M$2:M794)+1, "")</f>
        <v/>
      </c>
      <c r="N795" t="str">
        <f t="shared" si="63"/>
        <v/>
      </c>
    </row>
    <row r="796" spans="1:14" x14ac:dyDescent="0.25">
      <c r="A796" s="2"/>
      <c r="B796" s="2" t="s">
        <v>259</v>
      </c>
      <c r="C796" s="5" t="s">
        <v>260</v>
      </c>
      <c r="D796" s="5"/>
      <c r="E796" s="5" t="s">
        <v>261</v>
      </c>
      <c r="F796" s="5" t="s">
        <v>262</v>
      </c>
      <c r="G796" s="3">
        <v>0.92</v>
      </c>
      <c r="H796" t="str" cm="1">
        <f t="array" ref="H796">SUBSTITUTE(INDEX($C$1:$C796, MAX(IF((NOT(ISBLANK($C$1:$C796)))*(ISNUMBER(FIND("Item:", $C$1:$C796))), ROW($C$1:$C796)-ROW($C$1)+1))), "Item: ", "")</f>
        <v>IMPERMEABILIZACION SOBRE LOSA</v>
      </c>
      <c r="I796" t="str">
        <f t="shared" si="64"/>
        <v/>
      </c>
      <c r="J796" t="str">
        <f t="shared" si="67"/>
        <v>EQUIPO</v>
      </c>
      <c r="K796" t="b">
        <f t="shared" si="65"/>
        <v>0</v>
      </c>
      <c r="L796" s="11" t="str">
        <f t="shared" si="66"/>
        <v/>
      </c>
      <c r="M796" t="str">
        <f>IF(B796="Q", MAX(M$2:M795)+1, "")</f>
        <v/>
      </c>
      <c r="N796" t="str">
        <f t="shared" si="63"/>
        <v/>
      </c>
    </row>
    <row r="797" spans="1:14" x14ac:dyDescent="0.25">
      <c r="H797" t="str" cm="1">
        <f t="array" ref="H797">SUBSTITUTE(INDEX($C$1:$C797, MAX(IF((NOT(ISBLANK($C$1:$C797)))*(ISNUMBER(FIND("Item:", $C$1:$C797))), ROW($C$1:$C797)-ROW($C$1)+1))), "Item: ", "")</f>
        <v>IMPERMEABILIZACION SOBRE LOSA</v>
      </c>
      <c r="I797" t="str">
        <f t="shared" si="64"/>
        <v/>
      </c>
      <c r="J797" t="str">
        <f t="shared" si="67"/>
        <v>EQUIPO</v>
      </c>
      <c r="K797" t="b">
        <f t="shared" si="65"/>
        <v>0</v>
      </c>
      <c r="L797" s="11" t="str">
        <f t="shared" si="66"/>
        <v/>
      </c>
      <c r="M797" t="str">
        <f>IF(B797="Q", MAX(M$2:M796)+1, "")</f>
        <v/>
      </c>
      <c r="N797" t="str">
        <f t="shared" si="63"/>
        <v/>
      </c>
    </row>
    <row r="798" spans="1:14" x14ac:dyDescent="0.25">
      <c r="A798" s="6" t="s">
        <v>1</v>
      </c>
      <c r="B798" s="6" t="s">
        <v>263</v>
      </c>
      <c r="C798" s="8" t="s">
        <v>264</v>
      </c>
      <c r="D798" s="8"/>
      <c r="E798" s="8"/>
      <c r="F798" s="8" t="s">
        <v>265</v>
      </c>
      <c r="G798" s="7">
        <v>30.58</v>
      </c>
      <c r="H798" t="str" cm="1">
        <f t="array" ref="H798">SUBSTITUTE(INDEX($C$1:$C798, MAX(IF((NOT(ISBLANK($C$1:$C798)))*(ISNUMBER(FIND("Item:", $C$1:$C798))), ROW($C$1:$C798)-ROW($C$1)+1))), "Item: ", "")</f>
        <v>IMPERMEABILIZACION SOBRE LOSA</v>
      </c>
      <c r="I798" t="str">
        <f t="shared" si="64"/>
        <v/>
      </c>
      <c r="J798" t="str">
        <f t="shared" si="67"/>
        <v>EQUIPO</v>
      </c>
      <c r="K798" t="b">
        <f t="shared" si="65"/>
        <v>0</v>
      </c>
      <c r="L798" s="11" t="str">
        <f t="shared" si="66"/>
        <v/>
      </c>
      <c r="M798">
        <f>IF(B798="Q", MAX(M$2:M797)+1, "")</f>
        <v>16</v>
      </c>
      <c r="N798" t="str">
        <f t="shared" si="63"/>
        <v>IMPERMEABILIZACION SOBRE LOSA</v>
      </c>
    </row>
    <row r="799" spans="1:14" x14ac:dyDescent="0.25">
      <c r="A799" s="6" t="s">
        <v>1</v>
      </c>
      <c r="B799" s="6"/>
      <c r="C799" s="8" t="s">
        <v>266</v>
      </c>
      <c r="D799" s="8"/>
      <c r="E799" s="8"/>
      <c r="F799" s="8"/>
      <c r="G799" s="7">
        <v>30.58</v>
      </c>
      <c r="H799" t="str" cm="1">
        <f t="array" ref="H799">SUBSTITUTE(INDEX($C$1:$C799, MAX(IF((NOT(ISBLANK($C$1:$C799)))*(ISNUMBER(FIND("Item:", $C$1:$C799))), ROW($C$1:$C799)-ROW($C$1)+1))), "Item: ", "")</f>
        <v>IMPERMEABILIZACION SOBRE LOSA</v>
      </c>
      <c r="I799" t="str">
        <f t="shared" si="64"/>
        <v/>
      </c>
      <c r="J799" t="str">
        <f t="shared" si="67"/>
        <v>EQUIPO</v>
      </c>
      <c r="K799" t="b">
        <f t="shared" si="65"/>
        <v>0</v>
      </c>
      <c r="L799" s="11" t="str">
        <f t="shared" si="66"/>
        <v/>
      </c>
      <c r="M799" t="str">
        <f>IF(B799="Q", MAX(M$2:M798)+1, "")</f>
        <v/>
      </c>
      <c r="N799" t="str">
        <f t="shared" si="63"/>
        <v/>
      </c>
    </row>
    <row r="800" spans="1:14" x14ac:dyDescent="0.25">
      <c r="C800" s="9" t="s">
        <v>305</v>
      </c>
      <c r="H800" t="str" cm="1">
        <f t="array" ref="H800">SUBSTITUTE(INDEX($C$1:$C800, MAX(IF((NOT(ISBLANK($C$1:$C800)))*(ISNUMBER(FIND("Item:", $C$1:$C800))), ROW($C$1:$C800)-ROW($C$1)+1))), "Item: ", "")</f>
        <v>IMPERMEABILIZACION SOBRE LOSA</v>
      </c>
      <c r="I800" t="str">
        <f t="shared" si="64"/>
        <v/>
      </c>
      <c r="J800" t="str">
        <f t="shared" si="67"/>
        <v>EQUIPO</v>
      </c>
      <c r="K800" t="b">
        <f t="shared" si="65"/>
        <v>0</v>
      </c>
      <c r="L800" s="11" t="str">
        <f t="shared" si="66"/>
        <v/>
      </c>
      <c r="M800" t="str">
        <f>IF(B800="Q", MAX(M$2:M799)+1, "")</f>
        <v/>
      </c>
      <c r="N800" t="str">
        <f t="shared" si="63"/>
        <v/>
      </c>
    </row>
    <row r="801" spans="1:14" x14ac:dyDescent="0.25">
      <c r="H801" t="str" cm="1">
        <f t="array" ref="H801">SUBSTITUTE(INDEX($C$1:$C801, MAX(IF((NOT(ISBLANK($C$1:$C801)))*(ISNUMBER(FIND("Item:", $C$1:$C801))), ROW($C$1:$C801)-ROW($C$1)+1))), "Item: ", "")</f>
        <v>IMPERMEABILIZACION SOBRE LOSA</v>
      </c>
      <c r="I801" t="str">
        <f t="shared" si="64"/>
        <v/>
      </c>
      <c r="J801" t="str">
        <f t="shared" si="67"/>
        <v>EQUIPO</v>
      </c>
      <c r="K801" t="b">
        <f t="shared" si="65"/>
        <v>0</v>
      </c>
      <c r="L801" s="11" t="str">
        <f t="shared" si="66"/>
        <v/>
      </c>
      <c r="M801" t="str">
        <f>IF(B801="Q", MAX(M$2:M800)+1, "")</f>
        <v/>
      </c>
      <c r="N801" t="str">
        <f t="shared" si="63"/>
        <v/>
      </c>
    </row>
    <row r="802" spans="1:14" x14ac:dyDescent="0.25">
      <c r="C802" s="10" t="s">
        <v>306</v>
      </c>
      <c r="E802" s="10" t="s">
        <v>307</v>
      </c>
      <c r="H802" t="str" cm="1">
        <f t="array" ref="H802">SUBSTITUTE(INDEX($C$1:$C802, MAX(IF((NOT(ISBLANK($C$1:$C802)))*(ISNUMBER(FIND("Item:", $C$1:$C802))), ROW($C$1:$C802)-ROW($C$1)+1))), "Item: ", "")</f>
        <v>BOTAGUAS DE LADRILLO CERAMICO</v>
      </c>
      <c r="I802" t="str">
        <f t="shared" si="64"/>
        <v/>
      </c>
      <c r="J802" t="str">
        <f t="shared" si="67"/>
        <v>EQUIPO</v>
      </c>
      <c r="K802" t="b">
        <f t="shared" si="65"/>
        <v>0</v>
      </c>
      <c r="L802" s="11" t="str">
        <f t="shared" si="66"/>
        <v/>
      </c>
      <c r="M802" t="str">
        <f>IF(B802="Q", MAX(M$2:M801)+1, "")</f>
        <v/>
      </c>
      <c r="N802" t="str">
        <f t="shared" si="63"/>
        <v/>
      </c>
    </row>
    <row r="803" spans="1:14" x14ac:dyDescent="0.25">
      <c r="C803" s="10" t="s">
        <v>0</v>
      </c>
      <c r="E803" s="10" t="s">
        <v>72</v>
      </c>
      <c r="H803" t="str" cm="1">
        <f t="array" ref="H803">SUBSTITUTE(INDEX($C$1:$C803, MAX(IF((NOT(ISBLANK($C$1:$C803)))*(ISNUMBER(FIND("Item:", $C$1:$C803))), ROW($C$1:$C803)-ROW($C$1)+1))), "Item: ", "")</f>
        <v>BOTAGUAS DE LADRILLO CERAMICO</v>
      </c>
      <c r="I803" t="str">
        <f t="shared" si="64"/>
        <v/>
      </c>
      <c r="J803" t="str">
        <f t="shared" si="67"/>
        <v>EQUIPO</v>
      </c>
      <c r="K803" t="b">
        <f t="shared" si="65"/>
        <v>0</v>
      </c>
      <c r="L803" s="11" t="str">
        <f t="shared" si="66"/>
        <v/>
      </c>
      <c r="M803" t="str">
        <f>IF(B803="Q", MAX(M$2:M802)+1, "")</f>
        <v/>
      </c>
      <c r="N803" t="str">
        <f t="shared" si="63"/>
        <v/>
      </c>
    </row>
    <row r="804" spans="1:14" x14ac:dyDescent="0.25">
      <c r="C804" s="10" t="s">
        <v>71</v>
      </c>
      <c r="E804" s="10" t="s">
        <v>73</v>
      </c>
      <c r="H804" t="str" cm="1">
        <f t="array" ref="H804">SUBSTITUTE(INDEX($C$1:$C804, MAX(IF((NOT(ISBLANK($C$1:$C804)))*(ISNUMBER(FIND("Item:", $C$1:$C804))), ROW($C$1:$C804)-ROW($C$1)+1))), "Item: ", "")</f>
        <v>BOTAGUAS DE LADRILLO CERAMICO</v>
      </c>
      <c r="I804" t="str">
        <f t="shared" si="64"/>
        <v/>
      </c>
      <c r="J804" t="str">
        <f t="shared" si="67"/>
        <v>EQUIPO</v>
      </c>
      <c r="K804" t="b">
        <f t="shared" si="65"/>
        <v>0</v>
      </c>
      <c r="L804" s="11" t="str">
        <f t="shared" si="66"/>
        <v/>
      </c>
      <c r="M804" t="str">
        <f>IF(B804="Q", MAX(M$2:M803)+1, "")</f>
        <v/>
      </c>
      <c r="N804" t="str">
        <f t="shared" si="63"/>
        <v/>
      </c>
    </row>
    <row r="805" spans="1:14" x14ac:dyDescent="0.25">
      <c r="H805" t="str" cm="1">
        <f t="array" ref="H805">SUBSTITUTE(INDEX($C$1:$C805, MAX(IF((NOT(ISBLANK($C$1:$C805)))*(ISNUMBER(FIND("Item:", $C$1:$C805))), ROW($C$1:$C805)-ROW($C$1)+1))), "Item: ", "")</f>
        <v>BOTAGUAS DE LADRILLO CERAMICO</v>
      </c>
      <c r="I805" t="str">
        <f t="shared" si="64"/>
        <v/>
      </c>
      <c r="J805" t="str">
        <f t="shared" si="67"/>
        <v>EQUIPO</v>
      </c>
      <c r="K805" t="b">
        <f t="shared" si="65"/>
        <v>0</v>
      </c>
      <c r="L805" s="11" t="str">
        <f t="shared" si="66"/>
        <v/>
      </c>
      <c r="M805" t="str">
        <f>IF(B805="Q", MAX(M$2:M804)+1, "")</f>
        <v/>
      </c>
      <c r="N805" t="str">
        <f t="shared" si="63"/>
        <v/>
      </c>
    </row>
    <row r="806" spans="1:14" x14ac:dyDescent="0.25">
      <c r="A806" s="1" t="s">
        <v>2</v>
      </c>
      <c r="B806" s="1" t="s">
        <v>213</v>
      </c>
      <c r="C806" s="4" t="s">
        <v>214</v>
      </c>
      <c r="D806" s="4" t="s">
        <v>74</v>
      </c>
      <c r="E806" s="4" t="s">
        <v>77</v>
      </c>
      <c r="F806" s="4" t="s">
        <v>215</v>
      </c>
      <c r="G806" s="4" t="s">
        <v>76</v>
      </c>
      <c r="H806" t="str" cm="1">
        <f t="array" ref="H806">SUBSTITUTE(INDEX($C$1:$C806, MAX(IF((NOT(ISBLANK($C$1:$C806)))*(ISNUMBER(FIND("Item:", $C$1:$C806))), ROW($C$1:$C806)-ROW($C$1)+1))), "Item: ", "")</f>
        <v>BOTAGUAS DE LADRILLO CERAMICO</v>
      </c>
      <c r="I806" t="str">
        <f t="shared" si="64"/>
        <v/>
      </c>
      <c r="J806" t="str">
        <f t="shared" si="67"/>
        <v>EQUIPO</v>
      </c>
      <c r="K806" t="b">
        <f t="shared" si="65"/>
        <v>0</v>
      </c>
      <c r="L806" s="11" t="str">
        <f t="shared" si="66"/>
        <v/>
      </c>
      <c r="M806" t="str">
        <f>IF(B806="Q", MAX(M$2:M805)+1, "")</f>
        <v/>
      </c>
      <c r="N806" t="str">
        <f t="shared" si="63"/>
        <v/>
      </c>
    </row>
    <row r="807" spans="1:14" x14ac:dyDescent="0.25">
      <c r="A807" s="2"/>
      <c r="B807" s="2" t="s">
        <v>216</v>
      </c>
      <c r="C807" s="5" t="s">
        <v>217</v>
      </c>
      <c r="D807" s="5"/>
      <c r="E807" s="5"/>
      <c r="F807" s="5"/>
      <c r="G807" s="5"/>
      <c r="H807" t="str" cm="1">
        <f t="array" ref="H807">SUBSTITUTE(INDEX($C$1:$C807, MAX(IF((NOT(ISBLANK($C$1:$C807)))*(ISNUMBER(FIND("Item:", $C$1:$C807))), ROW($C$1:$C807)-ROW($C$1)+1))), "Item: ", "")</f>
        <v>BOTAGUAS DE LADRILLO CERAMICO</v>
      </c>
      <c r="I807" t="str">
        <f t="shared" si="64"/>
        <v>MATERIALES</v>
      </c>
      <c r="J807" t="str">
        <f t="shared" si="67"/>
        <v>MATERIALES</v>
      </c>
      <c r="K807" t="b">
        <f t="shared" si="65"/>
        <v>1</v>
      </c>
      <c r="L807" s="11" t="str">
        <f t="shared" si="66"/>
        <v/>
      </c>
      <c r="M807" t="str">
        <f>IF(B807="Q", MAX(M$2:M806)+1, "")</f>
        <v/>
      </c>
      <c r="N807" t="str">
        <f t="shared" si="63"/>
        <v/>
      </c>
    </row>
    <row r="808" spans="1:14" x14ac:dyDescent="0.25">
      <c r="A808" s="2">
        <v>1</v>
      </c>
      <c r="B808" s="2" t="s">
        <v>218</v>
      </c>
      <c r="C808" s="5" t="s">
        <v>108</v>
      </c>
      <c r="D808" s="5" t="s">
        <v>81</v>
      </c>
      <c r="E808" s="3">
        <v>1.5</v>
      </c>
      <c r="F808" s="3">
        <v>1.1000000000000001</v>
      </c>
      <c r="G808" s="3">
        <v>1.65</v>
      </c>
      <c r="H808" t="str" cm="1">
        <f t="array" ref="H808">SUBSTITUTE(INDEX($C$1:$C808, MAX(IF((NOT(ISBLANK($C$1:$C808)))*(ISNUMBER(FIND("Item:", $C$1:$C808))), ROW($C$1:$C808)-ROW($C$1)+1))), "Item: ", "")</f>
        <v>BOTAGUAS DE LADRILLO CERAMICO</v>
      </c>
      <c r="I808" t="str">
        <f t="shared" si="64"/>
        <v/>
      </c>
      <c r="J808" t="str">
        <f t="shared" si="67"/>
        <v>MATERIALES</v>
      </c>
      <c r="K808" t="b">
        <f t="shared" si="65"/>
        <v>0</v>
      </c>
      <c r="L808" s="11" t="str">
        <f t="shared" si="66"/>
        <v>SI</v>
      </c>
      <c r="M808" t="str">
        <f>IF(B808="Q", MAX(M$2:M807)+1, "")</f>
        <v/>
      </c>
      <c r="N808" t="str">
        <f t="shared" si="63"/>
        <v/>
      </c>
    </row>
    <row r="809" spans="1:14" x14ac:dyDescent="0.25">
      <c r="A809" s="2">
        <v>2</v>
      </c>
      <c r="B809" s="2" t="s">
        <v>218</v>
      </c>
      <c r="C809" s="5" t="s">
        <v>95</v>
      </c>
      <c r="D809" s="5" t="s">
        <v>37</v>
      </c>
      <c r="E809" s="3">
        <v>4</v>
      </c>
      <c r="F809" s="3">
        <v>4</v>
      </c>
      <c r="G809" s="3">
        <v>16</v>
      </c>
      <c r="H809" t="str" cm="1">
        <f t="array" ref="H809">SUBSTITUTE(INDEX($C$1:$C809, MAX(IF((NOT(ISBLANK($C$1:$C809)))*(ISNUMBER(FIND("Item:", $C$1:$C809))), ROW($C$1:$C809)-ROW($C$1)+1))), "Item: ", "")</f>
        <v>BOTAGUAS DE LADRILLO CERAMICO</v>
      </c>
      <c r="I809" t="str">
        <f t="shared" si="64"/>
        <v/>
      </c>
      <c r="J809" t="str">
        <f t="shared" si="67"/>
        <v>MATERIALES</v>
      </c>
      <c r="K809" t="b">
        <f t="shared" si="65"/>
        <v>0</v>
      </c>
      <c r="L809" s="11" t="str">
        <f t="shared" si="66"/>
        <v>SI</v>
      </c>
      <c r="M809" t="str">
        <f>IF(B809="Q", MAX(M$2:M808)+1, "")</f>
        <v/>
      </c>
      <c r="N809" t="str">
        <f t="shared" si="63"/>
        <v/>
      </c>
    </row>
    <row r="810" spans="1:14" x14ac:dyDescent="0.25">
      <c r="A810" s="2">
        <v>3</v>
      </c>
      <c r="B810" s="2" t="s">
        <v>218</v>
      </c>
      <c r="C810" s="5" t="s">
        <v>90</v>
      </c>
      <c r="D810" s="5" t="s">
        <v>89</v>
      </c>
      <c r="E810" s="3">
        <v>0</v>
      </c>
      <c r="F810" s="3">
        <v>0</v>
      </c>
      <c r="G810" s="3">
        <v>0</v>
      </c>
      <c r="H810" t="str" cm="1">
        <f t="array" ref="H810">SUBSTITUTE(INDEX($C$1:$C810, MAX(IF((NOT(ISBLANK($C$1:$C810)))*(ISNUMBER(FIND("Item:", $C$1:$C810))), ROW($C$1:$C810)-ROW($C$1)+1))), "Item: ", "")</f>
        <v>BOTAGUAS DE LADRILLO CERAMICO</v>
      </c>
      <c r="I810" t="str">
        <f t="shared" si="64"/>
        <v/>
      </c>
      <c r="J810" t="str">
        <f t="shared" si="67"/>
        <v>MATERIALES</v>
      </c>
      <c r="K810" t="b">
        <f t="shared" si="65"/>
        <v>0</v>
      </c>
      <c r="L810" s="11" t="str">
        <f t="shared" si="66"/>
        <v>SI</v>
      </c>
      <c r="M810" t="str">
        <f>IF(B810="Q", MAX(M$2:M809)+1, "")</f>
        <v/>
      </c>
      <c r="N810" t="str">
        <f t="shared" si="63"/>
        <v/>
      </c>
    </row>
    <row r="811" spans="1:14" x14ac:dyDescent="0.25">
      <c r="H811" t="str" cm="1">
        <f t="array" ref="H811">SUBSTITUTE(INDEX($C$1:$C811, MAX(IF((NOT(ISBLANK($C$1:$C811)))*(ISNUMBER(FIND("Item:", $C$1:$C811))), ROW($C$1:$C811)-ROW($C$1)+1))), "Item: ", "")</f>
        <v>BOTAGUAS DE LADRILLO CERAMICO</v>
      </c>
      <c r="I811" t="str">
        <f t="shared" si="64"/>
        <v/>
      </c>
      <c r="J811" t="str">
        <f t="shared" si="67"/>
        <v>MATERIALES</v>
      </c>
      <c r="K811" t="b">
        <f t="shared" si="65"/>
        <v>0</v>
      </c>
      <c r="L811" s="11" t="str">
        <f t="shared" si="66"/>
        <v/>
      </c>
      <c r="M811" t="str">
        <f>IF(B811="Q", MAX(M$2:M810)+1, "")</f>
        <v/>
      </c>
      <c r="N811" t="str">
        <f t="shared" si="63"/>
        <v/>
      </c>
    </row>
    <row r="812" spans="1:14" x14ac:dyDescent="0.25">
      <c r="H812" t="str" cm="1">
        <f t="array" ref="H812">SUBSTITUTE(INDEX($C$1:$C812, MAX(IF((NOT(ISBLANK($C$1:$C812)))*(ISNUMBER(FIND("Item:", $C$1:$C812))), ROW($C$1:$C812)-ROW($C$1)+1))), "Item: ", "")</f>
        <v>BOTAGUAS DE LADRILLO CERAMICO</v>
      </c>
      <c r="I812" t="str">
        <f t="shared" si="64"/>
        <v/>
      </c>
      <c r="J812" t="str">
        <f t="shared" si="67"/>
        <v>MATERIALES</v>
      </c>
      <c r="K812" t="b">
        <f t="shared" si="65"/>
        <v>0</v>
      </c>
      <c r="L812" s="11" t="str">
        <f t="shared" si="66"/>
        <v/>
      </c>
      <c r="M812" t="str">
        <f>IF(B812="Q", MAX(M$2:M811)+1, "")</f>
        <v/>
      </c>
      <c r="N812" t="str">
        <f t="shared" si="63"/>
        <v/>
      </c>
    </row>
    <row r="813" spans="1:14" x14ac:dyDescent="0.25">
      <c r="H813" t="str" cm="1">
        <f t="array" ref="H813">SUBSTITUTE(INDEX($C$1:$C813, MAX(IF((NOT(ISBLANK($C$1:$C813)))*(ISNUMBER(FIND("Item:", $C$1:$C813))), ROW($C$1:$C813)-ROW($C$1)+1))), "Item: ", "")</f>
        <v>BOTAGUAS DE LADRILLO CERAMICO</v>
      </c>
      <c r="I813" t="str">
        <f t="shared" si="64"/>
        <v/>
      </c>
      <c r="J813" t="str">
        <f t="shared" si="67"/>
        <v>MATERIALES</v>
      </c>
      <c r="K813" t="b">
        <f t="shared" si="65"/>
        <v>0</v>
      </c>
      <c r="L813" s="11" t="str">
        <f t="shared" si="66"/>
        <v/>
      </c>
      <c r="M813" t="str">
        <f>IF(B813="Q", MAX(M$2:M812)+1, "")</f>
        <v/>
      </c>
      <c r="N813" t="str">
        <f t="shared" si="63"/>
        <v/>
      </c>
    </row>
    <row r="814" spans="1:14" x14ac:dyDescent="0.25">
      <c r="H814" t="str" cm="1">
        <f t="array" ref="H814">SUBSTITUTE(INDEX($C$1:$C814, MAX(IF((NOT(ISBLANK($C$1:$C814)))*(ISNUMBER(FIND("Item:", $C$1:$C814))), ROW($C$1:$C814)-ROW($C$1)+1))), "Item: ", "")</f>
        <v>BOTAGUAS DE LADRILLO CERAMICO</v>
      </c>
      <c r="I814" t="str">
        <f t="shared" si="64"/>
        <v/>
      </c>
      <c r="J814" t="str">
        <f t="shared" si="67"/>
        <v>MATERIALES</v>
      </c>
      <c r="K814" t="b">
        <f t="shared" si="65"/>
        <v>0</v>
      </c>
      <c r="L814" s="11" t="str">
        <f t="shared" si="66"/>
        <v/>
      </c>
      <c r="M814" t="str">
        <f>IF(B814="Q", MAX(M$2:M813)+1, "")</f>
        <v/>
      </c>
      <c r="N814" t="str">
        <f t="shared" si="63"/>
        <v/>
      </c>
    </row>
    <row r="815" spans="1:14" x14ac:dyDescent="0.25">
      <c r="H815" t="str" cm="1">
        <f t="array" ref="H815">SUBSTITUTE(INDEX($C$1:$C815, MAX(IF((NOT(ISBLANK($C$1:$C815)))*(ISNUMBER(FIND("Item:", $C$1:$C815))), ROW($C$1:$C815)-ROW($C$1)+1))), "Item: ", "")</f>
        <v>BOTAGUAS DE LADRILLO CERAMICO</v>
      </c>
      <c r="I815" t="str">
        <f t="shared" si="64"/>
        <v/>
      </c>
      <c r="J815" t="str">
        <f t="shared" si="67"/>
        <v>MATERIALES</v>
      </c>
      <c r="K815" t="b">
        <f t="shared" si="65"/>
        <v>0</v>
      </c>
      <c r="L815" s="11" t="str">
        <f t="shared" si="66"/>
        <v/>
      </c>
      <c r="M815" t="str">
        <f>IF(B815="Q", MAX(M$2:M814)+1, "")</f>
        <v/>
      </c>
      <c r="N815" t="str">
        <f t="shared" si="63"/>
        <v/>
      </c>
    </row>
    <row r="816" spans="1:14" x14ac:dyDescent="0.25">
      <c r="H816" t="str" cm="1">
        <f t="array" ref="H816">SUBSTITUTE(INDEX($C$1:$C816, MAX(IF((NOT(ISBLANK($C$1:$C816)))*(ISNUMBER(FIND("Item:", $C$1:$C816))), ROW($C$1:$C816)-ROW($C$1)+1))), "Item: ", "")</f>
        <v>BOTAGUAS DE LADRILLO CERAMICO</v>
      </c>
      <c r="I816" t="str">
        <f t="shared" si="64"/>
        <v/>
      </c>
      <c r="J816" t="str">
        <f t="shared" si="67"/>
        <v>MATERIALES</v>
      </c>
      <c r="K816" t="b">
        <f t="shared" si="65"/>
        <v>0</v>
      </c>
      <c r="L816" s="11" t="str">
        <f t="shared" si="66"/>
        <v/>
      </c>
      <c r="M816" t="str">
        <f>IF(B816="Q", MAX(M$2:M815)+1, "")</f>
        <v/>
      </c>
      <c r="N816" t="str">
        <f t="shared" si="63"/>
        <v/>
      </c>
    </row>
    <row r="817" spans="1:14" x14ac:dyDescent="0.25">
      <c r="H817" t="str" cm="1">
        <f t="array" ref="H817">SUBSTITUTE(INDEX($C$1:$C817, MAX(IF((NOT(ISBLANK($C$1:$C817)))*(ISNUMBER(FIND("Item:", $C$1:$C817))), ROW($C$1:$C817)-ROW($C$1)+1))), "Item: ", "")</f>
        <v>BOTAGUAS DE LADRILLO CERAMICO</v>
      </c>
      <c r="I817" t="str">
        <f t="shared" si="64"/>
        <v/>
      </c>
      <c r="J817" t="str">
        <f t="shared" si="67"/>
        <v>MATERIALES</v>
      </c>
      <c r="K817" t="b">
        <f t="shared" si="65"/>
        <v>0</v>
      </c>
      <c r="L817" s="11" t="str">
        <f t="shared" si="66"/>
        <v/>
      </c>
      <c r="M817" t="str">
        <f>IF(B817="Q", MAX(M$2:M816)+1, "")</f>
        <v/>
      </c>
      <c r="N817" t="str">
        <f t="shared" si="63"/>
        <v/>
      </c>
    </row>
    <row r="818" spans="1:14" x14ac:dyDescent="0.25">
      <c r="H818" t="str" cm="1">
        <f t="array" ref="H818">SUBSTITUTE(INDEX($C$1:$C818, MAX(IF((NOT(ISBLANK($C$1:$C818)))*(ISNUMBER(FIND("Item:", $C$1:$C818))), ROW($C$1:$C818)-ROW($C$1)+1))), "Item: ", "")</f>
        <v>BOTAGUAS DE LADRILLO CERAMICO</v>
      </c>
      <c r="I818" t="str">
        <f t="shared" si="64"/>
        <v/>
      </c>
      <c r="J818" t="str">
        <f t="shared" si="67"/>
        <v>MATERIALES</v>
      </c>
      <c r="K818" t="b">
        <f t="shared" si="65"/>
        <v>0</v>
      </c>
      <c r="L818" s="11" t="str">
        <f t="shared" si="66"/>
        <v/>
      </c>
      <c r="M818" t="str">
        <f>IF(B818="Q", MAX(M$2:M817)+1, "")</f>
        <v/>
      </c>
      <c r="N818" t="str">
        <f t="shared" si="63"/>
        <v/>
      </c>
    </row>
    <row r="819" spans="1:14" x14ac:dyDescent="0.25">
      <c r="H819" t="str" cm="1">
        <f t="array" ref="H819">SUBSTITUTE(INDEX($C$1:$C819, MAX(IF((NOT(ISBLANK($C$1:$C819)))*(ISNUMBER(FIND("Item:", $C$1:$C819))), ROW($C$1:$C819)-ROW($C$1)+1))), "Item: ", "")</f>
        <v>BOTAGUAS DE LADRILLO CERAMICO</v>
      </c>
      <c r="I819" t="str">
        <f t="shared" si="64"/>
        <v/>
      </c>
      <c r="J819" t="str">
        <f t="shared" si="67"/>
        <v>MATERIALES</v>
      </c>
      <c r="K819" t="b">
        <f t="shared" si="65"/>
        <v>0</v>
      </c>
      <c r="L819" s="11" t="str">
        <f t="shared" si="66"/>
        <v/>
      </c>
      <c r="M819" t="str">
        <f>IF(B819="Q", MAX(M$2:M818)+1, "")</f>
        <v/>
      </c>
      <c r="N819" t="str">
        <f t="shared" si="63"/>
        <v/>
      </c>
    </row>
    <row r="820" spans="1:14" x14ac:dyDescent="0.25">
      <c r="H820" t="str" cm="1">
        <f t="array" ref="H820">SUBSTITUTE(INDEX($C$1:$C820, MAX(IF((NOT(ISBLANK($C$1:$C820)))*(ISNUMBER(FIND("Item:", $C$1:$C820))), ROW($C$1:$C820)-ROW($C$1)+1))), "Item: ", "")</f>
        <v>BOTAGUAS DE LADRILLO CERAMICO</v>
      </c>
      <c r="I820" t="str">
        <f t="shared" si="64"/>
        <v/>
      </c>
      <c r="J820" t="str">
        <f t="shared" si="67"/>
        <v>MATERIALES</v>
      </c>
      <c r="K820" t="b">
        <f t="shared" si="65"/>
        <v>0</v>
      </c>
      <c r="L820" s="11" t="str">
        <f t="shared" si="66"/>
        <v/>
      </c>
      <c r="M820" t="str">
        <f>IF(B820="Q", MAX(M$2:M819)+1, "")</f>
        <v/>
      </c>
      <c r="N820" t="str">
        <f t="shared" si="63"/>
        <v/>
      </c>
    </row>
    <row r="821" spans="1:14" x14ac:dyDescent="0.25">
      <c r="H821" t="str" cm="1">
        <f t="array" ref="H821">SUBSTITUTE(INDEX($C$1:$C821, MAX(IF((NOT(ISBLANK($C$1:$C821)))*(ISNUMBER(FIND("Item:", $C$1:$C821))), ROW($C$1:$C821)-ROW($C$1)+1))), "Item: ", "")</f>
        <v>BOTAGUAS DE LADRILLO CERAMICO</v>
      </c>
      <c r="I821" t="str">
        <f t="shared" si="64"/>
        <v/>
      </c>
      <c r="J821" t="str">
        <f t="shared" si="67"/>
        <v>MATERIALES</v>
      </c>
      <c r="K821" t="b">
        <f t="shared" si="65"/>
        <v>0</v>
      </c>
      <c r="L821" s="11" t="str">
        <f t="shared" si="66"/>
        <v/>
      </c>
      <c r="M821" t="str">
        <f>IF(B821="Q", MAX(M$2:M820)+1, "")</f>
        <v/>
      </c>
      <c r="N821" t="str">
        <f t="shared" si="63"/>
        <v/>
      </c>
    </row>
    <row r="822" spans="1:14" x14ac:dyDescent="0.25">
      <c r="H822" t="str" cm="1">
        <f t="array" ref="H822">SUBSTITUTE(INDEX($C$1:$C822, MAX(IF((NOT(ISBLANK($C$1:$C822)))*(ISNUMBER(FIND("Item:", $C$1:$C822))), ROW($C$1:$C822)-ROW($C$1)+1))), "Item: ", "")</f>
        <v>BOTAGUAS DE LADRILLO CERAMICO</v>
      </c>
      <c r="I822" t="str">
        <f t="shared" si="64"/>
        <v/>
      </c>
      <c r="J822" t="str">
        <f t="shared" si="67"/>
        <v>MATERIALES</v>
      </c>
      <c r="K822" t="b">
        <f t="shared" si="65"/>
        <v>0</v>
      </c>
      <c r="L822" s="11" t="str">
        <f t="shared" si="66"/>
        <v/>
      </c>
      <c r="M822" t="str">
        <f>IF(B822="Q", MAX(M$2:M821)+1, "")</f>
        <v/>
      </c>
      <c r="N822" t="str">
        <f t="shared" si="63"/>
        <v/>
      </c>
    </row>
    <row r="823" spans="1:14" x14ac:dyDescent="0.25">
      <c r="A823" s="6" t="s">
        <v>1</v>
      </c>
      <c r="B823" s="6" t="s">
        <v>219</v>
      </c>
      <c r="C823" s="8" t="s">
        <v>220</v>
      </c>
      <c r="D823" s="8"/>
      <c r="E823" s="8"/>
      <c r="F823" s="8" t="s">
        <v>221</v>
      </c>
      <c r="G823" s="7">
        <v>17.649999999999999</v>
      </c>
      <c r="H823" t="str" cm="1">
        <f t="array" ref="H823">SUBSTITUTE(INDEX($C$1:$C823, MAX(IF((NOT(ISBLANK($C$1:$C823)))*(ISNUMBER(FIND("Item:", $C$1:$C823))), ROW($C$1:$C823)-ROW($C$1)+1))), "Item: ", "")</f>
        <v>BOTAGUAS DE LADRILLO CERAMICO</v>
      </c>
      <c r="I823" t="str">
        <f t="shared" si="64"/>
        <v>MATERIALES</v>
      </c>
      <c r="J823" t="str">
        <f t="shared" si="67"/>
        <v>MATERIALES</v>
      </c>
      <c r="K823" t="b">
        <f t="shared" si="65"/>
        <v>0</v>
      </c>
      <c r="L823" s="11" t="str">
        <f t="shared" si="66"/>
        <v/>
      </c>
      <c r="M823" t="str">
        <f>IF(B823="Q", MAX(M$2:M822)+1, "")</f>
        <v/>
      </c>
      <c r="N823" t="str">
        <f t="shared" si="63"/>
        <v/>
      </c>
    </row>
    <row r="824" spans="1:14" x14ac:dyDescent="0.25">
      <c r="A824" s="2"/>
      <c r="B824" s="2" t="s">
        <v>222</v>
      </c>
      <c r="C824" s="5" t="s">
        <v>223</v>
      </c>
      <c r="D824" s="5"/>
      <c r="E824" s="5"/>
      <c r="F824" s="5"/>
      <c r="G824" s="5"/>
      <c r="H824" t="str" cm="1">
        <f t="array" ref="H824">SUBSTITUTE(INDEX($C$1:$C824, MAX(IF((NOT(ISBLANK($C$1:$C824)))*(ISNUMBER(FIND("Item:", $C$1:$C824))), ROW($C$1:$C824)-ROW($C$1)+1))), "Item: ", "")</f>
        <v>BOTAGUAS DE LADRILLO CERAMICO</v>
      </c>
      <c r="I824" t="str">
        <f t="shared" si="64"/>
        <v>MANO DE OBRA</v>
      </c>
      <c r="J824" t="str">
        <f t="shared" si="67"/>
        <v>MANO DE OBRA</v>
      </c>
      <c r="K824" t="b">
        <f t="shared" si="65"/>
        <v>1</v>
      </c>
      <c r="L824" s="11" t="str">
        <f t="shared" si="66"/>
        <v/>
      </c>
      <c r="M824" t="str">
        <f>IF(B824="Q", MAX(M$2:M823)+1, "")</f>
        <v/>
      </c>
      <c r="N824" t="str">
        <f t="shared" si="63"/>
        <v/>
      </c>
    </row>
    <row r="825" spans="1:14" x14ac:dyDescent="0.25">
      <c r="A825" s="2">
        <v>1</v>
      </c>
      <c r="B825" s="2" t="s">
        <v>218</v>
      </c>
      <c r="C825" s="5" t="s">
        <v>197</v>
      </c>
      <c r="D825" s="5" t="s">
        <v>198</v>
      </c>
      <c r="E825" s="3">
        <v>1</v>
      </c>
      <c r="F825" s="3">
        <v>18</v>
      </c>
      <c r="G825" s="3">
        <v>18</v>
      </c>
      <c r="H825" t="str" cm="1">
        <f t="array" ref="H825">SUBSTITUTE(INDEX($C$1:$C825, MAX(IF((NOT(ISBLANK($C$1:$C825)))*(ISNUMBER(FIND("Item:", $C$1:$C825))), ROW($C$1:$C825)-ROW($C$1)+1))), "Item: ", "")</f>
        <v>BOTAGUAS DE LADRILLO CERAMICO</v>
      </c>
      <c r="I825" t="str">
        <f t="shared" si="64"/>
        <v/>
      </c>
      <c r="J825" t="str">
        <f t="shared" si="67"/>
        <v>MANO DE OBRA</v>
      </c>
      <c r="K825" t="b">
        <f t="shared" si="65"/>
        <v>0</v>
      </c>
      <c r="L825" s="11" t="str">
        <f t="shared" si="66"/>
        <v>SI</v>
      </c>
      <c r="M825" t="str">
        <f>IF(B825="Q", MAX(M$2:M824)+1, "")</f>
        <v/>
      </c>
      <c r="N825" t="str">
        <f t="shared" si="63"/>
        <v/>
      </c>
    </row>
    <row r="826" spans="1:14" x14ac:dyDescent="0.25">
      <c r="A826" s="2">
        <v>2</v>
      </c>
      <c r="B826" s="2" t="s">
        <v>218</v>
      </c>
      <c r="C826" s="5" t="s">
        <v>200</v>
      </c>
      <c r="D826" s="5" t="s">
        <v>198</v>
      </c>
      <c r="E826" s="3">
        <v>1</v>
      </c>
      <c r="F826" s="3">
        <v>0</v>
      </c>
      <c r="G826" s="3">
        <v>0</v>
      </c>
      <c r="H826" t="str" cm="1">
        <f t="array" ref="H826">SUBSTITUTE(INDEX($C$1:$C826, MAX(IF((NOT(ISBLANK($C$1:$C826)))*(ISNUMBER(FIND("Item:", $C$1:$C826))), ROW($C$1:$C826)-ROW($C$1)+1))), "Item: ", "")</f>
        <v>BOTAGUAS DE LADRILLO CERAMICO</v>
      </c>
      <c r="I826" t="str">
        <f t="shared" si="64"/>
        <v/>
      </c>
      <c r="J826" t="str">
        <f t="shared" si="67"/>
        <v>MANO DE OBRA</v>
      </c>
      <c r="K826" t="b">
        <f t="shared" si="65"/>
        <v>0</v>
      </c>
      <c r="L826" s="11" t="str">
        <f t="shared" si="66"/>
        <v>SI</v>
      </c>
      <c r="M826" t="str">
        <f>IF(B826="Q", MAX(M$2:M825)+1, "")</f>
        <v/>
      </c>
      <c r="N826" t="str">
        <f t="shared" si="63"/>
        <v/>
      </c>
    </row>
    <row r="827" spans="1:14" x14ac:dyDescent="0.25">
      <c r="H827" t="str" cm="1">
        <f t="array" ref="H827">SUBSTITUTE(INDEX($C$1:$C827, MAX(IF((NOT(ISBLANK($C$1:$C827)))*(ISNUMBER(FIND("Item:", $C$1:$C827))), ROW($C$1:$C827)-ROW($C$1)+1))), "Item: ", "")</f>
        <v>BOTAGUAS DE LADRILLO CERAMICO</v>
      </c>
      <c r="I827" t="str">
        <f t="shared" si="64"/>
        <v/>
      </c>
      <c r="J827" t="str">
        <f t="shared" si="67"/>
        <v>MANO DE OBRA</v>
      </c>
      <c r="K827" t="b">
        <f t="shared" si="65"/>
        <v>0</v>
      </c>
      <c r="L827" s="11" t="str">
        <f t="shared" si="66"/>
        <v/>
      </c>
      <c r="M827" t="str">
        <f>IF(B827="Q", MAX(M$2:M826)+1, "")</f>
        <v/>
      </c>
      <c r="N827" t="str">
        <f t="shared" si="63"/>
        <v/>
      </c>
    </row>
    <row r="828" spans="1:14" x14ac:dyDescent="0.25">
      <c r="H828" t="str" cm="1">
        <f t="array" ref="H828">SUBSTITUTE(INDEX($C$1:$C828, MAX(IF((NOT(ISBLANK($C$1:$C828)))*(ISNUMBER(FIND("Item:", $C$1:$C828))), ROW($C$1:$C828)-ROW($C$1)+1))), "Item: ", "")</f>
        <v>BOTAGUAS DE LADRILLO CERAMICO</v>
      </c>
      <c r="I828" t="str">
        <f t="shared" si="64"/>
        <v/>
      </c>
      <c r="J828" t="str">
        <f t="shared" si="67"/>
        <v>MANO DE OBRA</v>
      </c>
      <c r="K828" t="b">
        <f t="shared" si="65"/>
        <v>0</v>
      </c>
      <c r="L828" s="11" t="str">
        <f t="shared" si="66"/>
        <v/>
      </c>
      <c r="M828" t="str">
        <f>IF(B828="Q", MAX(M$2:M827)+1, "")</f>
        <v/>
      </c>
      <c r="N828" t="str">
        <f t="shared" si="63"/>
        <v/>
      </c>
    </row>
    <row r="829" spans="1:14" x14ac:dyDescent="0.25">
      <c r="H829" t="str" cm="1">
        <f t="array" ref="H829">SUBSTITUTE(INDEX($C$1:$C829, MAX(IF((NOT(ISBLANK($C$1:$C829)))*(ISNUMBER(FIND("Item:", $C$1:$C829))), ROW($C$1:$C829)-ROW($C$1)+1))), "Item: ", "")</f>
        <v>BOTAGUAS DE LADRILLO CERAMICO</v>
      </c>
      <c r="I829" t="str">
        <f t="shared" si="64"/>
        <v/>
      </c>
      <c r="J829" t="str">
        <f t="shared" si="67"/>
        <v>MANO DE OBRA</v>
      </c>
      <c r="K829" t="b">
        <f t="shared" si="65"/>
        <v>0</v>
      </c>
      <c r="L829" s="11" t="str">
        <f t="shared" si="66"/>
        <v/>
      </c>
      <c r="M829" t="str">
        <f>IF(B829="Q", MAX(M$2:M828)+1, "")</f>
        <v/>
      </c>
      <c r="N829" t="str">
        <f t="shared" si="63"/>
        <v/>
      </c>
    </row>
    <row r="830" spans="1:14" x14ac:dyDescent="0.25">
      <c r="A830" s="6" t="s">
        <v>1</v>
      </c>
      <c r="B830" s="6" t="s">
        <v>224</v>
      </c>
      <c r="C830" s="8" t="s">
        <v>225</v>
      </c>
      <c r="D830" s="8"/>
      <c r="E830" s="8"/>
      <c r="F830" s="8" t="s">
        <v>226</v>
      </c>
      <c r="G830" s="7">
        <v>18</v>
      </c>
      <c r="H830" t="str" cm="1">
        <f t="array" ref="H830">SUBSTITUTE(INDEX($C$1:$C830, MAX(IF((NOT(ISBLANK($C$1:$C830)))*(ISNUMBER(FIND("Item:", $C$1:$C830))), ROW($C$1:$C830)-ROW($C$1)+1))), "Item: ", "")</f>
        <v>BOTAGUAS DE LADRILLO CERAMICO</v>
      </c>
      <c r="I830" t="str">
        <f t="shared" si="64"/>
        <v>MANO DE OBRA</v>
      </c>
      <c r="J830" t="str">
        <f t="shared" si="67"/>
        <v>MANO DE OBRA</v>
      </c>
      <c r="K830" t="b">
        <f t="shared" si="65"/>
        <v>0</v>
      </c>
      <c r="L830" s="11" t="str">
        <f t="shared" si="66"/>
        <v/>
      </c>
      <c r="M830" t="str">
        <f>IF(B830="Q", MAX(M$2:M829)+1, "")</f>
        <v/>
      </c>
      <c r="N830" t="str">
        <f t="shared" si="63"/>
        <v/>
      </c>
    </row>
    <row r="831" spans="1:14" x14ac:dyDescent="0.25">
      <c r="A831" s="2"/>
      <c r="B831" s="2" t="s">
        <v>227</v>
      </c>
      <c r="C831" s="5" t="s">
        <v>228</v>
      </c>
      <c r="D831" s="5"/>
      <c r="E831" s="5" t="s">
        <v>229</v>
      </c>
      <c r="F831" s="5" t="s">
        <v>230</v>
      </c>
      <c r="G831" s="3">
        <v>9.9</v>
      </c>
      <c r="H831" t="str" cm="1">
        <f t="array" ref="H831">SUBSTITUTE(INDEX($C$1:$C831, MAX(IF((NOT(ISBLANK($C$1:$C831)))*(ISNUMBER(FIND("Item:", $C$1:$C831))), ROW($C$1:$C831)-ROW($C$1)+1))), "Item: ", "")</f>
        <v>BOTAGUAS DE LADRILLO CERAMICO</v>
      </c>
      <c r="I831" t="str">
        <f t="shared" si="64"/>
        <v/>
      </c>
      <c r="J831" t="str">
        <f t="shared" si="67"/>
        <v>MANO DE OBRA</v>
      </c>
      <c r="K831" t="b">
        <f t="shared" si="65"/>
        <v>0</v>
      </c>
      <c r="L831" s="11" t="str">
        <f t="shared" si="66"/>
        <v/>
      </c>
      <c r="M831" t="str">
        <f>IF(B831="Q", MAX(M$2:M830)+1, "")</f>
        <v/>
      </c>
      <c r="N831" t="str">
        <f t="shared" si="63"/>
        <v/>
      </c>
    </row>
    <row r="832" spans="1:14" x14ac:dyDescent="0.25">
      <c r="A832" s="2"/>
      <c r="B832" s="2" t="s">
        <v>231</v>
      </c>
      <c r="C832" s="5" t="s">
        <v>232</v>
      </c>
      <c r="D832" s="5"/>
      <c r="E832" s="5" t="s">
        <v>233</v>
      </c>
      <c r="F832" s="5" t="s">
        <v>234</v>
      </c>
      <c r="G832" s="3">
        <v>4.17</v>
      </c>
      <c r="H832" t="str" cm="1">
        <f t="array" ref="H832">SUBSTITUTE(INDEX($C$1:$C832, MAX(IF((NOT(ISBLANK($C$1:$C832)))*(ISNUMBER(FIND("Item:", $C$1:$C832))), ROW($C$1:$C832)-ROW($C$1)+1))), "Item: ", "")</f>
        <v>BOTAGUAS DE LADRILLO CERAMICO</v>
      </c>
      <c r="I832" t="str">
        <f t="shared" si="64"/>
        <v/>
      </c>
      <c r="J832" t="str">
        <f t="shared" si="67"/>
        <v>MANO DE OBRA</v>
      </c>
      <c r="K832" t="b">
        <f t="shared" si="65"/>
        <v>0</v>
      </c>
      <c r="L832" s="11" t="str">
        <f t="shared" si="66"/>
        <v/>
      </c>
      <c r="M832" t="str">
        <f>IF(B832="Q", MAX(M$2:M831)+1, "")</f>
        <v/>
      </c>
      <c r="N832" t="str">
        <f t="shared" si="63"/>
        <v/>
      </c>
    </row>
    <row r="833" spans="1:14" x14ac:dyDescent="0.25">
      <c r="A833" s="6" t="s">
        <v>1</v>
      </c>
      <c r="B833" s="6" t="s">
        <v>235</v>
      </c>
      <c r="C833" s="8" t="s">
        <v>236</v>
      </c>
      <c r="D833" s="8"/>
      <c r="E833" s="8"/>
      <c r="F833" s="8" t="s">
        <v>237</v>
      </c>
      <c r="G833" s="7">
        <v>32.07</v>
      </c>
      <c r="H833" t="str" cm="1">
        <f t="array" ref="H833">SUBSTITUTE(INDEX($C$1:$C833, MAX(IF((NOT(ISBLANK($C$1:$C833)))*(ISNUMBER(FIND("Item:", $C$1:$C833))), ROW($C$1:$C833)-ROW($C$1)+1))), "Item: ", "")</f>
        <v>BOTAGUAS DE LADRILLO CERAMICO</v>
      </c>
      <c r="I833" t="str">
        <f t="shared" si="64"/>
        <v>MANO DE OBRA</v>
      </c>
      <c r="J833" t="str">
        <f t="shared" si="67"/>
        <v>MANO DE OBRA</v>
      </c>
      <c r="K833" t="b">
        <f t="shared" si="65"/>
        <v>0</v>
      </c>
      <c r="L833" s="11" t="str">
        <f t="shared" si="66"/>
        <v/>
      </c>
      <c r="M833" t="str">
        <f>IF(B833="Q", MAX(M$2:M832)+1, "")</f>
        <v/>
      </c>
      <c r="N833" t="str">
        <f t="shared" si="63"/>
        <v/>
      </c>
    </row>
    <row r="834" spans="1:14" x14ac:dyDescent="0.25">
      <c r="A834" s="2"/>
      <c r="B834" s="2" t="s">
        <v>238</v>
      </c>
      <c r="C834" s="5" t="s">
        <v>239</v>
      </c>
      <c r="D834" s="5"/>
      <c r="E834" s="5"/>
      <c r="F834" s="5"/>
      <c r="G834" s="5"/>
      <c r="H834" t="str" cm="1">
        <f t="array" ref="H834">SUBSTITUTE(INDEX($C$1:$C834, MAX(IF((NOT(ISBLANK($C$1:$C834)))*(ISNUMBER(FIND("Item:", $C$1:$C834))), ROW($C$1:$C834)-ROW($C$1)+1))), "Item: ", "")</f>
        <v>BOTAGUAS DE LADRILLO CERAMICO</v>
      </c>
      <c r="I834" t="str">
        <f t="shared" si="64"/>
        <v>EQUIPO</v>
      </c>
      <c r="J834" t="str">
        <f t="shared" si="67"/>
        <v>EQUIPO</v>
      </c>
      <c r="K834" t="b">
        <f t="shared" si="65"/>
        <v>0</v>
      </c>
      <c r="L834" s="11" t="str">
        <f t="shared" si="66"/>
        <v/>
      </c>
      <c r="M834" t="str">
        <f>IF(B834="Q", MAX(M$2:M833)+1, "")</f>
        <v/>
      </c>
      <c r="N834" t="str">
        <f t="shared" ref="N834:N897" si="68">+IF(M834="","",H834)</f>
        <v/>
      </c>
    </row>
    <row r="835" spans="1:14" x14ac:dyDescent="0.25">
      <c r="H835" t="str" cm="1">
        <f t="array" ref="H835">SUBSTITUTE(INDEX($C$1:$C835, MAX(IF((NOT(ISBLANK($C$1:$C835)))*(ISNUMBER(FIND("Item:", $C$1:$C835))), ROW($C$1:$C835)-ROW($C$1)+1))), "Item: ", "")</f>
        <v>BOTAGUAS DE LADRILLO CERAMICO</v>
      </c>
      <c r="I835" t="str">
        <f t="shared" ref="I835:I898" si="69">IFERROR(  IF(OR(ISNUMBER(FIND("MATERIALES", C835,1))), "MATERIALES",  IF(OR(ISNUMBER(FIND("MANO DE OBRA", C835))), "MANO DE OBRA",  IF(OR(ISNUMBER(FIND("EQUIPO", C835))), "EQUIPO",  ""))),"")</f>
        <v/>
      </c>
      <c r="J835" t="str">
        <f t="shared" si="67"/>
        <v>EQUIPO</v>
      </c>
      <c r="K835" t="b">
        <f t="shared" ref="K835:K898" si="70">AND(ISTEXT(B835),C835=J835)</f>
        <v>0</v>
      </c>
      <c r="L835" s="11" t="str">
        <f t="shared" ref="L835:L898" si="71">IF(ISNUMBER(A835),"SI","")</f>
        <v/>
      </c>
      <c r="M835" t="str">
        <f>IF(B835="Q", MAX(M$2:M834)+1, "")</f>
        <v/>
      </c>
      <c r="N835" t="str">
        <f t="shared" si="68"/>
        <v/>
      </c>
    </row>
    <row r="836" spans="1:14" x14ac:dyDescent="0.25">
      <c r="H836" t="str" cm="1">
        <f t="array" ref="H836">SUBSTITUTE(INDEX($C$1:$C836, MAX(IF((NOT(ISBLANK($C$1:$C836)))*(ISNUMBER(FIND("Item:", $C$1:$C836))), ROW($C$1:$C836)-ROW($C$1)+1))), "Item: ", "")</f>
        <v>BOTAGUAS DE LADRILLO CERAMICO</v>
      </c>
      <c r="I836" t="str">
        <f t="shared" si="69"/>
        <v/>
      </c>
      <c r="J836" t="str">
        <f t="shared" si="67"/>
        <v>EQUIPO</v>
      </c>
      <c r="K836" t="b">
        <f t="shared" si="70"/>
        <v>0</v>
      </c>
      <c r="L836" s="11" t="str">
        <f t="shared" si="71"/>
        <v/>
      </c>
      <c r="M836" t="str">
        <f>IF(B836="Q", MAX(M$2:M835)+1, "")</f>
        <v/>
      </c>
      <c r="N836" t="str">
        <f t="shared" si="68"/>
        <v/>
      </c>
    </row>
    <row r="837" spans="1:14" x14ac:dyDescent="0.25">
      <c r="H837" t="str" cm="1">
        <f t="array" ref="H837">SUBSTITUTE(INDEX($C$1:$C837, MAX(IF((NOT(ISBLANK($C$1:$C837)))*(ISNUMBER(FIND("Item:", $C$1:$C837))), ROW($C$1:$C837)-ROW($C$1)+1))), "Item: ", "")</f>
        <v>BOTAGUAS DE LADRILLO CERAMICO</v>
      </c>
      <c r="I837" t="str">
        <f t="shared" si="69"/>
        <v/>
      </c>
      <c r="J837" t="str">
        <f t="shared" si="67"/>
        <v>EQUIPO</v>
      </c>
      <c r="K837" t="b">
        <f t="shared" si="70"/>
        <v>0</v>
      </c>
      <c r="L837" s="11" t="str">
        <f t="shared" si="71"/>
        <v/>
      </c>
      <c r="M837" t="str">
        <f>IF(B837="Q", MAX(M$2:M836)+1, "")</f>
        <v/>
      </c>
      <c r="N837" t="str">
        <f t="shared" si="68"/>
        <v/>
      </c>
    </row>
    <row r="838" spans="1:14" x14ac:dyDescent="0.25">
      <c r="H838" t="str" cm="1">
        <f t="array" ref="H838">SUBSTITUTE(INDEX($C$1:$C838, MAX(IF((NOT(ISBLANK($C$1:$C838)))*(ISNUMBER(FIND("Item:", $C$1:$C838))), ROW($C$1:$C838)-ROW($C$1)+1))), "Item: ", "")</f>
        <v>BOTAGUAS DE LADRILLO CERAMICO</v>
      </c>
      <c r="I838" t="str">
        <f t="shared" si="69"/>
        <v/>
      </c>
      <c r="J838" t="str">
        <f t="shared" si="67"/>
        <v>EQUIPO</v>
      </c>
      <c r="K838" t="b">
        <f t="shared" si="70"/>
        <v>0</v>
      </c>
      <c r="L838" s="11" t="str">
        <f t="shared" si="71"/>
        <v/>
      </c>
      <c r="M838" t="str">
        <f>IF(B838="Q", MAX(M$2:M837)+1, "")</f>
        <v/>
      </c>
      <c r="N838" t="str">
        <f t="shared" si="68"/>
        <v/>
      </c>
    </row>
    <row r="839" spans="1:14" x14ac:dyDescent="0.25">
      <c r="H839" t="str" cm="1">
        <f t="array" ref="H839">SUBSTITUTE(INDEX($C$1:$C839, MAX(IF((NOT(ISBLANK($C$1:$C839)))*(ISNUMBER(FIND("Item:", $C$1:$C839))), ROW($C$1:$C839)-ROW($C$1)+1))), "Item: ", "")</f>
        <v>BOTAGUAS DE LADRILLO CERAMICO</v>
      </c>
      <c r="I839" t="str">
        <f t="shared" si="69"/>
        <v/>
      </c>
      <c r="J839" t="str">
        <f t="shared" si="67"/>
        <v>EQUIPO</v>
      </c>
      <c r="K839" t="b">
        <f t="shared" si="70"/>
        <v>0</v>
      </c>
      <c r="L839" s="11" t="str">
        <f t="shared" si="71"/>
        <v/>
      </c>
      <c r="M839" t="str">
        <f>IF(B839="Q", MAX(M$2:M838)+1, "")</f>
        <v/>
      </c>
      <c r="N839" t="str">
        <f t="shared" si="68"/>
        <v/>
      </c>
    </row>
    <row r="840" spans="1:14" x14ac:dyDescent="0.25">
      <c r="A840" s="2"/>
      <c r="B840" s="2" t="s">
        <v>240</v>
      </c>
      <c r="C840" s="5" t="s">
        <v>241</v>
      </c>
      <c r="D840" s="5"/>
      <c r="E840" s="5" t="s">
        <v>242</v>
      </c>
      <c r="F840" s="5" t="s">
        <v>243</v>
      </c>
      <c r="G840" s="3">
        <v>0.96</v>
      </c>
      <c r="H840" t="str" cm="1">
        <f t="array" ref="H840">SUBSTITUTE(INDEX($C$1:$C840, MAX(IF((NOT(ISBLANK($C$1:$C840)))*(ISNUMBER(FIND("Item:", $C$1:$C840))), ROW($C$1:$C840)-ROW($C$1)+1))), "Item: ", "")</f>
        <v>BOTAGUAS DE LADRILLO CERAMICO</v>
      </c>
      <c r="I840" t="str">
        <f t="shared" si="69"/>
        <v/>
      </c>
      <c r="J840" t="str">
        <f t="shared" ref="J840:J903" si="72">+IF(I840="",J839,I840)</f>
        <v>EQUIPO</v>
      </c>
      <c r="K840" t="b">
        <f t="shared" si="70"/>
        <v>0</v>
      </c>
      <c r="L840" s="11" t="str">
        <f t="shared" si="71"/>
        <v/>
      </c>
      <c r="M840" t="str">
        <f>IF(B840="Q", MAX(M$2:M839)+1, "")</f>
        <v/>
      </c>
      <c r="N840" t="str">
        <f t="shared" si="68"/>
        <v/>
      </c>
    </row>
    <row r="841" spans="1:14" x14ac:dyDescent="0.25">
      <c r="A841" s="6" t="s">
        <v>1</v>
      </c>
      <c r="B841" s="6" t="s">
        <v>244</v>
      </c>
      <c r="C841" s="8" t="s">
        <v>245</v>
      </c>
      <c r="D841" s="8"/>
      <c r="E841" s="8"/>
      <c r="F841" s="8" t="s">
        <v>246</v>
      </c>
      <c r="G841" s="7">
        <v>0.96</v>
      </c>
      <c r="H841" t="str" cm="1">
        <f t="array" ref="H841">SUBSTITUTE(INDEX($C$1:$C841, MAX(IF((NOT(ISBLANK($C$1:$C841)))*(ISNUMBER(FIND("Item:", $C$1:$C841))), ROW($C$1:$C841)-ROW($C$1)+1))), "Item: ", "")</f>
        <v>BOTAGUAS DE LADRILLO CERAMICO</v>
      </c>
      <c r="I841" t="str">
        <f t="shared" si="69"/>
        <v>EQUIPO</v>
      </c>
      <c r="J841" t="str">
        <f t="shared" si="72"/>
        <v>EQUIPO</v>
      </c>
      <c r="K841" t="b">
        <f t="shared" si="70"/>
        <v>0</v>
      </c>
      <c r="L841" s="11" t="str">
        <f t="shared" si="71"/>
        <v/>
      </c>
      <c r="M841" t="str">
        <f>IF(B841="Q", MAX(M$2:M840)+1, "")</f>
        <v/>
      </c>
      <c r="N841" t="str">
        <f t="shared" si="68"/>
        <v/>
      </c>
    </row>
    <row r="842" spans="1:14" x14ac:dyDescent="0.25">
      <c r="A842" s="6" t="s">
        <v>1</v>
      </c>
      <c r="B842" s="6" t="s">
        <v>247</v>
      </c>
      <c r="C842" s="8" t="s">
        <v>248</v>
      </c>
      <c r="D842" s="8"/>
      <c r="E842" s="8"/>
      <c r="F842" s="8" t="s">
        <v>249</v>
      </c>
      <c r="G842" s="7">
        <v>50.68</v>
      </c>
      <c r="H842" t="str" cm="1">
        <f t="array" ref="H842">SUBSTITUTE(INDEX($C$1:$C842, MAX(IF((NOT(ISBLANK($C$1:$C842)))*(ISNUMBER(FIND("Item:", $C$1:$C842))), ROW($C$1:$C842)-ROW($C$1)+1))), "Item: ", "")</f>
        <v>BOTAGUAS DE LADRILLO CERAMICO</v>
      </c>
      <c r="I842" t="str">
        <f t="shared" si="69"/>
        <v/>
      </c>
      <c r="J842" t="str">
        <f t="shared" si="72"/>
        <v>EQUIPO</v>
      </c>
      <c r="K842" t="b">
        <f t="shared" si="70"/>
        <v>0</v>
      </c>
      <c r="L842" s="11" t="str">
        <f t="shared" si="71"/>
        <v/>
      </c>
      <c r="M842" t="str">
        <f>IF(B842="Q", MAX(M$2:M841)+1, "")</f>
        <v/>
      </c>
      <c r="N842" t="str">
        <f t="shared" si="68"/>
        <v/>
      </c>
    </row>
    <row r="843" spans="1:14" x14ac:dyDescent="0.25">
      <c r="A843" s="2"/>
      <c r="B843" s="2" t="s">
        <v>250</v>
      </c>
      <c r="C843" s="5" t="s">
        <v>251</v>
      </c>
      <c r="D843" s="5"/>
      <c r="E843" s="5" t="s">
        <v>252</v>
      </c>
      <c r="F843" s="5" t="s">
        <v>253</v>
      </c>
      <c r="G843" s="3">
        <v>3.55</v>
      </c>
      <c r="H843" t="str" cm="1">
        <f t="array" ref="H843">SUBSTITUTE(INDEX($C$1:$C843, MAX(IF((NOT(ISBLANK($C$1:$C843)))*(ISNUMBER(FIND("Item:", $C$1:$C843))), ROW($C$1:$C843)-ROW($C$1)+1))), "Item: ", "")</f>
        <v>BOTAGUAS DE LADRILLO CERAMICO</v>
      </c>
      <c r="I843" t="str">
        <f t="shared" si="69"/>
        <v/>
      </c>
      <c r="J843" t="str">
        <f t="shared" si="72"/>
        <v>EQUIPO</v>
      </c>
      <c r="K843" t="b">
        <f t="shared" si="70"/>
        <v>0</v>
      </c>
      <c r="L843" s="11" t="str">
        <f t="shared" si="71"/>
        <v/>
      </c>
      <c r="M843" t="str">
        <f>IF(B843="Q", MAX(M$2:M842)+1, "")</f>
        <v/>
      </c>
      <c r="N843" t="str">
        <f t="shared" si="68"/>
        <v/>
      </c>
    </row>
    <row r="844" spans="1:14" x14ac:dyDescent="0.25">
      <c r="A844" s="2"/>
      <c r="B844" s="2" t="s">
        <v>26</v>
      </c>
      <c r="C844" s="5" t="s">
        <v>254</v>
      </c>
      <c r="D844" s="5"/>
      <c r="E844" s="5" t="s">
        <v>252</v>
      </c>
      <c r="F844" s="5" t="s">
        <v>255</v>
      </c>
      <c r="G844" s="3">
        <v>3.8</v>
      </c>
      <c r="H844" t="str" cm="1">
        <f t="array" ref="H844">SUBSTITUTE(INDEX($C$1:$C844, MAX(IF((NOT(ISBLANK($C$1:$C844)))*(ISNUMBER(FIND("Item:", $C$1:$C844))), ROW($C$1:$C844)-ROW($C$1)+1))), "Item: ", "")</f>
        <v>BOTAGUAS DE LADRILLO CERAMICO</v>
      </c>
      <c r="I844" t="str">
        <f t="shared" si="69"/>
        <v/>
      </c>
      <c r="J844" t="str">
        <f t="shared" si="72"/>
        <v>EQUIPO</v>
      </c>
      <c r="K844" t="b">
        <f t="shared" si="70"/>
        <v>0</v>
      </c>
      <c r="L844" s="11" t="str">
        <f t="shared" si="71"/>
        <v/>
      </c>
      <c r="M844" t="str">
        <f>IF(B844="Q", MAX(M$2:M843)+1, "")</f>
        <v/>
      </c>
      <c r="N844" t="str">
        <f t="shared" si="68"/>
        <v/>
      </c>
    </row>
    <row r="845" spans="1:14" x14ac:dyDescent="0.25">
      <c r="A845" s="6" t="s">
        <v>1</v>
      </c>
      <c r="B845" s="6" t="s">
        <v>256</v>
      </c>
      <c r="C845" s="8" t="s">
        <v>257</v>
      </c>
      <c r="D845" s="8"/>
      <c r="E845" s="8"/>
      <c r="F845" s="8" t="s">
        <v>258</v>
      </c>
      <c r="G845" s="7">
        <v>58.02</v>
      </c>
      <c r="H845" t="str" cm="1">
        <f t="array" ref="H845">SUBSTITUTE(INDEX($C$1:$C845, MAX(IF((NOT(ISBLANK($C$1:$C845)))*(ISNUMBER(FIND("Item:", $C$1:$C845))), ROW($C$1:$C845)-ROW($C$1)+1))), "Item: ", "")</f>
        <v>BOTAGUAS DE LADRILLO CERAMICO</v>
      </c>
      <c r="I845" t="str">
        <f t="shared" si="69"/>
        <v/>
      </c>
      <c r="J845" t="str">
        <f t="shared" si="72"/>
        <v>EQUIPO</v>
      </c>
      <c r="K845" t="b">
        <f t="shared" si="70"/>
        <v>0</v>
      </c>
      <c r="L845" s="11" t="str">
        <f t="shared" si="71"/>
        <v/>
      </c>
      <c r="M845" t="str">
        <f>IF(B845="Q", MAX(M$2:M844)+1, "")</f>
        <v/>
      </c>
      <c r="N845" t="str">
        <f t="shared" si="68"/>
        <v/>
      </c>
    </row>
    <row r="846" spans="1:14" x14ac:dyDescent="0.25">
      <c r="A846" s="2"/>
      <c r="B846" s="2" t="s">
        <v>259</v>
      </c>
      <c r="C846" s="5" t="s">
        <v>260</v>
      </c>
      <c r="D846" s="5"/>
      <c r="E846" s="5" t="s">
        <v>261</v>
      </c>
      <c r="F846" s="5" t="s">
        <v>262</v>
      </c>
      <c r="G846" s="3">
        <v>1.79</v>
      </c>
      <c r="H846" t="str" cm="1">
        <f t="array" ref="H846">SUBSTITUTE(INDEX($C$1:$C846, MAX(IF((NOT(ISBLANK($C$1:$C846)))*(ISNUMBER(FIND("Item:", $C$1:$C846))), ROW($C$1:$C846)-ROW($C$1)+1))), "Item: ", "")</f>
        <v>BOTAGUAS DE LADRILLO CERAMICO</v>
      </c>
      <c r="I846" t="str">
        <f t="shared" si="69"/>
        <v/>
      </c>
      <c r="J846" t="str">
        <f t="shared" si="72"/>
        <v>EQUIPO</v>
      </c>
      <c r="K846" t="b">
        <f t="shared" si="70"/>
        <v>0</v>
      </c>
      <c r="L846" s="11" t="str">
        <f t="shared" si="71"/>
        <v/>
      </c>
      <c r="M846" t="str">
        <f>IF(B846="Q", MAX(M$2:M845)+1, "")</f>
        <v/>
      </c>
      <c r="N846" t="str">
        <f t="shared" si="68"/>
        <v/>
      </c>
    </row>
    <row r="847" spans="1:14" x14ac:dyDescent="0.25">
      <c r="H847" t="str" cm="1">
        <f t="array" ref="H847">SUBSTITUTE(INDEX($C$1:$C847, MAX(IF((NOT(ISBLANK($C$1:$C847)))*(ISNUMBER(FIND("Item:", $C$1:$C847))), ROW($C$1:$C847)-ROW($C$1)+1))), "Item: ", "")</f>
        <v>BOTAGUAS DE LADRILLO CERAMICO</v>
      </c>
      <c r="I847" t="str">
        <f t="shared" si="69"/>
        <v/>
      </c>
      <c r="J847" t="str">
        <f t="shared" si="72"/>
        <v>EQUIPO</v>
      </c>
      <c r="K847" t="b">
        <f t="shared" si="70"/>
        <v>0</v>
      </c>
      <c r="L847" s="11" t="str">
        <f t="shared" si="71"/>
        <v/>
      </c>
      <c r="M847" t="str">
        <f>IF(B847="Q", MAX(M$2:M846)+1, "")</f>
        <v/>
      </c>
      <c r="N847" t="str">
        <f t="shared" si="68"/>
        <v/>
      </c>
    </row>
    <row r="848" spans="1:14" x14ac:dyDescent="0.25">
      <c r="A848" s="6" t="s">
        <v>1</v>
      </c>
      <c r="B848" s="6" t="s">
        <v>263</v>
      </c>
      <c r="C848" s="8" t="s">
        <v>264</v>
      </c>
      <c r="D848" s="8"/>
      <c r="E848" s="8"/>
      <c r="F848" s="8" t="s">
        <v>265</v>
      </c>
      <c r="G848" s="7">
        <v>59.82</v>
      </c>
      <c r="H848" t="str" cm="1">
        <f t="array" ref="H848">SUBSTITUTE(INDEX($C$1:$C848, MAX(IF((NOT(ISBLANK($C$1:$C848)))*(ISNUMBER(FIND("Item:", $C$1:$C848))), ROW($C$1:$C848)-ROW($C$1)+1))), "Item: ", "")</f>
        <v>BOTAGUAS DE LADRILLO CERAMICO</v>
      </c>
      <c r="I848" t="str">
        <f t="shared" si="69"/>
        <v/>
      </c>
      <c r="J848" t="str">
        <f t="shared" si="72"/>
        <v>EQUIPO</v>
      </c>
      <c r="K848" t="b">
        <f t="shared" si="70"/>
        <v>0</v>
      </c>
      <c r="L848" s="11" t="str">
        <f t="shared" si="71"/>
        <v/>
      </c>
      <c r="M848">
        <f>IF(B848="Q", MAX(M$2:M847)+1, "")</f>
        <v>17</v>
      </c>
      <c r="N848" t="str">
        <f t="shared" si="68"/>
        <v>BOTAGUAS DE LADRILLO CERAMICO</v>
      </c>
    </row>
    <row r="849" spans="1:14" x14ac:dyDescent="0.25">
      <c r="A849" s="6" t="s">
        <v>1</v>
      </c>
      <c r="B849" s="6"/>
      <c r="C849" s="8" t="s">
        <v>266</v>
      </c>
      <c r="D849" s="8"/>
      <c r="E849" s="8"/>
      <c r="F849" s="8"/>
      <c r="G849" s="7">
        <v>59.82</v>
      </c>
      <c r="H849" t="str" cm="1">
        <f t="array" ref="H849">SUBSTITUTE(INDEX($C$1:$C849, MAX(IF((NOT(ISBLANK($C$1:$C849)))*(ISNUMBER(FIND("Item:", $C$1:$C849))), ROW($C$1:$C849)-ROW($C$1)+1))), "Item: ", "")</f>
        <v>BOTAGUAS DE LADRILLO CERAMICO</v>
      </c>
      <c r="I849" t="str">
        <f t="shared" si="69"/>
        <v/>
      </c>
      <c r="J849" t="str">
        <f t="shared" si="72"/>
        <v>EQUIPO</v>
      </c>
      <c r="K849" t="b">
        <f t="shared" si="70"/>
        <v>0</v>
      </c>
      <c r="L849" s="11" t="str">
        <f t="shared" si="71"/>
        <v/>
      </c>
      <c r="M849" t="str">
        <f>IF(B849="Q", MAX(M$2:M848)+1, "")</f>
        <v/>
      </c>
      <c r="N849" t="str">
        <f t="shared" si="68"/>
        <v/>
      </c>
    </row>
    <row r="850" spans="1:14" x14ac:dyDescent="0.25">
      <c r="C850" s="9" t="s">
        <v>308</v>
      </c>
      <c r="H850" t="str" cm="1">
        <f t="array" ref="H850">SUBSTITUTE(INDEX($C$1:$C850, MAX(IF((NOT(ISBLANK($C$1:$C850)))*(ISNUMBER(FIND("Item:", $C$1:$C850))), ROW($C$1:$C850)-ROW($C$1)+1))), "Item: ", "")</f>
        <v>BOTAGUAS DE LADRILLO CERAMICO</v>
      </c>
      <c r="I850" t="str">
        <f t="shared" si="69"/>
        <v/>
      </c>
      <c r="J850" t="str">
        <f t="shared" si="72"/>
        <v>EQUIPO</v>
      </c>
      <c r="K850" t="b">
        <f t="shared" si="70"/>
        <v>0</v>
      </c>
      <c r="L850" s="11" t="str">
        <f t="shared" si="71"/>
        <v/>
      </c>
      <c r="M850" t="str">
        <f>IF(B850="Q", MAX(M$2:M849)+1, "")</f>
        <v/>
      </c>
      <c r="N850" t="str">
        <f t="shared" si="68"/>
        <v/>
      </c>
    </row>
    <row r="851" spans="1:14" x14ac:dyDescent="0.25">
      <c r="H851" t="str" cm="1">
        <f t="array" ref="H851">SUBSTITUTE(INDEX($C$1:$C851, MAX(IF((NOT(ISBLANK($C$1:$C851)))*(ISNUMBER(FIND("Item:", $C$1:$C851))), ROW($C$1:$C851)-ROW($C$1)+1))), "Item: ", "")</f>
        <v>BOTAGUAS DE LADRILLO CERAMICO</v>
      </c>
      <c r="I851" t="str">
        <f t="shared" si="69"/>
        <v/>
      </c>
      <c r="J851" t="str">
        <f t="shared" si="72"/>
        <v>EQUIPO</v>
      </c>
      <c r="K851" t="b">
        <f t="shared" si="70"/>
        <v>0</v>
      </c>
      <c r="L851" s="11" t="str">
        <f t="shared" si="71"/>
        <v/>
      </c>
      <c r="M851" t="str">
        <f>IF(B851="Q", MAX(M$2:M850)+1, "")</f>
        <v/>
      </c>
      <c r="N851" t="str">
        <f t="shared" si="68"/>
        <v/>
      </c>
    </row>
    <row r="852" spans="1:14" x14ac:dyDescent="0.25">
      <c r="C852" s="10" t="s">
        <v>309</v>
      </c>
      <c r="E852" s="10" t="s">
        <v>293</v>
      </c>
      <c r="H852" t="str" cm="1">
        <f t="array" ref="H852">SUBSTITUTE(INDEX($C$1:$C852, MAX(IF((NOT(ISBLANK($C$1:$C852)))*(ISNUMBER(FIND("Item:", $C$1:$C852))), ROW($C$1:$C852)-ROW($C$1)+1))), "Item: ", "")</f>
        <v>REVOQUE DE CIELO RASO B/CUBIERTA INCLINADA</v>
      </c>
      <c r="I852" t="str">
        <f t="shared" si="69"/>
        <v/>
      </c>
      <c r="J852" t="str">
        <f t="shared" si="72"/>
        <v>EQUIPO</v>
      </c>
      <c r="K852" t="b">
        <f t="shared" si="70"/>
        <v>0</v>
      </c>
      <c r="L852" s="11" t="str">
        <f t="shared" si="71"/>
        <v/>
      </c>
      <c r="M852" t="str">
        <f>IF(B852="Q", MAX(M$2:M851)+1, "")</f>
        <v/>
      </c>
      <c r="N852" t="str">
        <f t="shared" si="68"/>
        <v/>
      </c>
    </row>
    <row r="853" spans="1:14" x14ac:dyDescent="0.25">
      <c r="C853" s="10" t="s">
        <v>0</v>
      </c>
      <c r="E853" s="10" t="s">
        <v>72</v>
      </c>
      <c r="H853" t="str" cm="1">
        <f t="array" ref="H853">SUBSTITUTE(INDEX($C$1:$C853, MAX(IF((NOT(ISBLANK($C$1:$C853)))*(ISNUMBER(FIND("Item:", $C$1:$C853))), ROW($C$1:$C853)-ROW($C$1)+1))), "Item: ", "")</f>
        <v>REVOQUE DE CIELO RASO B/CUBIERTA INCLINADA</v>
      </c>
      <c r="I853" t="str">
        <f t="shared" si="69"/>
        <v/>
      </c>
      <c r="J853" t="str">
        <f t="shared" si="72"/>
        <v>EQUIPO</v>
      </c>
      <c r="K853" t="b">
        <f t="shared" si="70"/>
        <v>0</v>
      </c>
      <c r="L853" s="11" t="str">
        <f t="shared" si="71"/>
        <v/>
      </c>
      <c r="M853" t="str">
        <f>IF(B853="Q", MAX(M$2:M852)+1, "")</f>
        <v/>
      </c>
      <c r="N853" t="str">
        <f t="shared" si="68"/>
        <v/>
      </c>
    </row>
    <row r="854" spans="1:14" x14ac:dyDescent="0.25">
      <c r="C854" s="10" t="s">
        <v>71</v>
      </c>
      <c r="E854" s="10" t="s">
        <v>73</v>
      </c>
      <c r="H854" t="str" cm="1">
        <f t="array" ref="H854">SUBSTITUTE(INDEX($C$1:$C854, MAX(IF((NOT(ISBLANK($C$1:$C854)))*(ISNUMBER(FIND("Item:", $C$1:$C854))), ROW($C$1:$C854)-ROW($C$1)+1))), "Item: ", "")</f>
        <v>REVOQUE DE CIELO RASO B/CUBIERTA INCLINADA</v>
      </c>
      <c r="I854" t="str">
        <f t="shared" si="69"/>
        <v/>
      </c>
      <c r="J854" t="str">
        <f t="shared" si="72"/>
        <v>EQUIPO</v>
      </c>
      <c r="K854" t="b">
        <f t="shared" si="70"/>
        <v>0</v>
      </c>
      <c r="L854" s="11" t="str">
        <f t="shared" si="71"/>
        <v/>
      </c>
      <c r="M854" t="str">
        <f>IF(B854="Q", MAX(M$2:M853)+1, "")</f>
        <v/>
      </c>
      <c r="N854" t="str">
        <f t="shared" si="68"/>
        <v/>
      </c>
    </row>
    <row r="855" spans="1:14" x14ac:dyDescent="0.25">
      <c r="H855" t="str" cm="1">
        <f t="array" ref="H855">SUBSTITUTE(INDEX($C$1:$C855, MAX(IF((NOT(ISBLANK($C$1:$C855)))*(ISNUMBER(FIND("Item:", $C$1:$C855))), ROW($C$1:$C855)-ROW($C$1)+1))), "Item: ", "")</f>
        <v>REVOQUE DE CIELO RASO B/CUBIERTA INCLINADA</v>
      </c>
      <c r="I855" t="str">
        <f t="shared" si="69"/>
        <v/>
      </c>
      <c r="J855" t="str">
        <f t="shared" si="72"/>
        <v>EQUIPO</v>
      </c>
      <c r="K855" t="b">
        <f t="shared" si="70"/>
        <v>0</v>
      </c>
      <c r="L855" s="11" t="str">
        <f t="shared" si="71"/>
        <v/>
      </c>
      <c r="M855" t="str">
        <f>IF(B855="Q", MAX(M$2:M854)+1, "")</f>
        <v/>
      </c>
      <c r="N855" t="str">
        <f t="shared" si="68"/>
        <v/>
      </c>
    </row>
    <row r="856" spans="1:14" x14ac:dyDescent="0.25">
      <c r="A856" s="1" t="s">
        <v>2</v>
      </c>
      <c r="B856" s="1" t="s">
        <v>213</v>
      </c>
      <c r="C856" s="4" t="s">
        <v>214</v>
      </c>
      <c r="D856" s="4" t="s">
        <v>74</v>
      </c>
      <c r="E856" s="4" t="s">
        <v>77</v>
      </c>
      <c r="F856" s="4" t="s">
        <v>215</v>
      </c>
      <c r="G856" s="4" t="s">
        <v>76</v>
      </c>
      <c r="H856" t="str" cm="1">
        <f t="array" ref="H856">SUBSTITUTE(INDEX($C$1:$C856, MAX(IF((NOT(ISBLANK($C$1:$C856)))*(ISNUMBER(FIND("Item:", $C$1:$C856))), ROW($C$1:$C856)-ROW($C$1)+1))), "Item: ", "")</f>
        <v>REVOQUE DE CIELO RASO B/CUBIERTA INCLINADA</v>
      </c>
      <c r="I856" t="str">
        <f t="shared" si="69"/>
        <v/>
      </c>
      <c r="J856" t="str">
        <f t="shared" si="72"/>
        <v>EQUIPO</v>
      </c>
      <c r="K856" t="b">
        <f t="shared" si="70"/>
        <v>0</v>
      </c>
      <c r="L856" s="11" t="str">
        <f t="shared" si="71"/>
        <v/>
      </c>
      <c r="M856" t="str">
        <f>IF(B856="Q", MAX(M$2:M855)+1, "")</f>
        <v/>
      </c>
      <c r="N856" t="str">
        <f t="shared" si="68"/>
        <v/>
      </c>
    </row>
    <row r="857" spans="1:14" x14ac:dyDescent="0.25">
      <c r="A857" s="2"/>
      <c r="B857" s="2" t="s">
        <v>216</v>
      </c>
      <c r="C857" s="5" t="s">
        <v>217</v>
      </c>
      <c r="D857" s="5"/>
      <c r="E857" s="5"/>
      <c r="F857" s="5"/>
      <c r="G857" s="5"/>
      <c r="H857" t="str" cm="1">
        <f t="array" ref="H857">SUBSTITUTE(INDEX($C$1:$C857, MAX(IF((NOT(ISBLANK($C$1:$C857)))*(ISNUMBER(FIND("Item:", $C$1:$C857))), ROW($C$1:$C857)-ROW($C$1)+1))), "Item: ", "")</f>
        <v>REVOQUE DE CIELO RASO B/CUBIERTA INCLINADA</v>
      </c>
      <c r="I857" t="str">
        <f t="shared" si="69"/>
        <v>MATERIALES</v>
      </c>
      <c r="J857" t="str">
        <f t="shared" si="72"/>
        <v>MATERIALES</v>
      </c>
      <c r="K857" t="b">
        <f t="shared" si="70"/>
        <v>1</v>
      </c>
      <c r="L857" s="11" t="str">
        <f t="shared" si="71"/>
        <v/>
      </c>
      <c r="M857" t="str">
        <f>IF(B857="Q", MAX(M$2:M856)+1, "")</f>
        <v/>
      </c>
      <c r="N857" t="str">
        <f t="shared" si="68"/>
        <v/>
      </c>
    </row>
    <row r="858" spans="1:14" x14ac:dyDescent="0.25">
      <c r="A858" s="2">
        <v>1</v>
      </c>
      <c r="B858" s="2" t="s">
        <v>218</v>
      </c>
      <c r="C858" s="5" t="s">
        <v>116</v>
      </c>
      <c r="D858" s="5" t="s">
        <v>81</v>
      </c>
      <c r="E858" s="3">
        <v>0.2</v>
      </c>
      <c r="F858" s="3">
        <v>11</v>
      </c>
      <c r="G858" s="3">
        <v>2.2000000000000002</v>
      </c>
      <c r="H858" t="str" cm="1">
        <f t="array" ref="H858">SUBSTITUTE(INDEX($C$1:$C858, MAX(IF((NOT(ISBLANK($C$1:$C858)))*(ISNUMBER(FIND("Item:", $C$1:$C858))), ROW($C$1:$C858)-ROW($C$1)+1))), "Item: ", "")</f>
        <v>REVOQUE DE CIELO RASO B/CUBIERTA INCLINADA</v>
      </c>
      <c r="I858" t="str">
        <f t="shared" si="69"/>
        <v/>
      </c>
      <c r="J858" t="str">
        <f t="shared" si="72"/>
        <v>MATERIALES</v>
      </c>
      <c r="K858" t="b">
        <f t="shared" si="70"/>
        <v>0</v>
      </c>
      <c r="L858" s="11" t="str">
        <f t="shared" si="71"/>
        <v>SI</v>
      </c>
      <c r="M858" t="str">
        <f>IF(B858="Q", MAX(M$2:M857)+1, "")</f>
        <v/>
      </c>
      <c r="N858" t="str">
        <f t="shared" si="68"/>
        <v/>
      </c>
    </row>
    <row r="859" spans="1:14" x14ac:dyDescent="0.25">
      <c r="A859" s="2">
        <v>2</v>
      </c>
      <c r="B859" s="2" t="s">
        <v>218</v>
      </c>
      <c r="C859" s="5" t="s">
        <v>196</v>
      </c>
      <c r="D859" s="5" t="s">
        <v>81</v>
      </c>
      <c r="E859" s="3">
        <v>16.100000000000001</v>
      </c>
      <c r="F859" s="3">
        <v>0.7</v>
      </c>
      <c r="G859" s="3">
        <v>11.27</v>
      </c>
      <c r="H859" t="str" cm="1">
        <f t="array" ref="H859">SUBSTITUTE(INDEX($C$1:$C859, MAX(IF((NOT(ISBLANK($C$1:$C859)))*(ISNUMBER(FIND("Item:", $C$1:$C859))), ROW($C$1:$C859)-ROW($C$1)+1))), "Item: ", "")</f>
        <v>REVOQUE DE CIELO RASO B/CUBIERTA INCLINADA</v>
      </c>
      <c r="I859" t="str">
        <f t="shared" si="69"/>
        <v/>
      </c>
      <c r="J859" t="str">
        <f t="shared" si="72"/>
        <v>MATERIALES</v>
      </c>
      <c r="K859" t="b">
        <f t="shared" si="70"/>
        <v>0</v>
      </c>
      <c r="L859" s="11" t="str">
        <f t="shared" si="71"/>
        <v>SI</v>
      </c>
      <c r="M859" t="str">
        <f>IF(B859="Q", MAX(M$2:M858)+1, "")</f>
        <v/>
      </c>
      <c r="N859" t="str">
        <f t="shared" si="68"/>
        <v/>
      </c>
    </row>
    <row r="860" spans="1:14" x14ac:dyDescent="0.25">
      <c r="A860" s="2">
        <v>3</v>
      </c>
      <c r="B860" s="2" t="s">
        <v>218</v>
      </c>
      <c r="C860" s="5" t="s">
        <v>148</v>
      </c>
      <c r="D860" s="5" t="s">
        <v>149</v>
      </c>
      <c r="E860" s="3">
        <v>7.1</v>
      </c>
      <c r="F860" s="3">
        <v>2</v>
      </c>
      <c r="G860" s="3">
        <v>14.2</v>
      </c>
      <c r="H860" t="str" cm="1">
        <f t="array" ref="H860">SUBSTITUTE(INDEX($C$1:$C860, MAX(IF((NOT(ISBLANK($C$1:$C860)))*(ISNUMBER(FIND("Item:", $C$1:$C860))), ROW($C$1:$C860)-ROW($C$1)+1))), "Item: ", "")</f>
        <v>REVOQUE DE CIELO RASO B/CUBIERTA INCLINADA</v>
      </c>
      <c r="I860" t="str">
        <f t="shared" si="69"/>
        <v/>
      </c>
      <c r="J860" t="str">
        <f t="shared" si="72"/>
        <v>MATERIALES</v>
      </c>
      <c r="K860" t="b">
        <f t="shared" si="70"/>
        <v>0</v>
      </c>
      <c r="L860" s="11" t="str">
        <f t="shared" si="71"/>
        <v>SI</v>
      </c>
      <c r="M860" t="str">
        <f>IF(B860="Q", MAX(M$2:M859)+1, "")</f>
        <v/>
      </c>
      <c r="N860" t="str">
        <f t="shared" si="68"/>
        <v/>
      </c>
    </row>
    <row r="861" spans="1:14" x14ac:dyDescent="0.25">
      <c r="A861" s="2">
        <v>4</v>
      </c>
      <c r="B861" s="2" t="s">
        <v>218</v>
      </c>
      <c r="C861" s="5" t="s">
        <v>85</v>
      </c>
      <c r="D861" s="5" t="s">
        <v>22</v>
      </c>
      <c r="E861" s="3">
        <v>1.28</v>
      </c>
      <c r="F861" s="3">
        <v>3</v>
      </c>
      <c r="G861" s="3">
        <v>3.84</v>
      </c>
      <c r="H861" t="str" cm="1">
        <f t="array" ref="H861">SUBSTITUTE(INDEX($C$1:$C861, MAX(IF((NOT(ISBLANK($C$1:$C861)))*(ISNUMBER(FIND("Item:", $C$1:$C861))), ROW($C$1:$C861)-ROW($C$1)+1))), "Item: ", "")</f>
        <v>REVOQUE DE CIELO RASO B/CUBIERTA INCLINADA</v>
      </c>
      <c r="I861" t="str">
        <f t="shared" si="69"/>
        <v/>
      </c>
      <c r="J861" t="str">
        <f t="shared" si="72"/>
        <v>MATERIALES</v>
      </c>
      <c r="K861" t="b">
        <f t="shared" si="70"/>
        <v>0</v>
      </c>
      <c r="L861" s="11" t="str">
        <f t="shared" si="71"/>
        <v>SI</v>
      </c>
      <c r="M861" t="str">
        <f>IF(B861="Q", MAX(M$2:M860)+1, "")</f>
        <v/>
      </c>
      <c r="N861" t="str">
        <f t="shared" si="68"/>
        <v/>
      </c>
    </row>
    <row r="862" spans="1:14" x14ac:dyDescent="0.25">
      <c r="A862" s="2">
        <v>5</v>
      </c>
      <c r="B862" s="2" t="s">
        <v>218</v>
      </c>
      <c r="C862" s="5" t="s">
        <v>157</v>
      </c>
      <c r="D862" s="5" t="s">
        <v>81</v>
      </c>
      <c r="E862" s="3">
        <v>0.1</v>
      </c>
      <c r="F862" s="3">
        <v>0</v>
      </c>
      <c r="G862" s="3">
        <v>0</v>
      </c>
      <c r="H862" t="str" cm="1">
        <f t="array" ref="H862">SUBSTITUTE(INDEX($C$1:$C862, MAX(IF((NOT(ISBLANK($C$1:$C862)))*(ISNUMBER(FIND("Item:", $C$1:$C862))), ROW($C$1:$C862)-ROW($C$1)+1))), "Item: ", "")</f>
        <v>REVOQUE DE CIELO RASO B/CUBIERTA INCLINADA</v>
      </c>
      <c r="I862" t="str">
        <f t="shared" si="69"/>
        <v/>
      </c>
      <c r="J862" t="str">
        <f t="shared" si="72"/>
        <v>MATERIALES</v>
      </c>
      <c r="K862" t="b">
        <f t="shared" si="70"/>
        <v>0</v>
      </c>
      <c r="L862" s="11" t="str">
        <f t="shared" si="71"/>
        <v>SI</v>
      </c>
      <c r="M862" t="str">
        <f>IF(B862="Q", MAX(M$2:M861)+1, "")</f>
        <v/>
      </c>
      <c r="N862" t="str">
        <f t="shared" si="68"/>
        <v/>
      </c>
    </row>
    <row r="863" spans="1:14" x14ac:dyDescent="0.25">
      <c r="H863" t="str" cm="1">
        <f t="array" ref="H863">SUBSTITUTE(INDEX($C$1:$C863, MAX(IF((NOT(ISBLANK($C$1:$C863)))*(ISNUMBER(FIND("Item:", $C$1:$C863))), ROW($C$1:$C863)-ROW($C$1)+1))), "Item: ", "")</f>
        <v>REVOQUE DE CIELO RASO B/CUBIERTA INCLINADA</v>
      </c>
      <c r="I863" t="str">
        <f t="shared" si="69"/>
        <v/>
      </c>
      <c r="J863" t="str">
        <f t="shared" si="72"/>
        <v>MATERIALES</v>
      </c>
      <c r="K863" t="b">
        <f t="shared" si="70"/>
        <v>0</v>
      </c>
      <c r="L863" s="11" t="str">
        <f t="shared" si="71"/>
        <v/>
      </c>
      <c r="M863" t="str">
        <f>IF(B863="Q", MAX(M$2:M862)+1, "")</f>
        <v/>
      </c>
      <c r="N863" t="str">
        <f t="shared" si="68"/>
        <v/>
      </c>
    </row>
    <row r="864" spans="1:14" x14ac:dyDescent="0.25">
      <c r="H864" t="str" cm="1">
        <f t="array" ref="H864">SUBSTITUTE(INDEX($C$1:$C864, MAX(IF((NOT(ISBLANK($C$1:$C864)))*(ISNUMBER(FIND("Item:", $C$1:$C864))), ROW($C$1:$C864)-ROW($C$1)+1))), "Item: ", "")</f>
        <v>REVOQUE DE CIELO RASO B/CUBIERTA INCLINADA</v>
      </c>
      <c r="I864" t="str">
        <f t="shared" si="69"/>
        <v/>
      </c>
      <c r="J864" t="str">
        <f t="shared" si="72"/>
        <v>MATERIALES</v>
      </c>
      <c r="K864" t="b">
        <f t="shared" si="70"/>
        <v>0</v>
      </c>
      <c r="L864" s="11" t="str">
        <f t="shared" si="71"/>
        <v/>
      </c>
      <c r="M864" t="str">
        <f>IF(B864="Q", MAX(M$2:M863)+1, "")</f>
        <v/>
      </c>
      <c r="N864" t="str">
        <f t="shared" si="68"/>
        <v/>
      </c>
    </row>
    <row r="865" spans="1:14" x14ac:dyDescent="0.25">
      <c r="H865" t="str" cm="1">
        <f t="array" ref="H865">SUBSTITUTE(INDEX($C$1:$C865, MAX(IF((NOT(ISBLANK($C$1:$C865)))*(ISNUMBER(FIND("Item:", $C$1:$C865))), ROW($C$1:$C865)-ROW($C$1)+1))), "Item: ", "")</f>
        <v>REVOQUE DE CIELO RASO B/CUBIERTA INCLINADA</v>
      </c>
      <c r="I865" t="str">
        <f t="shared" si="69"/>
        <v/>
      </c>
      <c r="J865" t="str">
        <f t="shared" si="72"/>
        <v>MATERIALES</v>
      </c>
      <c r="K865" t="b">
        <f t="shared" si="70"/>
        <v>0</v>
      </c>
      <c r="L865" s="11" t="str">
        <f t="shared" si="71"/>
        <v/>
      </c>
      <c r="M865" t="str">
        <f>IF(B865="Q", MAX(M$2:M864)+1, "")</f>
        <v/>
      </c>
      <c r="N865" t="str">
        <f t="shared" si="68"/>
        <v/>
      </c>
    </row>
    <row r="866" spans="1:14" x14ac:dyDescent="0.25">
      <c r="H866" t="str" cm="1">
        <f t="array" ref="H866">SUBSTITUTE(INDEX($C$1:$C866, MAX(IF((NOT(ISBLANK($C$1:$C866)))*(ISNUMBER(FIND("Item:", $C$1:$C866))), ROW($C$1:$C866)-ROW($C$1)+1))), "Item: ", "")</f>
        <v>REVOQUE DE CIELO RASO B/CUBIERTA INCLINADA</v>
      </c>
      <c r="I866" t="str">
        <f t="shared" si="69"/>
        <v/>
      </c>
      <c r="J866" t="str">
        <f t="shared" si="72"/>
        <v>MATERIALES</v>
      </c>
      <c r="K866" t="b">
        <f t="shared" si="70"/>
        <v>0</v>
      </c>
      <c r="L866" s="11" t="str">
        <f t="shared" si="71"/>
        <v/>
      </c>
      <c r="M866" t="str">
        <f>IF(B866="Q", MAX(M$2:M865)+1, "")</f>
        <v/>
      </c>
      <c r="N866" t="str">
        <f t="shared" si="68"/>
        <v/>
      </c>
    </row>
    <row r="867" spans="1:14" x14ac:dyDescent="0.25">
      <c r="H867" t="str" cm="1">
        <f t="array" ref="H867">SUBSTITUTE(INDEX($C$1:$C867, MAX(IF((NOT(ISBLANK($C$1:$C867)))*(ISNUMBER(FIND("Item:", $C$1:$C867))), ROW($C$1:$C867)-ROW($C$1)+1))), "Item: ", "")</f>
        <v>REVOQUE DE CIELO RASO B/CUBIERTA INCLINADA</v>
      </c>
      <c r="I867" t="str">
        <f t="shared" si="69"/>
        <v/>
      </c>
      <c r="J867" t="str">
        <f t="shared" si="72"/>
        <v>MATERIALES</v>
      </c>
      <c r="K867" t="b">
        <f t="shared" si="70"/>
        <v>0</v>
      </c>
      <c r="L867" s="11" t="str">
        <f t="shared" si="71"/>
        <v/>
      </c>
      <c r="M867" t="str">
        <f>IF(B867="Q", MAX(M$2:M866)+1, "")</f>
        <v/>
      </c>
      <c r="N867" t="str">
        <f t="shared" si="68"/>
        <v/>
      </c>
    </row>
    <row r="868" spans="1:14" x14ac:dyDescent="0.25">
      <c r="H868" t="str" cm="1">
        <f t="array" ref="H868">SUBSTITUTE(INDEX($C$1:$C868, MAX(IF((NOT(ISBLANK($C$1:$C868)))*(ISNUMBER(FIND("Item:", $C$1:$C868))), ROW($C$1:$C868)-ROW($C$1)+1))), "Item: ", "")</f>
        <v>REVOQUE DE CIELO RASO B/CUBIERTA INCLINADA</v>
      </c>
      <c r="I868" t="str">
        <f t="shared" si="69"/>
        <v/>
      </c>
      <c r="J868" t="str">
        <f t="shared" si="72"/>
        <v>MATERIALES</v>
      </c>
      <c r="K868" t="b">
        <f t="shared" si="70"/>
        <v>0</v>
      </c>
      <c r="L868" s="11" t="str">
        <f t="shared" si="71"/>
        <v/>
      </c>
      <c r="M868" t="str">
        <f>IF(B868="Q", MAX(M$2:M867)+1, "")</f>
        <v/>
      </c>
      <c r="N868" t="str">
        <f t="shared" si="68"/>
        <v/>
      </c>
    </row>
    <row r="869" spans="1:14" x14ac:dyDescent="0.25">
      <c r="H869" t="str" cm="1">
        <f t="array" ref="H869">SUBSTITUTE(INDEX($C$1:$C869, MAX(IF((NOT(ISBLANK($C$1:$C869)))*(ISNUMBER(FIND("Item:", $C$1:$C869))), ROW($C$1:$C869)-ROW($C$1)+1))), "Item: ", "")</f>
        <v>REVOQUE DE CIELO RASO B/CUBIERTA INCLINADA</v>
      </c>
      <c r="I869" t="str">
        <f t="shared" si="69"/>
        <v/>
      </c>
      <c r="J869" t="str">
        <f t="shared" si="72"/>
        <v>MATERIALES</v>
      </c>
      <c r="K869" t="b">
        <f t="shared" si="70"/>
        <v>0</v>
      </c>
      <c r="L869" s="11" t="str">
        <f t="shared" si="71"/>
        <v/>
      </c>
      <c r="M869" t="str">
        <f>IF(B869="Q", MAX(M$2:M868)+1, "")</f>
        <v/>
      </c>
      <c r="N869" t="str">
        <f t="shared" si="68"/>
        <v/>
      </c>
    </row>
    <row r="870" spans="1:14" x14ac:dyDescent="0.25">
      <c r="H870" t="str" cm="1">
        <f t="array" ref="H870">SUBSTITUTE(INDEX($C$1:$C870, MAX(IF((NOT(ISBLANK($C$1:$C870)))*(ISNUMBER(FIND("Item:", $C$1:$C870))), ROW($C$1:$C870)-ROW($C$1)+1))), "Item: ", "")</f>
        <v>REVOQUE DE CIELO RASO B/CUBIERTA INCLINADA</v>
      </c>
      <c r="I870" t="str">
        <f t="shared" si="69"/>
        <v/>
      </c>
      <c r="J870" t="str">
        <f t="shared" si="72"/>
        <v>MATERIALES</v>
      </c>
      <c r="K870" t="b">
        <f t="shared" si="70"/>
        <v>0</v>
      </c>
      <c r="L870" s="11" t="str">
        <f t="shared" si="71"/>
        <v/>
      </c>
      <c r="M870" t="str">
        <f>IF(B870="Q", MAX(M$2:M869)+1, "")</f>
        <v/>
      </c>
      <c r="N870" t="str">
        <f t="shared" si="68"/>
        <v/>
      </c>
    </row>
    <row r="871" spans="1:14" x14ac:dyDescent="0.25">
      <c r="H871" t="str" cm="1">
        <f t="array" ref="H871">SUBSTITUTE(INDEX($C$1:$C871, MAX(IF((NOT(ISBLANK($C$1:$C871)))*(ISNUMBER(FIND("Item:", $C$1:$C871))), ROW($C$1:$C871)-ROW($C$1)+1))), "Item: ", "")</f>
        <v>REVOQUE DE CIELO RASO B/CUBIERTA INCLINADA</v>
      </c>
      <c r="I871" t="str">
        <f t="shared" si="69"/>
        <v/>
      </c>
      <c r="J871" t="str">
        <f t="shared" si="72"/>
        <v>MATERIALES</v>
      </c>
      <c r="K871" t="b">
        <f t="shared" si="70"/>
        <v>0</v>
      </c>
      <c r="L871" s="11" t="str">
        <f t="shared" si="71"/>
        <v/>
      </c>
      <c r="M871" t="str">
        <f>IF(B871="Q", MAX(M$2:M870)+1, "")</f>
        <v/>
      </c>
      <c r="N871" t="str">
        <f t="shared" si="68"/>
        <v/>
      </c>
    </row>
    <row r="872" spans="1:14" x14ac:dyDescent="0.25">
      <c r="H872" t="str" cm="1">
        <f t="array" ref="H872">SUBSTITUTE(INDEX($C$1:$C872, MAX(IF((NOT(ISBLANK($C$1:$C872)))*(ISNUMBER(FIND("Item:", $C$1:$C872))), ROW($C$1:$C872)-ROW($C$1)+1))), "Item: ", "")</f>
        <v>REVOQUE DE CIELO RASO B/CUBIERTA INCLINADA</v>
      </c>
      <c r="I872" t="str">
        <f t="shared" si="69"/>
        <v/>
      </c>
      <c r="J872" t="str">
        <f t="shared" si="72"/>
        <v>MATERIALES</v>
      </c>
      <c r="K872" t="b">
        <f t="shared" si="70"/>
        <v>0</v>
      </c>
      <c r="L872" s="11" t="str">
        <f t="shared" si="71"/>
        <v/>
      </c>
      <c r="M872" t="str">
        <f>IF(B872="Q", MAX(M$2:M871)+1, "")</f>
        <v/>
      </c>
      <c r="N872" t="str">
        <f t="shared" si="68"/>
        <v/>
      </c>
    </row>
    <row r="873" spans="1:14" x14ac:dyDescent="0.25">
      <c r="A873" s="6" t="s">
        <v>1</v>
      </c>
      <c r="B873" s="6" t="s">
        <v>219</v>
      </c>
      <c r="C873" s="8" t="s">
        <v>220</v>
      </c>
      <c r="D873" s="8"/>
      <c r="E873" s="8"/>
      <c r="F873" s="8" t="s">
        <v>221</v>
      </c>
      <c r="G873" s="7">
        <v>31.51</v>
      </c>
      <c r="H873" t="str" cm="1">
        <f t="array" ref="H873">SUBSTITUTE(INDEX($C$1:$C873, MAX(IF((NOT(ISBLANK($C$1:$C873)))*(ISNUMBER(FIND("Item:", $C$1:$C873))), ROW($C$1:$C873)-ROW($C$1)+1))), "Item: ", "")</f>
        <v>REVOQUE DE CIELO RASO B/CUBIERTA INCLINADA</v>
      </c>
      <c r="I873" t="str">
        <f t="shared" si="69"/>
        <v>MATERIALES</v>
      </c>
      <c r="J873" t="str">
        <f t="shared" si="72"/>
        <v>MATERIALES</v>
      </c>
      <c r="K873" t="b">
        <f t="shared" si="70"/>
        <v>0</v>
      </c>
      <c r="L873" s="11" t="str">
        <f t="shared" si="71"/>
        <v/>
      </c>
      <c r="M873" t="str">
        <f>IF(B873="Q", MAX(M$2:M872)+1, "")</f>
        <v/>
      </c>
      <c r="N873" t="str">
        <f t="shared" si="68"/>
        <v/>
      </c>
    </row>
    <row r="874" spans="1:14" x14ac:dyDescent="0.25">
      <c r="A874" s="2"/>
      <c r="B874" s="2" t="s">
        <v>222</v>
      </c>
      <c r="C874" s="5" t="s">
        <v>223</v>
      </c>
      <c r="D874" s="5"/>
      <c r="E874" s="5"/>
      <c r="F874" s="5"/>
      <c r="G874" s="5"/>
      <c r="H874" t="str" cm="1">
        <f t="array" ref="H874">SUBSTITUTE(INDEX($C$1:$C874, MAX(IF((NOT(ISBLANK($C$1:$C874)))*(ISNUMBER(FIND("Item:", $C$1:$C874))), ROW($C$1:$C874)-ROW($C$1)+1))), "Item: ", "")</f>
        <v>REVOQUE DE CIELO RASO B/CUBIERTA INCLINADA</v>
      </c>
      <c r="I874" t="str">
        <f t="shared" si="69"/>
        <v>MANO DE OBRA</v>
      </c>
      <c r="J874" t="str">
        <f t="shared" si="72"/>
        <v>MANO DE OBRA</v>
      </c>
      <c r="K874" t="b">
        <f t="shared" si="70"/>
        <v>1</v>
      </c>
      <c r="L874" s="11" t="str">
        <f t="shared" si="71"/>
        <v/>
      </c>
      <c r="M874" t="str">
        <f>IF(B874="Q", MAX(M$2:M873)+1, "")</f>
        <v/>
      </c>
      <c r="N874" t="str">
        <f t="shared" si="68"/>
        <v/>
      </c>
    </row>
    <row r="875" spans="1:14" x14ac:dyDescent="0.25">
      <c r="A875" s="2">
        <v>1</v>
      </c>
      <c r="B875" s="2" t="s">
        <v>218</v>
      </c>
      <c r="C875" s="5" t="s">
        <v>197</v>
      </c>
      <c r="D875" s="5" t="s">
        <v>198</v>
      </c>
      <c r="E875" s="3">
        <v>2</v>
      </c>
      <c r="F875" s="3">
        <v>18</v>
      </c>
      <c r="G875" s="3">
        <v>36</v>
      </c>
      <c r="H875" t="str" cm="1">
        <f t="array" ref="H875">SUBSTITUTE(INDEX($C$1:$C875, MAX(IF((NOT(ISBLANK($C$1:$C875)))*(ISNUMBER(FIND("Item:", $C$1:$C875))), ROW($C$1:$C875)-ROW($C$1)+1))), "Item: ", "")</f>
        <v>REVOQUE DE CIELO RASO B/CUBIERTA INCLINADA</v>
      </c>
      <c r="I875" t="str">
        <f t="shared" si="69"/>
        <v/>
      </c>
      <c r="J875" t="str">
        <f t="shared" si="72"/>
        <v>MANO DE OBRA</v>
      </c>
      <c r="K875" t="b">
        <f t="shared" si="70"/>
        <v>0</v>
      </c>
      <c r="L875" s="11" t="str">
        <f t="shared" si="71"/>
        <v>SI</v>
      </c>
      <c r="M875" t="str">
        <f>IF(B875="Q", MAX(M$2:M874)+1, "")</f>
        <v/>
      </c>
      <c r="N875" t="str">
        <f t="shared" si="68"/>
        <v/>
      </c>
    </row>
    <row r="876" spans="1:14" x14ac:dyDescent="0.25">
      <c r="A876" s="2">
        <v>2</v>
      </c>
      <c r="B876" s="2" t="s">
        <v>218</v>
      </c>
      <c r="C876" s="5" t="s">
        <v>200</v>
      </c>
      <c r="D876" s="5" t="s">
        <v>198</v>
      </c>
      <c r="E876" s="3">
        <v>2</v>
      </c>
      <c r="F876" s="3">
        <v>0</v>
      </c>
      <c r="G876" s="3">
        <v>0</v>
      </c>
      <c r="H876" t="str" cm="1">
        <f t="array" ref="H876">SUBSTITUTE(INDEX($C$1:$C876, MAX(IF((NOT(ISBLANK($C$1:$C876)))*(ISNUMBER(FIND("Item:", $C$1:$C876))), ROW($C$1:$C876)-ROW($C$1)+1))), "Item: ", "")</f>
        <v>REVOQUE DE CIELO RASO B/CUBIERTA INCLINADA</v>
      </c>
      <c r="I876" t="str">
        <f t="shared" si="69"/>
        <v/>
      </c>
      <c r="J876" t="str">
        <f t="shared" si="72"/>
        <v>MANO DE OBRA</v>
      </c>
      <c r="K876" t="b">
        <f t="shared" si="70"/>
        <v>0</v>
      </c>
      <c r="L876" s="11" t="str">
        <f t="shared" si="71"/>
        <v>SI</v>
      </c>
      <c r="M876" t="str">
        <f>IF(B876="Q", MAX(M$2:M875)+1, "")</f>
        <v/>
      </c>
      <c r="N876" t="str">
        <f t="shared" si="68"/>
        <v/>
      </c>
    </row>
    <row r="877" spans="1:14" x14ac:dyDescent="0.25">
      <c r="H877" t="str" cm="1">
        <f t="array" ref="H877">SUBSTITUTE(INDEX($C$1:$C877, MAX(IF((NOT(ISBLANK($C$1:$C877)))*(ISNUMBER(FIND("Item:", $C$1:$C877))), ROW($C$1:$C877)-ROW($C$1)+1))), "Item: ", "")</f>
        <v>REVOQUE DE CIELO RASO B/CUBIERTA INCLINADA</v>
      </c>
      <c r="I877" t="str">
        <f t="shared" si="69"/>
        <v/>
      </c>
      <c r="J877" t="str">
        <f t="shared" si="72"/>
        <v>MANO DE OBRA</v>
      </c>
      <c r="K877" t="b">
        <f t="shared" si="70"/>
        <v>0</v>
      </c>
      <c r="L877" s="11" t="str">
        <f t="shared" si="71"/>
        <v/>
      </c>
      <c r="M877" t="str">
        <f>IF(B877="Q", MAX(M$2:M876)+1, "")</f>
        <v/>
      </c>
      <c r="N877" t="str">
        <f t="shared" si="68"/>
        <v/>
      </c>
    </row>
    <row r="878" spans="1:14" x14ac:dyDescent="0.25">
      <c r="H878" t="str" cm="1">
        <f t="array" ref="H878">SUBSTITUTE(INDEX($C$1:$C878, MAX(IF((NOT(ISBLANK($C$1:$C878)))*(ISNUMBER(FIND("Item:", $C$1:$C878))), ROW($C$1:$C878)-ROW($C$1)+1))), "Item: ", "")</f>
        <v>REVOQUE DE CIELO RASO B/CUBIERTA INCLINADA</v>
      </c>
      <c r="I878" t="str">
        <f t="shared" si="69"/>
        <v/>
      </c>
      <c r="J878" t="str">
        <f t="shared" si="72"/>
        <v>MANO DE OBRA</v>
      </c>
      <c r="K878" t="b">
        <f t="shared" si="70"/>
        <v>0</v>
      </c>
      <c r="L878" s="11" t="str">
        <f t="shared" si="71"/>
        <v/>
      </c>
      <c r="M878" t="str">
        <f>IF(B878="Q", MAX(M$2:M877)+1, "")</f>
        <v/>
      </c>
      <c r="N878" t="str">
        <f t="shared" si="68"/>
        <v/>
      </c>
    </row>
    <row r="879" spans="1:14" x14ac:dyDescent="0.25">
      <c r="H879" t="str" cm="1">
        <f t="array" ref="H879">SUBSTITUTE(INDEX($C$1:$C879, MAX(IF((NOT(ISBLANK($C$1:$C879)))*(ISNUMBER(FIND("Item:", $C$1:$C879))), ROW($C$1:$C879)-ROW($C$1)+1))), "Item: ", "")</f>
        <v>REVOQUE DE CIELO RASO B/CUBIERTA INCLINADA</v>
      </c>
      <c r="I879" t="str">
        <f t="shared" si="69"/>
        <v/>
      </c>
      <c r="J879" t="str">
        <f t="shared" si="72"/>
        <v>MANO DE OBRA</v>
      </c>
      <c r="K879" t="b">
        <f t="shared" si="70"/>
        <v>0</v>
      </c>
      <c r="L879" s="11" t="str">
        <f t="shared" si="71"/>
        <v/>
      </c>
      <c r="M879" t="str">
        <f>IF(B879="Q", MAX(M$2:M878)+1, "")</f>
        <v/>
      </c>
      <c r="N879" t="str">
        <f t="shared" si="68"/>
        <v/>
      </c>
    </row>
    <row r="880" spans="1:14" x14ac:dyDescent="0.25">
      <c r="A880" s="6" t="s">
        <v>1</v>
      </c>
      <c r="B880" s="6" t="s">
        <v>224</v>
      </c>
      <c r="C880" s="8" t="s">
        <v>225</v>
      </c>
      <c r="D880" s="8"/>
      <c r="E880" s="8"/>
      <c r="F880" s="8" t="s">
        <v>226</v>
      </c>
      <c r="G880" s="7">
        <v>36</v>
      </c>
      <c r="H880" t="str" cm="1">
        <f t="array" ref="H880">SUBSTITUTE(INDEX($C$1:$C880, MAX(IF((NOT(ISBLANK($C$1:$C880)))*(ISNUMBER(FIND("Item:", $C$1:$C880))), ROW($C$1:$C880)-ROW($C$1)+1))), "Item: ", "")</f>
        <v>REVOQUE DE CIELO RASO B/CUBIERTA INCLINADA</v>
      </c>
      <c r="I880" t="str">
        <f t="shared" si="69"/>
        <v>MANO DE OBRA</v>
      </c>
      <c r="J880" t="str">
        <f t="shared" si="72"/>
        <v>MANO DE OBRA</v>
      </c>
      <c r="K880" t="b">
        <f t="shared" si="70"/>
        <v>0</v>
      </c>
      <c r="L880" s="11" t="str">
        <f t="shared" si="71"/>
        <v/>
      </c>
      <c r="M880" t="str">
        <f>IF(B880="Q", MAX(M$2:M879)+1, "")</f>
        <v/>
      </c>
      <c r="N880" t="str">
        <f t="shared" si="68"/>
        <v/>
      </c>
    </row>
    <row r="881" spans="1:14" x14ac:dyDescent="0.25">
      <c r="A881" s="2"/>
      <c r="B881" s="2" t="s">
        <v>227</v>
      </c>
      <c r="C881" s="5" t="s">
        <v>228</v>
      </c>
      <c r="D881" s="5"/>
      <c r="E881" s="5" t="s">
        <v>229</v>
      </c>
      <c r="F881" s="5" t="s">
        <v>230</v>
      </c>
      <c r="G881" s="3">
        <v>19.8</v>
      </c>
      <c r="H881" t="str" cm="1">
        <f t="array" ref="H881">SUBSTITUTE(INDEX($C$1:$C881, MAX(IF((NOT(ISBLANK($C$1:$C881)))*(ISNUMBER(FIND("Item:", $C$1:$C881))), ROW($C$1:$C881)-ROW($C$1)+1))), "Item: ", "")</f>
        <v>REVOQUE DE CIELO RASO B/CUBIERTA INCLINADA</v>
      </c>
      <c r="I881" t="str">
        <f t="shared" si="69"/>
        <v/>
      </c>
      <c r="J881" t="str">
        <f t="shared" si="72"/>
        <v>MANO DE OBRA</v>
      </c>
      <c r="K881" t="b">
        <f t="shared" si="70"/>
        <v>0</v>
      </c>
      <c r="L881" s="11" t="str">
        <f t="shared" si="71"/>
        <v/>
      </c>
      <c r="M881" t="str">
        <f>IF(B881="Q", MAX(M$2:M880)+1, "")</f>
        <v/>
      </c>
      <c r="N881" t="str">
        <f t="shared" si="68"/>
        <v/>
      </c>
    </row>
    <row r="882" spans="1:14" x14ac:dyDescent="0.25">
      <c r="A882" s="2"/>
      <c r="B882" s="2" t="s">
        <v>231</v>
      </c>
      <c r="C882" s="5" t="s">
        <v>232</v>
      </c>
      <c r="D882" s="5"/>
      <c r="E882" s="5" t="s">
        <v>233</v>
      </c>
      <c r="F882" s="5" t="s">
        <v>234</v>
      </c>
      <c r="G882" s="3">
        <v>8.34</v>
      </c>
      <c r="H882" t="str" cm="1">
        <f t="array" ref="H882">SUBSTITUTE(INDEX($C$1:$C882, MAX(IF((NOT(ISBLANK($C$1:$C882)))*(ISNUMBER(FIND("Item:", $C$1:$C882))), ROW($C$1:$C882)-ROW($C$1)+1))), "Item: ", "")</f>
        <v>REVOQUE DE CIELO RASO B/CUBIERTA INCLINADA</v>
      </c>
      <c r="I882" t="str">
        <f t="shared" si="69"/>
        <v/>
      </c>
      <c r="J882" t="str">
        <f t="shared" si="72"/>
        <v>MANO DE OBRA</v>
      </c>
      <c r="K882" t="b">
        <f t="shared" si="70"/>
        <v>0</v>
      </c>
      <c r="L882" s="11" t="str">
        <f t="shared" si="71"/>
        <v/>
      </c>
      <c r="M882" t="str">
        <f>IF(B882="Q", MAX(M$2:M881)+1, "")</f>
        <v/>
      </c>
      <c r="N882" t="str">
        <f t="shared" si="68"/>
        <v/>
      </c>
    </row>
    <row r="883" spans="1:14" x14ac:dyDescent="0.25">
      <c r="A883" s="6" t="s">
        <v>1</v>
      </c>
      <c r="B883" s="6" t="s">
        <v>235</v>
      </c>
      <c r="C883" s="8" t="s">
        <v>236</v>
      </c>
      <c r="D883" s="8"/>
      <c r="E883" s="8"/>
      <c r="F883" s="8" t="s">
        <v>237</v>
      </c>
      <c r="G883" s="7">
        <v>64.14</v>
      </c>
      <c r="H883" t="str" cm="1">
        <f t="array" ref="H883">SUBSTITUTE(INDEX($C$1:$C883, MAX(IF((NOT(ISBLANK($C$1:$C883)))*(ISNUMBER(FIND("Item:", $C$1:$C883))), ROW($C$1:$C883)-ROW($C$1)+1))), "Item: ", "")</f>
        <v>REVOQUE DE CIELO RASO B/CUBIERTA INCLINADA</v>
      </c>
      <c r="I883" t="str">
        <f t="shared" si="69"/>
        <v>MANO DE OBRA</v>
      </c>
      <c r="J883" t="str">
        <f t="shared" si="72"/>
        <v>MANO DE OBRA</v>
      </c>
      <c r="K883" t="b">
        <f t="shared" si="70"/>
        <v>0</v>
      </c>
      <c r="L883" s="11" t="str">
        <f t="shared" si="71"/>
        <v/>
      </c>
      <c r="M883" t="str">
        <f>IF(B883="Q", MAX(M$2:M882)+1, "")</f>
        <v/>
      </c>
      <c r="N883" t="str">
        <f t="shared" si="68"/>
        <v/>
      </c>
    </row>
    <row r="884" spans="1:14" x14ac:dyDescent="0.25">
      <c r="A884" s="2"/>
      <c r="B884" s="2" t="s">
        <v>238</v>
      </c>
      <c r="C884" s="5" t="s">
        <v>239</v>
      </c>
      <c r="D884" s="5"/>
      <c r="E884" s="5"/>
      <c r="F884" s="5"/>
      <c r="G884" s="5"/>
      <c r="H884" t="str" cm="1">
        <f t="array" ref="H884">SUBSTITUTE(INDEX($C$1:$C884, MAX(IF((NOT(ISBLANK($C$1:$C884)))*(ISNUMBER(FIND("Item:", $C$1:$C884))), ROW($C$1:$C884)-ROW($C$1)+1))), "Item: ", "")</f>
        <v>REVOQUE DE CIELO RASO B/CUBIERTA INCLINADA</v>
      </c>
      <c r="I884" t="str">
        <f t="shared" si="69"/>
        <v>EQUIPO</v>
      </c>
      <c r="J884" t="str">
        <f t="shared" si="72"/>
        <v>EQUIPO</v>
      </c>
      <c r="K884" t="b">
        <f t="shared" si="70"/>
        <v>0</v>
      </c>
      <c r="L884" s="11" t="str">
        <f t="shared" si="71"/>
        <v/>
      </c>
      <c r="M884" t="str">
        <f>IF(B884="Q", MAX(M$2:M883)+1, "")</f>
        <v/>
      </c>
      <c r="N884" t="str">
        <f t="shared" si="68"/>
        <v/>
      </c>
    </row>
    <row r="885" spans="1:14" x14ac:dyDescent="0.25">
      <c r="H885" t="str" cm="1">
        <f t="array" ref="H885">SUBSTITUTE(INDEX($C$1:$C885, MAX(IF((NOT(ISBLANK($C$1:$C885)))*(ISNUMBER(FIND("Item:", $C$1:$C885))), ROW($C$1:$C885)-ROW($C$1)+1))), "Item: ", "")</f>
        <v>REVOQUE DE CIELO RASO B/CUBIERTA INCLINADA</v>
      </c>
      <c r="I885" t="str">
        <f t="shared" si="69"/>
        <v/>
      </c>
      <c r="J885" t="str">
        <f t="shared" si="72"/>
        <v>EQUIPO</v>
      </c>
      <c r="K885" t="b">
        <f t="shared" si="70"/>
        <v>0</v>
      </c>
      <c r="L885" s="11" t="str">
        <f t="shared" si="71"/>
        <v/>
      </c>
      <c r="M885" t="str">
        <f>IF(B885="Q", MAX(M$2:M884)+1, "")</f>
        <v/>
      </c>
      <c r="N885" t="str">
        <f t="shared" si="68"/>
        <v/>
      </c>
    </row>
    <row r="886" spans="1:14" x14ac:dyDescent="0.25">
      <c r="H886" t="str" cm="1">
        <f t="array" ref="H886">SUBSTITUTE(INDEX($C$1:$C886, MAX(IF((NOT(ISBLANK($C$1:$C886)))*(ISNUMBER(FIND("Item:", $C$1:$C886))), ROW($C$1:$C886)-ROW($C$1)+1))), "Item: ", "")</f>
        <v>REVOQUE DE CIELO RASO B/CUBIERTA INCLINADA</v>
      </c>
      <c r="I886" t="str">
        <f t="shared" si="69"/>
        <v/>
      </c>
      <c r="J886" t="str">
        <f t="shared" si="72"/>
        <v>EQUIPO</v>
      </c>
      <c r="K886" t="b">
        <f t="shared" si="70"/>
        <v>0</v>
      </c>
      <c r="L886" s="11" t="str">
        <f t="shared" si="71"/>
        <v/>
      </c>
      <c r="M886" t="str">
        <f>IF(B886="Q", MAX(M$2:M885)+1, "")</f>
        <v/>
      </c>
      <c r="N886" t="str">
        <f t="shared" si="68"/>
        <v/>
      </c>
    </row>
    <row r="887" spans="1:14" x14ac:dyDescent="0.25">
      <c r="H887" t="str" cm="1">
        <f t="array" ref="H887">SUBSTITUTE(INDEX($C$1:$C887, MAX(IF((NOT(ISBLANK($C$1:$C887)))*(ISNUMBER(FIND("Item:", $C$1:$C887))), ROW($C$1:$C887)-ROW($C$1)+1))), "Item: ", "")</f>
        <v>REVOQUE DE CIELO RASO B/CUBIERTA INCLINADA</v>
      </c>
      <c r="I887" t="str">
        <f t="shared" si="69"/>
        <v/>
      </c>
      <c r="J887" t="str">
        <f t="shared" si="72"/>
        <v>EQUIPO</v>
      </c>
      <c r="K887" t="b">
        <f t="shared" si="70"/>
        <v>0</v>
      </c>
      <c r="L887" s="11" t="str">
        <f t="shared" si="71"/>
        <v/>
      </c>
      <c r="M887" t="str">
        <f>IF(B887="Q", MAX(M$2:M886)+1, "")</f>
        <v/>
      </c>
      <c r="N887" t="str">
        <f t="shared" si="68"/>
        <v/>
      </c>
    </row>
    <row r="888" spans="1:14" x14ac:dyDescent="0.25">
      <c r="H888" t="str" cm="1">
        <f t="array" ref="H888">SUBSTITUTE(INDEX($C$1:$C888, MAX(IF((NOT(ISBLANK($C$1:$C888)))*(ISNUMBER(FIND("Item:", $C$1:$C888))), ROW($C$1:$C888)-ROW($C$1)+1))), "Item: ", "")</f>
        <v>REVOQUE DE CIELO RASO B/CUBIERTA INCLINADA</v>
      </c>
      <c r="I888" t="str">
        <f t="shared" si="69"/>
        <v/>
      </c>
      <c r="J888" t="str">
        <f t="shared" si="72"/>
        <v>EQUIPO</v>
      </c>
      <c r="K888" t="b">
        <f t="shared" si="70"/>
        <v>0</v>
      </c>
      <c r="L888" s="11" t="str">
        <f t="shared" si="71"/>
        <v/>
      </c>
      <c r="M888" t="str">
        <f>IF(B888="Q", MAX(M$2:M887)+1, "")</f>
        <v/>
      </c>
      <c r="N888" t="str">
        <f t="shared" si="68"/>
        <v/>
      </c>
    </row>
    <row r="889" spans="1:14" x14ac:dyDescent="0.25">
      <c r="H889" t="str" cm="1">
        <f t="array" ref="H889">SUBSTITUTE(INDEX($C$1:$C889, MAX(IF((NOT(ISBLANK($C$1:$C889)))*(ISNUMBER(FIND("Item:", $C$1:$C889))), ROW($C$1:$C889)-ROW($C$1)+1))), "Item: ", "")</f>
        <v>REVOQUE DE CIELO RASO B/CUBIERTA INCLINADA</v>
      </c>
      <c r="I889" t="str">
        <f t="shared" si="69"/>
        <v/>
      </c>
      <c r="J889" t="str">
        <f t="shared" si="72"/>
        <v>EQUIPO</v>
      </c>
      <c r="K889" t="b">
        <f t="shared" si="70"/>
        <v>0</v>
      </c>
      <c r="L889" s="11" t="str">
        <f t="shared" si="71"/>
        <v/>
      </c>
      <c r="M889" t="str">
        <f>IF(B889="Q", MAX(M$2:M888)+1, "")</f>
        <v/>
      </c>
      <c r="N889" t="str">
        <f t="shared" si="68"/>
        <v/>
      </c>
    </row>
    <row r="890" spans="1:14" x14ac:dyDescent="0.25">
      <c r="A890" s="2"/>
      <c r="B890" s="2" t="s">
        <v>240</v>
      </c>
      <c r="C890" s="5" t="s">
        <v>241</v>
      </c>
      <c r="D890" s="5"/>
      <c r="E890" s="5" t="s">
        <v>242</v>
      </c>
      <c r="F890" s="5" t="s">
        <v>243</v>
      </c>
      <c r="G890" s="3">
        <v>1.92</v>
      </c>
      <c r="H890" t="str" cm="1">
        <f t="array" ref="H890">SUBSTITUTE(INDEX($C$1:$C890, MAX(IF((NOT(ISBLANK($C$1:$C890)))*(ISNUMBER(FIND("Item:", $C$1:$C890))), ROW($C$1:$C890)-ROW($C$1)+1))), "Item: ", "")</f>
        <v>REVOQUE DE CIELO RASO B/CUBIERTA INCLINADA</v>
      </c>
      <c r="I890" t="str">
        <f t="shared" si="69"/>
        <v/>
      </c>
      <c r="J890" t="str">
        <f t="shared" si="72"/>
        <v>EQUIPO</v>
      </c>
      <c r="K890" t="b">
        <f t="shared" si="70"/>
        <v>0</v>
      </c>
      <c r="L890" s="11" t="str">
        <f t="shared" si="71"/>
        <v/>
      </c>
      <c r="M890" t="str">
        <f>IF(B890="Q", MAX(M$2:M889)+1, "")</f>
        <v/>
      </c>
      <c r="N890" t="str">
        <f t="shared" si="68"/>
        <v/>
      </c>
    </row>
    <row r="891" spans="1:14" x14ac:dyDescent="0.25">
      <c r="A891" s="6" t="s">
        <v>1</v>
      </c>
      <c r="B891" s="6" t="s">
        <v>244</v>
      </c>
      <c r="C891" s="8" t="s">
        <v>245</v>
      </c>
      <c r="D891" s="8"/>
      <c r="E891" s="8"/>
      <c r="F891" s="8" t="s">
        <v>246</v>
      </c>
      <c r="G891" s="7">
        <v>1.92</v>
      </c>
      <c r="H891" t="str" cm="1">
        <f t="array" ref="H891">SUBSTITUTE(INDEX($C$1:$C891, MAX(IF((NOT(ISBLANK($C$1:$C891)))*(ISNUMBER(FIND("Item:", $C$1:$C891))), ROW($C$1:$C891)-ROW($C$1)+1))), "Item: ", "")</f>
        <v>REVOQUE DE CIELO RASO B/CUBIERTA INCLINADA</v>
      </c>
      <c r="I891" t="str">
        <f t="shared" si="69"/>
        <v>EQUIPO</v>
      </c>
      <c r="J891" t="str">
        <f t="shared" si="72"/>
        <v>EQUIPO</v>
      </c>
      <c r="K891" t="b">
        <f t="shared" si="70"/>
        <v>0</v>
      </c>
      <c r="L891" s="11" t="str">
        <f t="shared" si="71"/>
        <v/>
      </c>
      <c r="M891" t="str">
        <f>IF(B891="Q", MAX(M$2:M890)+1, "")</f>
        <v/>
      </c>
      <c r="N891" t="str">
        <f t="shared" si="68"/>
        <v/>
      </c>
    </row>
    <row r="892" spans="1:14" x14ac:dyDescent="0.25">
      <c r="A892" s="6" t="s">
        <v>1</v>
      </c>
      <c r="B892" s="6" t="s">
        <v>247</v>
      </c>
      <c r="C892" s="8" t="s">
        <v>248</v>
      </c>
      <c r="D892" s="8"/>
      <c r="E892" s="8"/>
      <c r="F892" s="8" t="s">
        <v>249</v>
      </c>
      <c r="G892" s="7">
        <v>97.57</v>
      </c>
      <c r="H892" t="str" cm="1">
        <f t="array" ref="H892">SUBSTITUTE(INDEX($C$1:$C892, MAX(IF((NOT(ISBLANK($C$1:$C892)))*(ISNUMBER(FIND("Item:", $C$1:$C892))), ROW($C$1:$C892)-ROW($C$1)+1))), "Item: ", "")</f>
        <v>REVOQUE DE CIELO RASO B/CUBIERTA INCLINADA</v>
      </c>
      <c r="I892" t="str">
        <f t="shared" si="69"/>
        <v/>
      </c>
      <c r="J892" t="str">
        <f t="shared" si="72"/>
        <v>EQUIPO</v>
      </c>
      <c r="K892" t="b">
        <f t="shared" si="70"/>
        <v>0</v>
      </c>
      <c r="L892" s="11" t="str">
        <f t="shared" si="71"/>
        <v/>
      </c>
      <c r="M892" t="str">
        <f>IF(B892="Q", MAX(M$2:M891)+1, "")</f>
        <v/>
      </c>
      <c r="N892" t="str">
        <f t="shared" si="68"/>
        <v/>
      </c>
    </row>
    <row r="893" spans="1:14" x14ac:dyDescent="0.25">
      <c r="A893" s="2"/>
      <c r="B893" s="2" t="s">
        <v>250</v>
      </c>
      <c r="C893" s="5" t="s">
        <v>251</v>
      </c>
      <c r="D893" s="5"/>
      <c r="E893" s="5" t="s">
        <v>252</v>
      </c>
      <c r="F893" s="5" t="s">
        <v>253</v>
      </c>
      <c r="G893" s="3">
        <v>6.83</v>
      </c>
      <c r="H893" t="str" cm="1">
        <f t="array" ref="H893">SUBSTITUTE(INDEX($C$1:$C893, MAX(IF((NOT(ISBLANK($C$1:$C893)))*(ISNUMBER(FIND("Item:", $C$1:$C893))), ROW($C$1:$C893)-ROW($C$1)+1))), "Item: ", "")</f>
        <v>REVOQUE DE CIELO RASO B/CUBIERTA INCLINADA</v>
      </c>
      <c r="I893" t="str">
        <f t="shared" si="69"/>
        <v/>
      </c>
      <c r="J893" t="str">
        <f t="shared" si="72"/>
        <v>EQUIPO</v>
      </c>
      <c r="K893" t="b">
        <f t="shared" si="70"/>
        <v>0</v>
      </c>
      <c r="L893" s="11" t="str">
        <f t="shared" si="71"/>
        <v/>
      </c>
      <c r="M893" t="str">
        <f>IF(B893="Q", MAX(M$2:M892)+1, "")</f>
        <v/>
      </c>
      <c r="N893" t="str">
        <f t="shared" si="68"/>
        <v/>
      </c>
    </row>
    <row r="894" spans="1:14" x14ac:dyDescent="0.25">
      <c r="A894" s="2"/>
      <c r="B894" s="2" t="s">
        <v>26</v>
      </c>
      <c r="C894" s="5" t="s">
        <v>254</v>
      </c>
      <c r="D894" s="5"/>
      <c r="E894" s="5" t="s">
        <v>252</v>
      </c>
      <c r="F894" s="5" t="s">
        <v>255</v>
      </c>
      <c r="G894" s="3">
        <v>7.31</v>
      </c>
      <c r="H894" t="str" cm="1">
        <f t="array" ref="H894">SUBSTITUTE(INDEX($C$1:$C894, MAX(IF((NOT(ISBLANK($C$1:$C894)))*(ISNUMBER(FIND("Item:", $C$1:$C894))), ROW($C$1:$C894)-ROW($C$1)+1))), "Item: ", "")</f>
        <v>REVOQUE DE CIELO RASO B/CUBIERTA INCLINADA</v>
      </c>
      <c r="I894" t="str">
        <f t="shared" si="69"/>
        <v/>
      </c>
      <c r="J894" t="str">
        <f t="shared" si="72"/>
        <v>EQUIPO</v>
      </c>
      <c r="K894" t="b">
        <f t="shared" si="70"/>
        <v>0</v>
      </c>
      <c r="L894" s="11" t="str">
        <f t="shared" si="71"/>
        <v/>
      </c>
      <c r="M894" t="str">
        <f>IF(B894="Q", MAX(M$2:M893)+1, "")</f>
        <v/>
      </c>
      <c r="N894" t="str">
        <f t="shared" si="68"/>
        <v/>
      </c>
    </row>
    <row r="895" spans="1:14" x14ac:dyDescent="0.25">
      <c r="A895" s="6" t="s">
        <v>1</v>
      </c>
      <c r="B895" s="6" t="s">
        <v>256</v>
      </c>
      <c r="C895" s="8" t="s">
        <v>257</v>
      </c>
      <c r="D895" s="8"/>
      <c r="E895" s="8"/>
      <c r="F895" s="8" t="s">
        <v>258</v>
      </c>
      <c r="G895" s="7">
        <v>111.71</v>
      </c>
      <c r="H895" t="str" cm="1">
        <f t="array" ref="H895">SUBSTITUTE(INDEX($C$1:$C895, MAX(IF((NOT(ISBLANK($C$1:$C895)))*(ISNUMBER(FIND("Item:", $C$1:$C895))), ROW($C$1:$C895)-ROW($C$1)+1))), "Item: ", "")</f>
        <v>REVOQUE DE CIELO RASO B/CUBIERTA INCLINADA</v>
      </c>
      <c r="I895" t="str">
        <f t="shared" si="69"/>
        <v/>
      </c>
      <c r="J895" t="str">
        <f t="shared" si="72"/>
        <v>EQUIPO</v>
      </c>
      <c r="K895" t="b">
        <f t="shared" si="70"/>
        <v>0</v>
      </c>
      <c r="L895" s="11" t="str">
        <f t="shared" si="71"/>
        <v/>
      </c>
      <c r="M895" t="str">
        <f>IF(B895="Q", MAX(M$2:M894)+1, "")</f>
        <v/>
      </c>
      <c r="N895" t="str">
        <f t="shared" si="68"/>
        <v/>
      </c>
    </row>
    <row r="896" spans="1:14" x14ac:dyDescent="0.25">
      <c r="A896" s="2"/>
      <c r="B896" s="2" t="s">
        <v>259</v>
      </c>
      <c r="C896" s="5" t="s">
        <v>260</v>
      </c>
      <c r="D896" s="5"/>
      <c r="E896" s="5" t="s">
        <v>261</v>
      </c>
      <c r="F896" s="5" t="s">
        <v>262</v>
      </c>
      <c r="G896" s="3">
        <v>3.45</v>
      </c>
      <c r="H896" t="str" cm="1">
        <f t="array" ref="H896">SUBSTITUTE(INDEX($C$1:$C896, MAX(IF((NOT(ISBLANK($C$1:$C896)))*(ISNUMBER(FIND("Item:", $C$1:$C896))), ROW($C$1:$C896)-ROW($C$1)+1))), "Item: ", "")</f>
        <v>REVOQUE DE CIELO RASO B/CUBIERTA INCLINADA</v>
      </c>
      <c r="I896" t="str">
        <f t="shared" si="69"/>
        <v/>
      </c>
      <c r="J896" t="str">
        <f t="shared" si="72"/>
        <v>EQUIPO</v>
      </c>
      <c r="K896" t="b">
        <f t="shared" si="70"/>
        <v>0</v>
      </c>
      <c r="L896" s="11" t="str">
        <f t="shared" si="71"/>
        <v/>
      </c>
      <c r="M896" t="str">
        <f>IF(B896="Q", MAX(M$2:M895)+1, "")</f>
        <v/>
      </c>
      <c r="N896" t="str">
        <f t="shared" si="68"/>
        <v/>
      </c>
    </row>
    <row r="897" spans="1:14" x14ac:dyDescent="0.25">
      <c r="H897" t="str" cm="1">
        <f t="array" ref="H897">SUBSTITUTE(INDEX($C$1:$C897, MAX(IF((NOT(ISBLANK($C$1:$C897)))*(ISNUMBER(FIND("Item:", $C$1:$C897))), ROW($C$1:$C897)-ROW($C$1)+1))), "Item: ", "")</f>
        <v>REVOQUE DE CIELO RASO B/CUBIERTA INCLINADA</v>
      </c>
      <c r="I897" t="str">
        <f t="shared" si="69"/>
        <v/>
      </c>
      <c r="J897" t="str">
        <f t="shared" si="72"/>
        <v>EQUIPO</v>
      </c>
      <c r="K897" t="b">
        <f t="shared" si="70"/>
        <v>0</v>
      </c>
      <c r="L897" s="11" t="str">
        <f t="shared" si="71"/>
        <v/>
      </c>
      <c r="M897" t="str">
        <f>IF(B897="Q", MAX(M$2:M896)+1, "")</f>
        <v/>
      </c>
      <c r="N897" t="str">
        <f t="shared" si="68"/>
        <v/>
      </c>
    </row>
    <row r="898" spans="1:14" x14ac:dyDescent="0.25">
      <c r="A898" s="6" t="s">
        <v>1</v>
      </c>
      <c r="B898" s="6" t="s">
        <v>263</v>
      </c>
      <c r="C898" s="8" t="s">
        <v>264</v>
      </c>
      <c r="D898" s="8"/>
      <c r="E898" s="8"/>
      <c r="F898" s="8" t="s">
        <v>265</v>
      </c>
      <c r="G898" s="7">
        <v>115.16</v>
      </c>
      <c r="H898" t="str" cm="1">
        <f t="array" ref="H898">SUBSTITUTE(INDEX($C$1:$C898, MAX(IF((NOT(ISBLANK($C$1:$C898)))*(ISNUMBER(FIND("Item:", $C$1:$C898))), ROW($C$1:$C898)-ROW($C$1)+1))), "Item: ", "")</f>
        <v>REVOQUE DE CIELO RASO B/CUBIERTA INCLINADA</v>
      </c>
      <c r="I898" t="str">
        <f t="shared" si="69"/>
        <v/>
      </c>
      <c r="J898" t="str">
        <f t="shared" si="72"/>
        <v>EQUIPO</v>
      </c>
      <c r="K898" t="b">
        <f t="shared" si="70"/>
        <v>0</v>
      </c>
      <c r="L898" s="11" t="str">
        <f t="shared" si="71"/>
        <v/>
      </c>
      <c r="M898">
        <f>IF(B898="Q", MAX(M$2:M897)+1, "")</f>
        <v>18</v>
      </c>
      <c r="N898" t="str">
        <f t="shared" ref="N898:N961" si="73">+IF(M898="","",H898)</f>
        <v>REVOQUE DE CIELO RASO B/CUBIERTA INCLINADA</v>
      </c>
    </row>
    <row r="899" spans="1:14" x14ac:dyDescent="0.25">
      <c r="A899" s="6" t="s">
        <v>1</v>
      </c>
      <c r="B899" s="6"/>
      <c r="C899" s="8" t="s">
        <v>266</v>
      </c>
      <c r="D899" s="8"/>
      <c r="E899" s="8"/>
      <c r="F899" s="8"/>
      <c r="G899" s="7">
        <v>115.16</v>
      </c>
      <c r="H899" t="str" cm="1">
        <f t="array" ref="H899">SUBSTITUTE(INDEX($C$1:$C899, MAX(IF((NOT(ISBLANK($C$1:$C899)))*(ISNUMBER(FIND("Item:", $C$1:$C899))), ROW($C$1:$C899)-ROW($C$1)+1))), "Item: ", "")</f>
        <v>REVOQUE DE CIELO RASO B/CUBIERTA INCLINADA</v>
      </c>
      <c r="I899" t="str">
        <f t="shared" ref="I899:I962" si="74">IFERROR(  IF(OR(ISNUMBER(FIND("MATERIALES", C899,1))), "MATERIALES",  IF(OR(ISNUMBER(FIND("MANO DE OBRA", C899))), "MANO DE OBRA",  IF(OR(ISNUMBER(FIND("EQUIPO", C899))), "EQUIPO",  ""))),"")</f>
        <v/>
      </c>
      <c r="J899" t="str">
        <f t="shared" si="72"/>
        <v>EQUIPO</v>
      </c>
      <c r="K899" t="b">
        <f t="shared" ref="K899:K962" si="75">AND(ISTEXT(B899),C899=J899)</f>
        <v>0</v>
      </c>
      <c r="L899" s="11" t="str">
        <f t="shared" ref="L899:L962" si="76">IF(ISNUMBER(A899),"SI","")</f>
        <v/>
      </c>
      <c r="M899" t="str">
        <f>IF(B899="Q", MAX(M$2:M898)+1, "")</f>
        <v/>
      </c>
      <c r="N899" t="str">
        <f t="shared" si="73"/>
        <v/>
      </c>
    </row>
    <row r="900" spans="1:14" x14ac:dyDescent="0.25">
      <c r="C900" s="9" t="s">
        <v>310</v>
      </c>
      <c r="H900" t="str" cm="1">
        <f t="array" ref="H900">SUBSTITUTE(INDEX($C$1:$C900, MAX(IF((NOT(ISBLANK($C$1:$C900)))*(ISNUMBER(FIND("Item:", $C$1:$C900))), ROW($C$1:$C900)-ROW($C$1)+1))), "Item: ", "")</f>
        <v>REVOQUE DE CIELO RASO B/CUBIERTA INCLINADA</v>
      </c>
      <c r="I900" t="str">
        <f t="shared" si="74"/>
        <v/>
      </c>
      <c r="J900" t="str">
        <f t="shared" si="72"/>
        <v>EQUIPO</v>
      </c>
      <c r="K900" t="b">
        <f t="shared" si="75"/>
        <v>0</v>
      </c>
      <c r="L900" s="11" t="str">
        <f t="shared" si="76"/>
        <v/>
      </c>
      <c r="M900" t="str">
        <f>IF(B900="Q", MAX(M$2:M899)+1, "")</f>
        <v/>
      </c>
      <c r="N900" t="str">
        <f t="shared" si="73"/>
        <v/>
      </c>
    </row>
    <row r="901" spans="1:14" x14ac:dyDescent="0.25">
      <c r="H901" t="str" cm="1">
        <f t="array" ref="H901">SUBSTITUTE(INDEX($C$1:$C901, MAX(IF((NOT(ISBLANK($C$1:$C901)))*(ISNUMBER(FIND("Item:", $C$1:$C901))), ROW($C$1:$C901)-ROW($C$1)+1))), "Item: ", "")</f>
        <v>REVOQUE DE CIELO RASO B/CUBIERTA INCLINADA</v>
      </c>
      <c r="I901" t="str">
        <f t="shared" si="74"/>
        <v/>
      </c>
      <c r="J901" t="str">
        <f t="shared" si="72"/>
        <v>EQUIPO</v>
      </c>
      <c r="K901" t="b">
        <f t="shared" si="75"/>
        <v>0</v>
      </c>
      <c r="L901" s="11" t="str">
        <f t="shared" si="76"/>
        <v/>
      </c>
      <c r="M901" t="str">
        <f>IF(B901="Q", MAX(M$2:M900)+1, "")</f>
        <v/>
      </c>
      <c r="N901" t="str">
        <f t="shared" si="73"/>
        <v/>
      </c>
    </row>
    <row r="902" spans="1:14" x14ac:dyDescent="0.25">
      <c r="C902" s="10" t="s">
        <v>311</v>
      </c>
      <c r="E902" s="10" t="s">
        <v>293</v>
      </c>
      <c r="H902" t="str" cm="1">
        <f t="array" ref="H902">SUBSTITUTE(INDEX($C$1:$C902, MAX(IF((NOT(ISBLANK($C$1:$C902)))*(ISNUMBER(FIND("Item:", $C$1:$C902))), ROW($C$1:$C902)-ROW($C$1)+1))), "Item: ", "")</f>
        <v>REVOQUE DE CIELO RASO B/LOSA</v>
      </c>
      <c r="I902" t="str">
        <f t="shared" si="74"/>
        <v/>
      </c>
      <c r="J902" t="str">
        <f t="shared" si="72"/>
        <v>EQUIPO</v>
      </c>
      <c r="K902" t="b">
        <f t="shared" si="75"/>
        <v>0</v>
      </c>
      <c r="L902" s="11" t="str">
        <f t="shared" si="76"/>
        <v/>
      </c>
      <c r="M902" t="str">
        <f>IF(B902="Q", MAX(M$2:M901)+1, "")</f>
        <v/>
      </c>
      <c r="N902" t="str">
        <f t="shared" si="73"/>
        <v/>
      </c>
    </row>
    <row r="903" spans="1:14" x14ac:dyDescent="0.25">
      <c r="C903" s="10" t="s">
        <v>0</v>
      </c>
      <c r="E903" s="10" t="s">
        <v>72</v>
      </c>
      <c r="H903" t="str" cm="1">
        <f t="array" ref="H903">SUBSTITUTE(INDEX($C$1:$C903, MAX(IF((NOT(ISBLANK($C$1:$C903)))*(ISNUMBER(FIND("Item:", $C$1:$C903))), ROW($C$1:$C903)-ROW($C$1)+1))), "Item: ", "")</f>
        <v>REVOQUE DE CIELO RASO B/LOSA</v>
      </c>
      <c r="I903" t="str">
        <f t="shared" si="74"/>
        <v/>
      </c>
      <c r="J903" t="str">
        <f t="shared" si="72"/>
        <v>EQUIPO</v>
      </c>
      <c r="K903" t="b">
        <f t="shared" si="75"/>
        <v>0</v>
      </c>
      <c r="L903" s="11" t="str">
        <f t="shared" si="76"/>
        <v/>
      </c>
      <c r="M903" t="str">
        <f>IF(B903="Q", MAX(M$2:M902)+1, "")</f>
        <v/>
      </c>
      <c r="N903" t="str">
        <f t="shared" si="73"/>
        <v/>
      </c>
    </row>
    <row r="904" spans="1:14" x14ac:dyDescent="0.25">
      <c r="C904" s="10" t="s">
        <v>71</v>
      </c>
      <c r="E904" s="10" t="s">
        <v>73</v>
      </c>
      <c r="H904" t="str" cm="1">
        <f t="array" ref="H904">SUBSTITUTE(INDEX($C$1:$C904, MAX(IF((NOT(ISBLANK($C$1:$C904)))*(ISNUMBER(FIND("Item:", $C$1:$C904))), ROW($C$1:$C904)-ROW($C$1)+1))), "Item: ", "")</f>
        <v>REVOQUE DE CIELO RASO B/LOSA</v>
      </c>
      <c r="I904" t="str">
        <f t="shared" si="74"/>
        <v/>
      </c>
      <c r="J904" t="str">
        <f t="shared" ref="J904:J967" si="77">+IF(I904="",J903,I904)</f>
        <v>EQUIPO</v>
      </c>
      <c r="K904" t="b">
        <f t="shared" si="75"/>
        <v>0</v>
      </c>
      <c r="L904" s="11" t="str">
        <f t="shared" si="76"/>
        <v/>
      </c>
      <c r="M904" t="str">
        <f>IF(B904="Q", MAX(M$2:M903)+1, "")</f>
        <v/>
      </c>
      <c r="N904" t="str">
        <f t="shared" si="73"/>
        <v/>
      </c>
    </row>
    <row r="905" spans="1:14" x14ac:dyDescent="0.25">
      <c r="H905" t="str" cm="1">
        <f t="array" ref="H905">SUBSTITUTE(INDEX($C$1:$C905, MAX(IF((NOT(ISBLANK($C$1:$C905)))*(ISNUMBER(FIND("Item:", $C$1:$C905))), ROW($C$1:$C905)-ROW($C$1)+1))), "Item: ", "")</f>
        <v>REVOQUE DE CIELO RASO B/LOSA</v>
      </c>
      <c r="I905" t="str">
        <f t="shared" si="74"/>
        <v/>
      </c>
      <c r="J905" t="str">
        <f t="shared" si="77"/>
        <v>EQUIPO</v>
      </c>
      <c r="K905" t="b">
        <f t="shared" si="75"/>
        <v>0</v>
      </c>
      <c r="L905" s="11" t="str">
        <f t="shared" si="76"/>
        <v/>
      </c>
      <c r="M905" t="str">
        <f>IF(B905="Q", MAX(M$2:M904)+1, "")</f>
        <v/>
      </c>
      <c r="N905" t="str">
        <f t="shared" si="73"/>
        <v/>
      </c>
    </row>
    <row r="906" spans="1:14" x14ac:dyDescent="0.25">
      <c r="A906" s="1" t="s">
        <v>2</v>
      </c>
      <c r="B906" s="1" t="s">
        <v>213</v>
      </c>
      <c r="C906" s="4" t="s">
        <v>214</v>
      </c>
      <c r="D906" s="4" t="s">
        <v>74</v>
      </c>
      <c r="E906" s="4" t="s">
        <v>77</v>
      </c>
      <c r="F906" s="4" t="s">
        <v>215</v>
      </c>
      <c r="G906" s="4" t="s">
        <v>76</v>
      </c>
      <c r="H906" t="str" cm="1">
        <f t="array" ref="H906">SUBSTITUTE(INDEX($C$1:$C906, MAX(IF((NOT(ISBLANK($C$1:$C906)))*(ISNUMBER(FIND("Item:", $C$1:$C906))), ROW($C$1:$C906)-ROW($C$1)+1))), "Item: ", "")</f>
        <v>REVOQUE DE CIELO RASO B/LOSA</v>
      </c>
      <c r="I906" t="str">
        <f t="shared" si="74"/>
        <v/>
      </c>
      <c r="J906" t="str">
        <f t="shared" si="77"/>
        <v>EQUIPO</v>
      </c>
      <c r="K906" t="b">
        <f t="shared" si="75"/>
        <v>0</v>
      </c>
      <c r="L906" s="11" t="str">
        <f t="shared" si="76"/>
        <v/>
      </c>
      <c r="M906" t="str">
        <f>IF(B906="Q", MAX(M$2:M905)+1, "")</f>
        <v/>
      </c>
      <c r="N906" t="str">
        <f t="shared" si="73"/>
        <v/>
      </c>
    </row>
    <row r="907" spans="1:14" x14ac:dyDescent="0.25">
      <c r="A907" s="2"/>
      <c r="B907" s="2" t="s">
        <v>216</v>
      </c>
      <c r="C907" s="5" t="s">
        <v>217</v>
      </c>
      <c r="D907" s="5"/>
      <c r="E907" s="5"/>
      <c r="F907" s="5"/>
      <c r="G907" s="5"/>
      <c r="H907" t="str" cm="1">
        <f t="array" ref="H907">SUBSTITUTE(INDEX($C$1:$C907, MAX(IF((NOT(ISBLANK($C$1:$C907)))*(ISNUMBER(FIND("Item:", $C$1:$C907))), ROW($C$1:$C907)-ROW($C$1)+1))), "Item: ", "")</f>
        <v>REVOQUE DE CIELO RASO B/LOSA</v>
      </c>
      <c r="I907" t="str">
        <f t="shared" si="74"/>
        <v>MATERIALES</v>
      </c>
      <c r="J907" t="str">
        <f t="shared" si="77"/>
        <v>MATERIALES</v>
      </c>
      <c r="K907" t="b">
        <f t="shared" si="75"/>
        <v>1</v>
      </c>
      <c r="L907" s="11" t="str">
        <f t="shared" si="76"/>
        <v/>
      </c>
      <c r="M907" t="str">
        <f>IF(B907="Q", MAX(M$2:M906)+1, "")</f>
        <v/>
      </c>
      <c r="N907" t="str">
        <f t="shared" si="73"/>
        <v/>
      </c>
    </row>
    <row r="908" spans="1:14" x14ac:dyDescent="0.25">
      <c r="A908" s="2">
        <v>1</v>
      </c>
      <c r="B908" s="2" t="s">
        <v>218</v>
      </c>
      <c r="C908" s="5" t="s">
        <v>196</v>
      </c>
      <c r="D908" s="5" t="s">
        <v>81</v>
      </c>
      <c r="E908" s="3">
        <v>16.100000000000001</v>
      </c>
      <c r="F908" s="3">
        <v>0.7</v>
      </c>
      <c r="G908" s="3">
        <v>11.27</v>
      </c>
      <c r="H908" t="str" cm="1">
        <f t="array" ref="H908">SUBSTITUTE(INDEX($C$1:$C908, MAX(IF((NOT(ISBLANK($C$1:$C908)))*(ISNUMBER(FIND("Item:", $C$1:$C908))), ROW($C$1:$C908)-ROW($C$1)+1))), "Item: ", "")</f>
        <v>REVOQUE DE CIELO RASO B/LOSA</v>
      </c>
      <c r="I908" t="str">
        <f t="shared" si="74"/>
        <v/>
      </c>
      <c r="J908" t="str">
        <f t="shared" si="77"/>
        <v>MATERIALES</v>
      </c>
      <c r="K908" t="b">
        <f t="shared" si="75"/>
        <v>0</v>
      </c>
      <c r="L908" s="11" t="str">
        <f t="shared" si="76"/>
        <v>SI</v>
      </c>
      <c r="M908" t="str">
        <f>IF(B908="Q", MAX(M$2:M907)+1, "")</f>
        <v/>
      </c>
      <c r="N908" t="str">
        <f t="shared" si="73"/>
        <v/>
      </c>
    </row>
    <row r="909" spans="1:14" x14ac:dyDescent="0.25">
      <c r="H909" t="str" cm="1">
        <f t="array" ref="H909">SUBSTITUTE(INDEX($C$1:$C909, MAX(IF((NOT(ISBLANK($C$1:$C909)))*(ISNUMBER(FIND("Item:", $C$1:$C909))), ROW($C$1:$C909)-ROW($C$1)+1))), "Item: ", "")</f>
        <v>REVOQUE DE CIELO RASO B/LOSA</v>
      </c>
      <c r="I909" t="str">
        <f t="shared" si="74"/>
        <v/>
      </c>
      <c r="J909" t="str">
        <f t="shared" si="77"/>
        <v>MATERIALES</v>
      </c>
      <c r="K909" t="b">
        <f t="shared" si="75"/>
        <v>0</v>
      </c>
      <c r="L909" s="11" t="str">
        <f t="shared" si="76"/>
        <v/>
      </c>
      <c r="M909" t="str">
        <f>IF(B909="Q", MAX(M$2:M908)+1, "")</f>
        <v/>
      </c>
      <c r="N909" t="str">
        <f t="shared" si="73"/>
        <v/>
      </c>
    </row>
    <row r="910" spans="1:14" x14ac:dyDescent="0.25">
      <c r="H910" t="str" cm="1">
        <f t="array" ref="H910">SUBSTITUTE(INDEX($C$1:$C910, MAX(IF((NOT(ISBLANK($C$1:$C910)))*(ISNUMBER(FIND("Item:", $C$1:$C910))), ROW($C$1:$C910)-ROW($C$1)+1))), "Item: ", "")</f>
        <v>REVOQUE DE CIELO RASO B/LOSA</v>
      </c>
      <c r="I910" t="str">
        <f t="shared" si="74"/>
        <v/>
      </c>
      <c r="J910" t="str">
        <f t="shared" si="77"/>
        <v>MATERIALES</v>
      </c>
      <c r="K910" t="b">
        <f t="shared" si="75"/>
        <v>0</v>
      </c>
      <c r="L910" s="11" t="str">
        <f t="shared" si="76"/>
        <v/>
      </c>
      <c r="M910" t="str">
        <f>IF(B910="Q", MAX(M$2:M909)+1, "")</f>
        <v/>
      </c>
      <c r="N910" t="str">
        <f t="shared" si="73"/>
        <v/>
      </c>
    </row>
    <row r="911" spans="1:14" x14ac:dyDescent="0.25">
      <c r="H911" t="str" cm="1">
        <f t="array" ref="H911">SUBSTITUTE(INDEX($C$1:$C911, MAX(IF((NOT(ISBLANK($C$1:$C911)))*(ISNUMBER(FIND("Item:", $C$1:$C911))), ROW($C$1:$C911)-ROW($C$1)+1))), "Item: ", "")</f>
        <v>REVOQUE DE CIELO RASO B/LOSA</v>
      </c>
      <c r="I911" t="str">
        <f t="shared" si="74"/>
        <v/>
      </c>
      <c r="J911" t="str">
        <f t="shared" si="77"/>
        <v>MATERIALES</v>
      </c>
      <c r="K911" t="b">
        <f t="shared" si="75"/>
        <v>0</v>
      </c>
      <c r="L911" s="11" t="str">
        <f t="shared" si="76"/>
        <v/>
      </c>
      <c r="M911" t="str">
        <f>IF(B911="Q", MAX(M$2:M910)+1, "")</f>
        <v/>
      </c>
      <c r="N911" t="str">
        <f t="shared" si="73"/>
        <v/>
      </c>
    </row>
    <row r="912" spans="1:14" x14ac:dyDescent="0.25">
      <c r="H912" t="str" cm="1">
        <f t="array" ref="H912">SUBSTITUTE(INDEX($C$1:$C912, MAX(IF((NOT(ISBLANK($C$1:$C912)))*(ISNUMBER(FIND("Item:", $C$1:$C912))), ROW($C$1:$C912)-ROW($C$1)+1))), "Item: ", "")</f>
        <v>REVOQUE DE CIELO RASO B/LOSA</v>
      </c>
      <c r="I912" t="str">
        <f t="shared" si="74"/>
        <v/>
      </c>
      <c r="J912" t="str">
        <f t="shared" si="77"/>
        <v>MATERIALES</v>
      </c>
      <c r="K912" t="b">
        <f t="shared" si="75"/>
        <v>0</v>
      </c>
      <c r="L912" s="11" t="str">
        <f t="shared" si="76"/>
        <v/>
      </c>
      <c r="M912" t="str">
        <f>IF(B912="Q", MAX(M$2:M911)+1, "")</f>
        <v/>
      </c>
      <c r="N912" t="str">
        <f t="shared" si="73"/>
        <v/>
      </c>
    </row>
    <row r="913" spans="1:14" x14ac:dyDescent="0.25">
      <c r="H913" t="str" cm="1">
        <f t="array" ref="H913">SUBSTITUTE(INDEX($C$1:$C913, MAX(IF((NOT(ISBLANK($C$1:$C913)))*(ISNUMBER(FIND("Item:", $C$1:$C913))), ROW($C$1:$C913)-ROW($C$1)+1))), "Item: ", "")</f>
        <v>REVOQUE DE CIELO RASO B/LOSA</v>
      </c>
      <c r="I913" t="str">
        <f t="shared" si="74"/>
        <v/>
      </c>
      <c r="J913" t="str">
        <f t="shared" si="77"/>
        <v>MATERIALES</v>
      </c>
      <c r="K913" t="b">
        <f t="shared" si="75"/>
        <v>0</v>
      </c>
      <c r="L913" s="11" t="str">
        <f t="shared" si="76"/>
        <v/>
      </c>
      <c r="M913" t="str">
        <f>IF(B913="Q", MAX(M$2:M912)+1, "")</f>
        <v/>
      </c>
      <c r="N913" t="str">
        <f t="shared" si="73"/>
        <v/>
      </c>
    </row>
    <row r="914" spans="1:14" x14ac:dyDescent="0.25">
      <c r="H914" t="str" cm="1">
        <f t="array" ref="H914">SUBSTITUTE(INDEX($C$1:$C914, MAX(IF((NOT(ISBLANK($C$1:$C914)))*(ISNUMBER(FIND("Item:", $C$1:$C914))), ROW($C$1:$C914)-ROW($C$1)+1))), "Item: ", "")</f>
        <v>REVOQUE DE CIELO RASO B/LOSA</v>
      </c>
      <c r="I914" t="str">
        <f t="shared" si="74"/>
        <v/>
      </c>
      <c r="J914" t="str">
        <f t="shared" si="77"/>
        <v>MATERIALES</v>
      </c>
      <c r="K914" t="b">
        <f t="shared" si="75"/>
        <v>0</v>
      </c>
      <c r="L914" s="11" t="str">
        <f t="shared" si="76"/>
        <v/>
      </c>
      <c r="M914" t="str">
        <f>IF(B914="Q", MAX(M$2:M913)+1, "")</f>
        <v/>
      </c>
      <c r="N914" t="str">
        <f t="shared" si="73"/>
        <v/>
      </c>
    </row>
    <row r="915" spans="1:14" x14ac:dyDescent="0.25">
      <c r="H915" t="str" cm="1">
        <f t="array" ref="H915">SUBSTITUTE(INDEX($C$1:$C915, MAX(IF((NOT(ISBLANK($C$1:$C915)))*(ISNUMBER(FIND("Item:", $C$1:$C915))), ROW($C$1:$C915)-ROW($C$1)+1))), "Item: ", "")</f>
        <v>REVOQUE DE CIELO RASO B/LOSA</v>
      </c>
      <c r="I915" t="str">
        <f t="shared" si="74"/>
        <v/>
      </c>
      <c r="J915" t="str">
        <f t="shared" si="77"/>
        <v>MATERIALES</v>
      </c>
      <c r="K915" t="b">
        <f t="shared" si="75"/>
        <v>0</v>
      </c>
      <c r="L915" s="11" t="str">
        <f t="shared" si="76"/>
        <v/>
      </c>
      <c r="M915" t="str">
        <f>IF(B915="Q", MAX(M$2:M914)+1, "")</f>
        <v/>
      </c>
      <c r="N915" t="str">
        <f t="shared" si="73"/>
        <v/>
      </c>
    </row>
    <row r="916" spans="1:14" x14ac:dyDescent="0.25">
      <c r="H916" t="str" cm="1">
        <f t="array" ref="H916">SUBSTITUTE(INDEX($C$1:$C916, MAX(IF((NOT(ISBLANK($C$1:$C916)))*(ISNUMBER(FIND("Item:", $C$1:$C916))), ROW($C$1:$C916)-ROW($C$1)+1))), "Item: ", "")</f>
        <v>REVOQUE DE CIELO RASO B/LOSA</v>
      </c>
      <c r="I916" t="str">
        <f t="shared" si="74"/>
        <v/>
      </c>
      <c r="J916" t="str">
        <f t="shared" si="77"/>
        <v>MATERIALES</v>
      </c>
      <c r="K916" t="b">
        <f t="shared" si="75"/>
        <v>0</v>
      </c>
      <c r="L916" s="11" t="str">
        <f t="shared" si="76"/>
        <v/>
      </c>
      <c r="M916" t="str">
        <f>IF(B916="Q", MAX(M$2:M915)+1, "")</f>
        <v/>
      </c>
      <c r="N916" t="str">
        <f t="shared" si="73"/>
        <v/>
      </c>
    </row>
    <row r="917" spans="1:14" x14ac:dyDescent="0.25">
      <c r="H917" t="str" cm="1">
        <f t="array" ref="H917">SUBSTITUTE(INDEX($C$1:$C917, MAX(IF((NOT(ISBLANK($C$1:$C917)))*(ISNUMBER(FIND("Item:", $C$1:$C917))), ROW($C$1:$C917)-ROW($C$1)+1))), "Item: ", "")</f>
        <v>REVOQUE DE CIELO RASO B/LOSA</v>
      </c>
      <c r="I917" t="str">
        <f t="shared" si="74"/>
        <v/>
      </c>
      <c r="J917" t="str">
        <f t="shared" si="77"/>
        <v>MATERIALES</v>
      </c>
      <c r="K917" t="b">
        <f t="shared" si="75"/>
        <v>0</v>
      </c>
      <c r="L917" s="11" t="str">
        <f t="shared" si="76"/>
        <v/>
      </c>
      <c r="M917" t="str">
        <f>IF(B917="Q", MAX(M$2:M916)+1, "")</f>
        <v/>
      </c>
      <c r="N917" t="str">
        <f t="shared" si="73"/>
        <v/>
      </c>
    </row>
    <row r="918" spans="1:14" x14ac:dyDescent="0.25">
      <c r="H918" t="str" cm="1">
        <f t="array" ref="H918">SUBSTITUTE(INDEX($C$1:$C918, MAX(IF((NOT(ISBLANK($C$1:$C918)))*(ISNUMBER(FIND("Item:", $C$1:$C918))), ROW($C$1:$C918)-ROW($C$1)+1))), "Item: ", "")</f>
        <v>REVOQUE DE CIELO RASO B/LOSA</v>
      </c>
      <c r="I918" t="str">
        <f t="shared" si="74"/>
        <v/>
      </c>
      <c r="J918" t="str">
        <f t="shared" si="77"/>
        <v>MATERIALES</v>
      </c>
      <c r="K918" t="b">
        <f t="shared" si="75"/>
        <v>0</v>
      </c>
      <c r="L918" s="11" t="str">
        <f t="shared" si="76"/>
        <v/>
      </c>
      <c r="M918" t="str">
        <f>IF(B918="Q", MAX(M$2:M917)+1, "")</f>
        <v/>
      </c>
      <c r="N918" t="str">
        <f t="shared" si="73"/>
        <v/>
      </c>
    </row>
    <row r="919" spans="1:14" x14ac:dyDescent="0.25">
      <c r="H919" t="str" cm="1">
        <f t="array" ref="H919">SUBSTITUTE(INDEX($C$1:$C919, MAX(IF((NOT(ISBLANK($C$1:$C919)))*(ISNUMBER(FIND("Item:", $C$1:$C919))), ROW($C$1:$C919)-ROW($C$1)+1))), "Item: ", "")</f>
        <v>REVOQUE DE CIELO RASO B/LOSA</v>
      </c>
      <c r="I919" t="str">
        <f t="shared" si="74"/>
        <v/>
      </c>
      <c r="J919" t="str">
        <f t="shared" si="77"/>
        <v>MATERIALES</v>
      </c>
      <c r="K919" t="b">
        <f t="shared" si="75"/>
        <v>0</v>
      </c>
      <c r="L919" s="11" t="str">
        <f t="shared" si="76"/>
        <v/>
      </c>
      <c r="M919" t="str">
        <f>IF(B919="Q", MAX(M$2:M918)+1, "")</f>
        <v/>
      </c>
      <c r="N919" t="str">
        <f t="shared" si="73"/>
        <v/>
      </c>
    </row>
    <row r="920" spans="1:14" x14ac:dyDescent="0.25">
      <c r="H920" t="str" cm="1">
        <f t="array" ref="H920">SUBSTITUTE(INDEX($C$1:$C920, MAX(IF((NOT(ISBLANK($C$1:$C920)))*(ISNUMBER(FIND("Item:", $C$1:$C920))), ROW($C$1:$C920)-ROW($C$1)+1))), "Item: ", "")</f>
        <v>REVOQUE DE CIELO RASO B/LOSA</v>
      </c>
      <c r="I920" t="str">
        <f t="shared" si="74"/>
        <v/>
      </c>
      <c r="J920" t="str">
        <f t="shared" si="77"/>
        <v>MATERIALES</v>
      </c>
      <c r="K920" t="b">
        <f t="shared" si="75"/>
        <v>0</v>
      </c>
      <c r="L920" s="11" t="str">
        <f t="shared" si="76"/>
        <v/>
      </c>
      <c r="M920" t="str">
        <f>IF(B920="Q", MAX(M$2:M919)+1, "")</f>
        <v/>
      </c>
      <c r="N920" t="str">
        <f t="shared" si="73"/>
        <v/>
      </c>
    </row>
    <row r="921" spans="1:14" x14ac:dyDescent="0.25">
      <c r="H921" t="str" cm="1">
        <f t="array" ref="H921">SUBSTITUTE(INDEX($C$1:$C921, MAX(IF((NOT(ISBLANK($C$1:$C921)))*(ISNUMBER(FIND("Item:", $C$1:$C921))), ROW($C$1:$C921)-ROW($C$1)+1))), "Item: ", "")</f>
        <v>REVOQUE DE CIELO RASO B/LOSA</v>
      </c>
      <c r="I921" t="str">
        <f t="shared" si="74"/>
        <v/>
      </c>
      <c r="J921" t="str">
        <f t="shared" si="77"/>
        <v>MATERIALES</v>
      </c>
      <c r="K921" t="b">
        <f t="shared" si="75"/>
        <v>0</v>
      </c>
      <c r="L921" s="11" t="str">
        <f t="shared" si="76"/>
        <v/>
      </c>
      <c r="M921" t="str">
        <f>IF(B921="Q", MAX(M$2:M920)+1, "")</f>
        <v/>
      </c>
      <c r="N921" t="str">
        <f t="shared" si="73"/>
        <v/>
      </c>
    </row>
    <row r="922" spans="1:14" x14ac:dyDescent="0.25">
      <c r="H922" t="str" cm="1">
        <f t="array" ref="H922">SUBSTITUTE(INDEX($C$1:$C922, MAX(IF((NOT(ISBLANK($C$1:$C922)))*(ISNUMBER(FIND("Item:", $C$1:$C922))), ROW($C$1:$C922)-ROW($C$1)+1))), "Item: ", "")</f>
        <v>REVOQUE DE CIELO RASO B/LOSA</v>
      </c>
      <c r="I922" t="str">
        <f t="shared" si="74"/>
        <v/>
      </c>
      <c r="J922" t="str">
        <f t="shared" si="77"/>
        <v>MATERIALES</v>
      </c>
      <c r="K922" t="b">
        <f t="shared" si="75"/>
        <v>0</v>
      </c>
      <c r="L922" s="11" t="str">
        <f t="shared" si="76"/>
        <v/>
      </c>
      <c r="M922" t="str">
        <f>IF(B922="Q", MAX(M$2:M921)+1, "")</f>
        <v/>
      </c>
      <c r="N922" t="str">
        <f t="shared" si="73"/>
        <v/>
      </c>
    </row>
    <row r="923" spans="1:14" x14ac:dyDescent="0.25">
      <c r="A923" s="6" t="s">
        <v>1</v>
      </c>
      <c r="B923" s="6" t="s">
        <v>219</v>
      </c>
      <c r="C923" s="8" t="s">
        <v>220</v>
      </c>
      <c r="D923" s="8"/>
      <c r="E923" s="8"/>
      <c r="F923" s="8" t="s">
        <v>221</v>
      </c>
      <c r="G923" s="7">
        <v>11.27</v>
      </c>
      <c r="H923" t="str" cm="1">
        <f t="array" ref="H923">SUBSTITUTE(INDEX($C$1:$C923, MAX(IF((NOT(ISBLANK($C$1:$C923)))*(ISNUMBER(FIND("Item:", $C$1:$C923))), ROW($C$1:$C923)-ROW($C$1)+1))), "Item: ", "")</f>
        <v>REVOQUE DE CIELO RASO B/LOSA</v>
      </c>
      <c r="I923" t="str">
        <f t="shared" si="74"/>
        <v>MATERIALES</v>
      </c>
      <c r="J923" t="str">
        <f t="shared" si="77"/>
        <v>MATERIALES</v>
      </c>
      <c r="K923" t="b">
        <f t="shared" si="75"/>
        <v>0</v>
      </c>
      <c r="L923" s="11" t="str">
        <f t="shared" si="76"/>
        <v/>
      </c>
      <c r="M923" t="str">
        <f>IF(B923="Q", MAX(M$2:M922)+1, "")</f>
        <v/>
      </c>
      <c r="N923" t="str">
        <f t="shared" si="73"/>
        <v/>
      </c>
    </row>
    <row r="924" spans="1:14" x14ac:dyDescent="0.25">
      <c r="A924" s="2"/>
      <c r="B924" s="2" t="s">
        <v>222</v>
      </c>
      <c r="C924" s="5" t="s">
        <v>223</v>
      </c>
      <c r="D924" s="5"/>
      <c r="E924" s="5"/>
      <c r="F924" s="5"/>
      <c r="G924" s="5"/>
      <c r="H924" t="str" cm="1">
        <f t="array" ref="H924">SUBSTITUTE(INDEX($C$1:$C924, MAX(IF((NOT(ISBLANK($C$1:$C924)))*(ISNUMBER(FIND("Item:", $C$1:$C924))), ROW($C$1:$C924)-ROW($C$1)+1))), "Item: ", "")</f>
        <v>REVOQUE DE CIELO RASO B/LOSA</v>
      </c>
      <c r="I924" t="str">
        <f t="shared" si="74"/>
        <v>MANO DE OBRA</v>
      </c>
      <c r="J924" t="str">
        <f t="shared" si="77"/>
        <v>MANO DE OBRA</v>
      </c>
      <c r="K924" t="b">
        <f t="shared" si="75"/>
        <v>1</v>
      </c>
      <c r="L924" s="11" t="str">
        <f t="shared" si="76"/>
        <v/>
      </c>
      <c r="M924" t="str">
        <f>IF(B924="Q", MAX(M$2:M923)+1, "")</f>
        <v/>
      </c>
      <c r="N924" t="str">
        <f t="shared" si="73"/>
        <v/>
      </c>
    </row>
    <row r="925" spans="1:14" x14ac:dyDescent="0.25">
      <c r="A925" s="2">
        <v>1</v>
      </c>
      <c r="B925" s="2" t="s">
        <v>218</v>
      </c>
      <c r="C925" s="5" t="s">
        <v>197</v>
      </c>
      <c r="D925" s="5" t="s">
        <v>198</v>
      </c>
      <c r="E925" s="3">
        <v>1.5</v>
      </c>
      <c r="F925" s="3">
        <v>18</v>
      </c>
      <c r="G925" s="3">
        <v>27</v>
      </c>
      <c r="H925" t="str" cm="1">
        <f t="array" ref="H925">SUBSTITUTE(INDEX($C$1:$C925, MAX(IF((NOT(ISBLANK($C$1:$C925)))*(ISNUMBER(FIND("Item:", $C$1:$C925))), ROW($C$1:$C925)-ROW($C$1)+1))), "Item: ", "")</f>
        <v>REVOQUE DE CIELO RASO B/LOSA</v>
      </c>
      <c r="I925" t="str">
        <f t="shared" si="74"/>
        <v/>
      </c>
      <c r="J925" t="str">
        <f t="shared" si="77"/>
        <v>MANO DE OBRA</v>
      </c>
      <c r="K925" t="b">
        <f t="shared" si="75"/>
        <v>0</v>
      </c>
      <c r="L925" s="11" t="str">
        <f t="shared" si="76"/>
        <v>SI</v>
      </c>
      <c r="M925" t="str">
        <f>IF(B925="Q", MAX(M$2:M924)+1, "")</f>
        <v/>
      </c>
      <c r="N925" t="str">
        <f t="shared" si="73"/>
        <v/>
      </c>
    </row>
    <row r="926" spans="1:14" x14ac:dyDescent="0.25">
      <c r="A926" s="2">
        <v>2</v>
      </c>
      <c r="B926" s="2" t="s">
        <v>218</v>
      </c>
      <c r="C926" s="5" t="s">
        <v>200</v>
      </c>
      <c r="D926" s="5" t="s">
        <v>198</v>
      </c>
      <c r="E926" s="3">
        <v>1.5</v>
      </c>
      <c r="F926" s="3">
        <v>0</v>
      </c>
      <c r="G926" s="3">
        <v>0</v>
      </c>
      <c r="H926" t="str" cm="1">
        <f t="array" ref="H926">SUBSTITUTE(INDEX($C$1:$C926, MAX(IF((NOT(ISBLANK($C$1:$C926)))*(ISNUMBER(FIND("Item:", $C$1:$C926))), ROW($C$1:$C926)-ROW($C$1)+1))), "Item: ", "")</f>
        <v>REVOQUE DE CIELO RASO B/LOSA</v>
      </c>
      <c r="I926" t="str">
        <f t="shared" si="74"/>
        <v/>
      </c>
      <c r="J926" t="str">
        <f t="shared" si="77"/>
        <v>MANO DE OBRA</v>
      </c>
      <c r="K926" t="b">
        <f t="shared" si="75"/>
        <v>0</v>
      </c>
      <c r="L926" s="11" t="str">
        <f t="shared" si="76"/>
        <v>SI</v>
      </c>
      <c r="M926" t="str">
        <f>IF(B926="Q", MAX(M$2:M925)+1, "")</f>
        <v/>
      </c>
      <c r="N926" t="str">
        <f t="shared" si="73"/>
        <v/>
      </c>
    </row>
    <row r="927" spans="1:14" x14ac:dyDescent="0.25">
      <c r="H927" t="str" cm="1">
        <f t="array" ref="H927">SUBSTITUTE(INDEX($C$1:$C927, MAX(IF((NOT(ISBLANK($C$1:$C927)))*(ISNUMBER(FIND("Item:", $C$1:$C927))), ROW($C$1:$C927)-ROW($C$1)+1))), "Item: ", "")</f>
        <v>REVOQUE DE CIELO RASO B/LOSA</v>
      </c>
      <c r="I927" t="str">
        <f t="shared" si="74"/>
        <v/>
      </c>
      <c r="J927" t="str">
        <f t="shared" si="77"/>
        <v>MANO DE OBRA</v>
      </c>
      <c r="K927" t="b">
        <f t="shared" si="75"/>
        <v>0</v>
      </c>
      <c r="L927" s="11" t="str">
        <f t="shared" si="76"/>
        <v/>
      </c>
      <c r="M927" t="str">
        <f>IF(B927="Q", MAX(M$2:M926)+1, "")</f>
        <v/>
      </c>
      <c r="N927" t="str">
        <f t="shared" si="73"/>
        <v/>
      </c>
    </row>
    <row r="928" spans="1:14" x14ac:dyDescent="0.25">
      <c r="H928" t="str" cm="1">
        <f t="array" ref="H928">SUBSTITUTE(INDEX($C$1:$C928, MAX(IF((NOT(ISBLANK($C$1:$C928)))*(ISNUMBER(FIND("Item:", $C$1:$C928))), ROW($C$1:$C928)-ROW($C$1)+1))), "Item: ", "")</f>
        <v>REVOQUE DE CIELO RASO B/LOSA</v>
      </c>
      <c r="I928" t="str">
        <f t="shared" si="74"/>
        <v/>
      </c>
      <c r="J928" t="str">
        <f t="shared" si="77"/>
        <v>MANO DE OBRA</v>
      </c>
      <c r="K928" t="b">
        <f t="shared" si="75"/>
        <v>0</v>
      </c>
      <c r="L928" s="11" t="str">
        <f t="shared" si="76"/>
        <v/>
      </c>
      <c r="M928" t="str">
        <f>IF(B928="Q", MAX(M$2:M927)+1, "")</f>
        <v/>
      </c>
      <c r="N928" t="str">
        <f t="shared" si="73"/>
        <v/>
      </c>
    </row>
    <row r="929" spans="1:14" x14ac:dyDescent="0.25">
      <c r="H929" t="str" cm="1">
        <f t="array" ref="H929">SUBSTITUTE(INDEX($C$1:$C929, MAX(IF((NOT(ISBLANK($C$1:$C929)))*(ISNUMBER(FIND("Item:", $C$1:$C929))), ROW($C$1:$C929)-ROW($C$1)+1))), "Item: ", "")</f>
        <v>REVOQUE DE CIELO RASO B/LOSA</v>
      </c>
      <c r="I929" t="str">
        <f t="shared" si="74"/>
        <v/>
      </c>
      <c r="J929" t="str">
        <f t="shared" si="77"/>
        <v>MANO DE OBRA</v>
      </c>
      <c r="K929" t="b">
        <f t="shared" si="75"/>
        <v>0</v>
      </c>
      <c r="L929" s="11" t="str">
        <f t="shared" si="76"/>
        <v/>
      </c>
      <c r="M929" t="str">
        <f>IF(B929="Q", MAX(M$2:M928)+1, "")</f>
        <v/>
      </c>
      <c r="N929" t="str">
        <f t="shared" si="73"/>
        <v/>
      </c>
    </row>
    <row r="930" spans="1:14" x14ac:dyDescent="0.25">
      <c r="A930" s="6" t="s">
        <v>1</v>
      </c>
      <c r="B930" s="6" t="s">
        <v>224</v>
      </c>
      <c r="C930" s="8" t="s">
        <v>225</v>
      </c>
      <c r="D930" s="8"/>
      <c r="E930" s="8"/>
      <c r="F930" s="8" t="s">
        <v>226</v>
      </c>
      <c r="G930" s="7">
        <v>27</v>
      </c>
      <c r="H930" t="str" cm="1">
        <f t="array" ref="H930">SUBSTITUTE(INDEX($C$1:$C930, MAX(IF((NOT(ISBLANK($C$1:$C930)))*(ISNUMBER(FIND("Item:", $C$1:$C930))), ROW($C$1:$C930)-ROW($C$1)+1))), "Item: ", "")</f>
        <v>REVOQUE DE CIELO RASO B/LOSA</v>
      </c>
      <c r="I930" t="str">
        <f t="shared" si="74"/>
        <v>MANO DE OBRA</v>
      </c>
      <c r="J930" t="str">
        <f t="shared" si="77"/>
        <v>MANO DE OBRA</v>
      </c>
      <c r="K930" t="b">
        <f t="shared" si="75"/>
        <v>0</v>
      </c>
      <c r="L930" s="11" t="str">
        <f t="shared" si="76"/>
        <v/>
      </c>
      <c r="M930" t="str">
        <f>IF(B930="Q", MAX(M$2:M929)+1, "")</f>
        <v/>
      </c>
      <c r="N930" t="str">
        <f t="shared" si="73"/>
        <v/>
      </c>
    </row>
    <row r="931" spans="1:14" x14ac:dyDescent="0.25">
      <c r="A931" s="2"/>
      <c r="B931" s="2" t="s">
        <v>227</v>
      </c>
      <c r="C931" s="5" t="s">
        <v>228</v>
      </c>
      <c r="D931" s="5"/>
      <c r="E931" s="5" t="s">
        <v>229</v>
      </c>
      <c r="F931" s="5" t="s">
        <v>230</v>
      </c>
      <c r="G931" s="3">
        <v>14.85</v>
      </c>
      <c r="H931" t="str" cm="1">
        <f t="array" ref="H931">SUBSTITUTE(INDEX($C$1:$C931, MAX(IF((NOT(ISBLANK($C$1:$C931)))*(ISNUMBER(FIND("Item:", $C$1:$C931))), ROW($C$1:$C931)-ROW($C$1)+1))), "Item: ", "")</f>
        <v>REVOQUE DE CIELO RASO B/LOSA</v>
      </c>
      <c r="I931" t="str">
        <f t="shared" si="74"/>
        <v/>
      </c>
      <c r="J931" t="str">
        <f t="shared" si="77"/>
        <v>MANO DE OBRA</v>
      </c>
      <c r="K931" t="b">
        <f t="shared" si="75"/>
        <v>0</v>
      </c>
      <c r="L931" s="11" t="str">
        <f t="shared" si="76"/>
        <v/>
      </c>
      <c r="M931" t="str">
        <f>IF(B931="Q", MAX(M$2:M930)+1, "")</f>
        <v/>
      </c>
      <c r="N931" t="str">
        <f t="shared" si="73"/>
        <v/>
      </c>
    </row>
    <row r="932" spans="1:14" x14ac:dyDescent="0.25">
      <c r="A932" s="2"/>
      <c r="B932" s="2" t="s">
        <v>231</v>
      </c>
      <c r="C932" s="5" t="s">
        <v>232</v>
      </c>
      <c r="D932" s="5"/>
      <c r="E932" s="5" t="s">
        <v>233</v>
      </c>
      <c r="F932" s="5" t="s">
        <v>234</v>
      </c>
      <c r="G932" s="3">
        <v>6.25</v>
      </c>
      <c r="H932" t="str" cm="1">
        <f t="array" ref="H932">SUBSTITUTE(INDEX($C$1:$C932, MAX(IF((NOT(ISBLANK($C$1:$C932)))*(ISNUMBER(FIND("Item:", $C$1:$C932))), ROW($C$1:$C932)-ROW($C$1)+1))), "Item: ", "")</f>
        <v>REVOQUE DE CIELO RASO B/LOSA</v>
      </c>
      <c r="I932" t="str">
        <f t="shared" si="74"/>
        <v/>
      </c>
      <c r="J932" t="str">
        <f t="shared" si="77"/>
        <v>MANO DE OBRA</v>
      </c>
      <c r="K932" t="b">
        <f t="shared" si="75"/>
        <v>0</v>
      </c>
      <c r="L932" s="11" t="str">
        <f t="shared" si="76"/>
        <v/>
      </c>
      <c r="M932" t="str">
        <f>IF(B932="Q", MAX(M$2:M931)+1, "")</f>
        <v/>
      </c>
      <c r="N932" t="str">
        <f t="shared" si="73"/>
        <v/>
      </c>
    </row>
    <row r="933" spans="1:14" x14ac:dyDescent="0.25">
      <c r="A933" s="6" t="s">
        <v>1</v>
      </c>
      <c r="B933" s="6" t="s">
        <v>235</v>
      </c>
      <c r="C933" s="8" t="s">
        <v>236</v>
      </c>
      <c r="D933" s="8"/>
      <c r="E933" s="8"/>
      <c r="F933" s="8" t="s">
        <v>237</v>
      </c>
      <c r="G933" s="7">
        <v>48.1</v>
      </c>
      <c r="H933" t="str" cm="1">
        <f t="array" ref="H933">SUBSTITUTE(INDEX($C$1:$C933, MAX(IF((NOT(ISBLANK($C$1:$C933)))*(ISNUMBER(FIND("Item:", $C$1:$C933))), ROW($C$1:$C933)-ROW($C$1)+1))), "Item: ", "")</f>
        <v>REVOQUE DE CIELO RASO B/LOSA</v>
      </c>
      <c r="I933" t="str">
        <f t="shared" si="74"/>
        <v>MANO DE OBRA</v>
      </c>
      <c r="J933" t="str">
        <f t="shared" si="77"/>
        <v>MANO DE OBRA</v>
      </c>
      <c r="K933" t="b">
        <f t="shared" si="75"/>
        <v>0</v>
      </c>
      <c r="L933" s="11" t="str">
        <f t="shared" si="76"/>
        <v/>
      </c>
      <c r="M933" t="str">
        <f>IF(B933="Q", MAX(M$2:M932)+1, "")</f>
        <v/>
      </c>
      <c r="N933" t="str">
        <f t="shared" si="73"/>
        <v/>
      </c>
    </row>
    <row r="934" spans="1:14" x14ac:dyDescent="0.25">
      <c r="A934" s="2"/>
      <c r="B934" s="2" t="s">
        <v>238</v>
      </c>
      <c r="C934" s="5" t="s">
        <v>239</v>
      </c>
      <c r="D934" s="5"/>
      <c r="E934" s="5"/>
      <c r="F934" s="5"/>
      <c r="G934" s="5"/>
      <c r="H934" t="str" cm="1">
        <f t="array" ref="H934">SUBSTITUTE(INDEX($C$1:$C934, MAX(IF((NOT(ISBLANK($C$1:$C934)))*(ISNUMBER(FIND("Item:", $C$1:$C934))), ROW($C$1:$C934)-ROW($C$1)+1))), "Item: ", "")</f>
        <v>REVOQUE DE CIELO RASO B/LOSA</v>
      </c>
      <c r="I934" t="str">
        <f t="shared" si="74"/>
        <v>EQUIPO</v>
      </c>
      <c r="J934" t="str">
        <f t="shared" si="77"/>
        <v>EQUIPO</v>
      </c>
      <c r="K934" t="b">
        <f t="shared" si="75"/>
        <v>0</v>
      </c>
      <c r="L934" s="11" t="str">
        <f t="shared" si="76"/>
        <v/>
      </c>
      <c r="M934" t="str">
        <f>IF(B934="Q", MAX(M$2:M933)+1, "")</f>
        <v/>
      </c>
      <c r="N934" t="str">
        <f t="shared" si="73"/>
        <v/>
      </c>
    </row>
    <row r="935" spans="1:14" x14ac:dyDescent="0.25">
      <c r="H935" t="str" cm="1">
        <f t="array" ref="H935">SUBSTITUTE(INDEX($C$1:$C935, MAX(IF((NOT(ISBLANK($C$1:$C935)))*(ISNUMBER(FIND("Item:", $C$1:$C935))), ROW($C$1:$C935)-ROW($C$1)+1))), "Item: ", "")</f>
        <v>REVOQUE DE CIELO RASO B/LOSA</v>
      </c>
      <c r="I935" t="str">
        <f t="shared" si="74"/>
        <v/>
      </c>
      <c r="J935" t="str">
        <f t="shared" si="77"/>
        <v>EQUIPO</v>
      </c>
      <c r="K935" t="b">
        <f t="shared" si="75"/>
        <v>0</v>
      </c>
      <c r="L935" s="11" t="str">
        <f t="shared" si="76"/>
        <v/>
      </c>
      <c r="M935" t="str">
        <f>IF(B935="Q", MAX(M$2:M934)+1, "")</f>
        <v/>
      </c>
      <c r="N935" t="str">
        <f t="shared" si="73"/>
        <v/>
      </c>
    </row>
    <row r="936" spans="1:14" x14ac:dyDescent="0.25">
      <c r="H936" t="str" cm="1">
        <f t="array" ref="H936">SUBSTITUTE(INDEX($C$1:$C936, MAX(IF((NOT(ISBLANK($C$1:$C936)))*(ISNUMBER(FIND("Item:", $C$1:$C936))), ROW($C$1:$C936)-ROW($C$1)+1))), "Item: ", "")</f>
        <v>REVOQUE DE CIELO RASO B/LOSA</v>
      </c>
      <c r="I936" t="str">
        <f t="shared" si="74"/>
        <v/>
      </c>
      <c r="J936" t="str">
        <f t="shared" si="77"/>
        <v>EQUIPO</v>
      </c>
      <c r="K936" t="b">
        <f t="shared" si="75"/>
        <v>0</v>
      </c>
      <c r="L936" s="11" t="str">
        <f t="shared" si="76"/>
        <v/>
      </c>
      <c r="M936" t="str">
        <f>IF(B936="Q", MAX(M$2:M935)+1, "")</f>
        <v/>
      </c>
      <c r="N936" t="str">
        <f t="shared" si="73"/>
        <v/>
      </c>
    </row>
    <row r="937" spans="1:14" x14ac:dyDescent="0.25">
      <c r="H937" t="str" cm="1">
        <f t="array" ref="H937">SUBSTITUTE(INDEX($C$1:$C937, MAX(IF((NOT(ISBLANK($C$1:$C937)))*(ISNUMBER(FIND("Item:", $C$1:$C937))), ROW($C$1:$C937)-ROW($C$1)+1))), "Item: ", "")</f>
        <v>REVOQUE DE CIELO RASO B/LOSA</v>
      </c>
      <c r="I937" t="str">
        <f t="shared" si="74"/>
        <v/>
      </c>
      <c r="J937" t="str">
        <f t="shared" si="77"/>
        <v>EQUIPO</v>
      </c>
      <c r="K937" t="b">
        <f t="shared" si="75"/>
        <v>0</v>
      </c>
      <c r="L937" s="11" t="str">
        <f t="shared" si="76"/>
        <v/>
      </c>
      <c r="M937" t="str">
        <f>IF(B937="Q", MAX(M$2:M936)+1, "")</f>
        <v/>
      </c>
      <c r="N937" t="str">
        <f t="shared" si="73"/>
        <v/>
      </c>
    </row>
    <row r="938" spans="1:14" x14ac:dyDescent="0.25">
      <c r="H938" t="str" cm="1">
        <f t="array" ref="H938">SUBSTITUTE(INDEX($C$1:$C938, MAX(IF((NOT(ISBLANK($C$1:$C938)))*(ISNUMBER(FIND("Item:", $C$1:$C938))), ROW($C$1:$C938)-ROW($C$1)+1))), "Item: ", "")</f>
        <v>REVOQUE DE CIELO RASO B/LOSA</v>
      </c>
      <c r="I938" t="str">
        <f t="shared" si="74"/>
        <v/>
      </c>
      <c r="J938" t="str">
        <f t="shared" si="77"/>
        <v>EQUIPO</v>
      </c>
      <c r="K938" t="b">
        <f t="shared" si="75"/>
        <v>0</v>
      </c>
      <c r="L938" s="11" t="str">
        <f t="shared" si="76"/>
        <v/>
      </c>
      <c r="M938" t="str">
        <f>IF(B938="Q", MAX(M$2:M937)+1, "")</f>
        <v/>
      </c>
      <c r="N938" t="str">
        <f t="shared" si="73"/>
        <v/>
      </c>
    </row>
    <row r="939" spans="1:14" x14ac:dyDescent="0.25">
      <c r="H939" t="str" cm="1">
        <f t="array" ref="H939">SUBSTITUTE(INDEX($C$1:$C939, MAX(IF((NOT(ISBLANK($C$1:$C939)))*(ISNUMBER(FIND("Item:", $C$1:$C939))), ROW($C$1:$C939)-ROW($C$1)+1))), "Item: ", "")</f>
        <v>REVOQUE DE CIELO RASO B/LOSA</v>
      </c>
      <c r="I939" t="str">
        <f t="shared" si="74"/>
        <v/>
      </c>
      <c r="J939" t="str">
        <f t="shared" si="77"/>
        <v>EQUIPO</v>
      </c>
      <c r="K939" t="b">
        <f t="shared" si="75"/>
        <v>0</v>
      </c>
      <c r="L939" s="11" t="str">
        <f t="shared" si="76"/>
        <v/>
      </c>
      <c r="M939" t="str">
        <f>IF(B939="Q", MAX(M$2:M938)+1, "")</f>
        <v/>
      </c>
      <c r="N939" t="str">
        <f t="shared" si="73"/>
        <v/>
      </c>
    </row>
    <row r="940" spans="1:14" x14ac:dyDescent="0.25">
      <c r="A940" s="2"/>
      <c r="B940" s="2" t="s">
        <v>240</v>
      </c>
      <c r="C940" s="5" t="s">
        <v>241</v>
      </c>
      <c r="D940" s="5"/>
      <c r="E940" s="5" t="s">
        <v>242</v>
      </c>
      <c r="F940" s="5" t="s">
        <v>243</v>
      </c>
      <c r="G940" s="3">
        <v>1.44</v>
      </c>
      <c r="H940" t="str" cm="1">
        <f t="array" ref="H940">SUBSTITUTE(INDEX($C$1:$C940, MAX(IF((NOT(ISBLANK($C$1:$C940)))*(ISNUMBER(FIND("Item:", $C$1:$C940))), ROW($C$1:$C940)-ROW($C$1)+1))), "Item: ", "")</f>
        <v>REVOQUE DE CIELO RASO B/LOSA</v>
      </c>
      <c r="I940" t="str">
        <f t="shared" si="74"/>
        <v/>
      </c>
      <c r="J940" t="str">
        <f t="shared" si="77"/>
        <v>EQUIPO</v>
      </c>
      <c r="K940" t="b">
        <f t="shared" si="75"/>
        <v>0</v>
      </c>
      <c r="L940" s="11" t="str">
        <f t="shared" si="76"/>
        <v/>
      </c>
      <c r="M940" t="str">
        <f>IF(B940="Q", MAX(M$2:M939)+1, "")</f>
        <v/>
      </c>
      <c r="N940" t="str">
        <f t="shared" si="73"/>
        <v/>
      </c>
    </row>
    <row r="941" spans="1:14" x14ac:dyDescent="0.25">
      <c r="A941" s="6" t="s">
        <v>1</v>
      </c>
      <c r="B941" s="6" t="s">
        <v>244</v>
      </c>
      <c r="C941" s="8" t="s">
        <v>245</v>
      </c>
      <c r="D941" s="8"/>
      <c r="E941" s="8"/>
      <c r="F941" s="8" t="s">
        <v>246</v>
      </c>
      <c r="G941" s="7">
        <v>1.44</v>
      </c>
      <c r="H941" t="str" cm="1">
        <f t="array" ref="H941">SUBSTITUTE(INDEX($C$1:$C941, MAX(IF((NOT(ISBLANK($C$1:$C941)))*(ISNUMBER(FIND("Item:", $C$1:$C941))), ROW($C$1:$C941)-ROW($C$1)+1))), "Item: ", "")</f>
        <v>REVOQUE DE CIELO RASO B/LOSA</v>
      </c>
      <c r="I941" t="str">
        <f t="shared" si="74"/>
        <v>EQUIPO</v>
      </c>
      <c r="J941" t="str">
        <f t="shared" si="77"/>
        <v>EQUIPO</v>
      </c>
      <c r="K941" t="b">
        <f t="shared" si="75"/>
        <v>0</v>
      </c>
      <c r="L941" s="11" t="str">
        <f t="shared" si="76"/>
        <v/>
      </c>
      <c r="M941" t="str">
        <f>IF(B941="Q", MAX(M$2:M940)+1, "")</f>
        <v/>
      </c>
      <c r="N941" t="str">
        <f t="shared" si="73"/>
        <v/>
      </c>
    </row>
    <row r="942" spans="1:14" x14ac:dyDescent="0.25">
      <c r="A942" s="6" t="s">
        <v>1</v>
      </c>
      <c r="B942" s="6" t="s">
        <v>247</v>
      </c>
      <c r="C942" s="8" t="s">
        <v>248</v>
      </c>
      <c r="D942" s="8"/>
      <c r="E942" s="8"/>
      <c r="F942" s="8" t="s">
        <v>249</v>
      </c>
      <c r="G942" s="7">
        <v>60.82</v>
      </c>
      <c r="H942" t="str" cm="1">
        <f t="array" ref="H942">SUBSTITUTE(INDEX($C$1:$C942, MAX(IF((NOT(ISBLANK($C$1:$C942)))*(ISNUMBER(FIND("Item:", $C$1:$C942))), ROW($C$1:$C942)-ROW($C$1)+1))), "Item: ", "")</f>
        <v>REVOQUE DE CIELO RASO B/LOSA</v>
      </c>
      <c r="I942" t="str">
        <f t="shared" si="74"/>
        <v/>
      </c>
      <c r="J942" t="str">
        <f t="shared" si="77"/>
        <v>EQUIPO</v>
      </c>
      <c r="K942" t="b">
        <f t="shared" si="75"/>
        <v>0</v>
      </c>
      <c r="L942" s="11" t="str">
        <f t="shared" si="76"/>
        <v/>
      </c>
      <c r="M942" t="str">
        <f>IF(B942="Q", MAX(M$2:M941)+1, "")</f>
        <v/>
      </c>
      <c r="N942" t="str">
        <f t="shared" si="73"/>
        <v/>
      </c>
    </row>
    <row r="943" spans="1:14" x14ac:dyDescent="0.25">
      <c r="A943" s="2"/>
      <c r="B943" s="2" t="s">
        <v>250</v>
      </c>
      <c r="C943" s="5" t="s">
        <v>251</v>
      </c>
      <c r="D943" s="5"/>
      <c r="E943" s="5" t="s">
        <v>252</v>
      </c>
      <c r="F943" s="5" t="s">
        <v>253</v>
      </c>
      <c r="G943" s="3">
        <v>4.26</v>
      </c>
      <c r="H943" t="str" cm="1">
        <f t="array" ref="H943">SUBSTITUTE(INDEX($C$1:$C943, MAX(IF((NOT(ISBLANK($C$1:$C943)))*(ISNUMBER(FIND("Item:", $C$1:$C943))), ROW($C$1:$C943)-ROW($C$1)+1))), "Item: ", "")</f>
        <v>REVOQUE DE CIELO RASO B/LOSA</v>
      </c>
      <c r="I943" t="str">
        <f t="shared" si="74"/>
        <v/>
      </c>
      <c r="J943" t="str">
        <f t="shared" si="77"/>
        <v>EQUIPO</v>
      </c>
      <c r="K943" t="b">
        <f t="shared" si="75"/>
        <v>0</v>
      </c>
      <c r="L943" s="11" t="str">
        <f t="shared" si="76"/>
        <v/>
      </c>
      <c r="M943" t="str">
        <f>IF(B943="Q", MAX(M$2:M942)+1, "")</f>
        <v/>
      </c>
      <c r="N943" t="str">
        <f t="shared" si="73"/>
        <v/>
      </c>
    </row>
    <row r="944" spans="1:14" x14ac:dyDescent="0.25">
      <c r="A944" s="2"/>
      <c r="B944" s="2" t="s">
        <v>26</v>
      </c>
      <c r="C944" s="5" t="s">
        <v>254</v>
      </c>
      <c r="D944" s="5"/>
      <c r="E944" s="5" t="s">
        <v>252</v>
      </c>
      <c r="F944" s="5" t="s">
        <v>255</v>
      </c>
      <c r="G944" s="3">
        <v>4.5599999999999996</v>
      </c>
      <c r="H944" t="str" cm="1">
        <f t="array" ref="H944">SUBSTITUTE(INDEX($C$1:$C944, MAX(IF((NOT(ISBLANK($C$1:$C944)))*(ISNUMBER(FIND("Item:", $C$1:$C944))), ROW($C$1:$C944)-ROW($C$1)+1))), "Item: ", "")</f>
        <v>REVOQUE DE CIELO RASO B/LOSA</v>
      </c>
      <c r="I944" t="str">
        <f t="shared" si="74"/>
        <v/>
      </c>
      <c r="J944" t="str">
        <f t="shared" si="77"/>
        <v>EQUIPO</v>
      </c>
      <c r="K944" t="b">
        <f t="shared" si="75"/>
        <v>0</v>
      </c>
      <c r="L944" s="11" t="str">
        <f t="shared" si="76"/>
        <v/>
      </c>
      <c r="M944" t="str">
        <f>IF(B944="Q", MAX(M$2:M943)+1, "")</f>
        <v/>
      </c>
      <c r="N944" t="str">
        <f t="shared" si="73"/>
        <v/>
      </c>
    </row>
    <row r="945" spans="1:14" x14ac:dyDescent="0.25">
      <c r="A945" s="6" t="s">
        <v>1</v>
      </c>
      <c r="B945" s="6" t="s">
        <v>256</v>
      </c>
      <c r="C945" s="8" t="s">
        <v>257</v>
      </c>
      <c r="D945" s="8"/>
      <c r="E945" s="8"/>
      <c r="F945" s="8" t="s">
        <v>258</v>
      </c>
      <c r="G945" s="7">
        <v>69.63</v>
      </c>
      <c r="H945" t="str" cm="1">
        <f t="array" ref="H945">SUBSTITUTE(INDEX($C$1:$C945, MAX(IF((NOT(ISBLANK($C$1:$C945)))*(ISNUMBER(FIND("Item:", $C$1:$C945))), ROW($C$1:$C945)-ROW($C$1)+1))), "Item: ", "")</f>
        <v>REVOQUE DE CIELO RASO B/LOSA</v>
      </c>
      <c r="I945" t="str">
        <f t="shared" si="74"/>
        <v/>
      </c>
      <c r="J945" t="str">
        <f t="shared" si="77"/>
        <v>EQUIPO</v>
      </c>
      <c r="K945" t="b">
        <f t="shared" si="75"/>
        <v>0</v>
      </c>
      <c r="L945" s="11" t="str">
        <f t="shared" si="76"/>
        <v/>
      </c>
      <c r="M945" t="str">
        <f>IF(B945="Q", MAX(M$2:M944)+1, "")</f>
        <v/>
      </c>
      <c r="N945" t="str">
        <f t="shared" si="73"/>
        <v/>
      </c>
    </row>
    <row r="946" spans="1:14" x14ac:dyDescent="0.25">
      <c r="A946" s="2"/>
      <c r="B946" s="2" t="s">
        <v>259</v>
      </c>
      <c r="C946" s="5" t="s">
        <v>260</v>
      </c>
      <c r="D946" s="5"/>
      <c r="E946" s="5" t="s">
        <v>261</v>
      </c>
      <c r="F946" s="5" t="s">
        <v>262</v>
      </c>
      <c r="G946" s="3">
        <v>2.15</v>
      </c>
      <c r="H946" t="str" cm="1">
        <f t="array" ref="H946">SUBSTITUTE(INDEX($C$1:$C946, MAX(IF((NOT(ISBLANK($C$1:$C946)))*(ISNUMBER(FIND("Item:", $C$1:$C946))), ROW($C$1:$C946)-ROW($C$1)+1))), "Item: ", "")</f>
        <v>REVOQUE DE CIELO RASO B/LOSA</v>
      </c>
      <c r="I946" t="str">
        <f t="shared" si="74"/>
        <v/>
      </c>
      <c r="J946" t="str">
        <f t="shared" si="77"/>
        <v>EQUIPO</v>
      </c>
      <c r="K946" t="b">
        <f t="shared" si="75"/>
        <v>0</v>
      </c>
      <c r="L946" s="11" t="str">
        <f t="shared" si="76"/>
        <v/>
      </c>
      <c r="M946" t="str">
        <f>IF(B946="Q", MAX(M$2:M945)+1, "")</f>
        <v/>
      </c>
      <c r="N946" t="str">
        <f t="shared" si="73"/>
        <v/>
      </c>
    </row>
    <row r="947" spans="1:14" x14ac:dyDescent="0.25">
      <c r="H947" t="str" cm="1">
        <f t="array" ref="H947">SUBSTITUTE(INDEX($C$1:$C947, MAX(IF((NOT(ISBLANK($C$1:$C947)))*(ISNUMBER(FIND("Item:", $C$1:$C947))), ROW($C$1:$C947)-ROW($C$1)+1))), "Item: ", "")</f>
        <v>REVOQUE DE CIELO RASO B/LOSA</v>
      </c>
      <c r="I947" t="str">
        <f t="shared" si="74"/>
        <v/>
      </c>
      <c r="J947" t="str">
        <f t="shared" si="77"/>
        <v>EQUIPO</v>
      </c>
      <c r="K947" t="b">
        <f t="shared" si="75"/>
        <v>0</v>
      </c>
      <c r="L947" s="11" t="str">
        <f t="shared" si="76"/>
        <v/>
      </c>
      <c r="M947" t="str">
        <f>IF(B947="Q", MAX(M$2:M946)+1, "")</f>
        <v/>
      </c>
      <c r="N947" t="str">
        <f t="shared" si="73"/>
        <v/>
      </c>
    </row>
    <row r="948" spans="1:14" x14ac:dyDescent="0.25">
      <c r="A948" s="6" t="s">
        <v>1</v>
      </c>
      <c r="B948" s="6" t="s">
        <v>263</v>
      </c>
      <c r="C948" s="8" t="s">
        <v>264</v>
      </c>
      <c r="D948" s="8"/>
      <c r="E948" s="8"/>
      <c r="F948" s="8" t="s">
        <v>265</v>
      </c>
      <c r="G948" s="7">
        <v>71.78</v>
      </c>
      <c r="H948" t="str" cm="1">
        <f t="array" ref="H948">SUBSTITUTE(INDEX($C$1:$C948, MAX(IF((NOT(ISBLANK($C$1:$C948)))*(ISNUMBER(FIND("Item:", $C$1:$C948))), ROW($C$1:$C948)-ROW($C$1)+1))), "Item: ", "")</f>
        <v>REVOQUE DE CIELO RASO B/LOSA</v>
      </c>
      <c r="I948" t="str">
        <f t="shared" si="74"/>
        <v/>
      </c>
      <c r="J948" t="str">
        <f t="shared" si="77"/>
        <v>EQUIPO</v>
      </c>
      <c r="K948" t="b">
        <f t="shared" si="75"/>
        <v>0</v>
      </c>
      <c r="L948" s="11" t="str">
        <f t="shared" si="76"/>
        <v/>
      </c>
      <c r="M948">
        <f>IF(B948="Q", MAX(M$2:M947)+1, "")</f>
        <v>19</v>
      </c>
      <c r="N948" t="str">
        <f t="shared" si="73"/>
        <v>REVOQUE DE CIELO RASO B/LOSA</v>
      </c>
    </row>
    <row r="949" spans="1:14" x14ac:dyDescent="0.25">
      <c r="A949" s="6" t="s">
        <v>1</v>
      </c>
      <c r="B949" s="6"/>
      <c r="C949" s="8" t="s">
        <v>266</v>
      </c>
      <c r="D949" s="8"/>
      <c r="E949" s="8"/>
      <c r="F949" s="8"/>
      <c r="G949" s="7">
        <v>71.78</v>
      </c>
      <c r="H949" t="str" cm="1">
        <f t="array" ref="H949">SUBSTITUTE(INDEX($C$1:$C949, MAX(IF((NOT(ISBLANK($C$1:$C949)))*(ISNUMBER(FIND("Item:", $C$1:$C949))), ROW($C$1:$C949)-ROW($C$1)+1))), "Item: ", "")</f>
        <v>REVOQUE DE CIELO RASO B/LOSA</v>
      </c>
      <c r="I949" t="str">
        <f t="shared" si="74"/>
        <v/>
      </c>
      <c r="J949" t="str">
        <f t="shared" si="77"/>
        <v>EQUIPO</v>
      </c>
      <c r="K949" t="b">
        <f t="shared" si="75"/>
        <v>0</v>
      </c>
      <c r="L949" s="11" t="str">
        <f t="shared" si="76"/>
        <v/>
      </c>
      <c r="M949" t="str">
        <f>IF(B949="Q", MAX(M$2:M948)+1, "")</f>
        <v/>
      </c>
      <c r="N949" t="str">
        <f t="shared" si="73"/>
        <v/>
      </c>
    </row>
    <row r="950" spans="1:14" x14ac:dyDescent="0.25">
      <c r="C950" s="9" t="s">
        <v>312</v>
      </c>
      <c r="H950" t="str" cm="1">
        <f t="array" ref="H950">SUBSTITUTE(INDEX($C$1:$C950, MAX(IF((NOT(ISBLANK($C$1:$C950)))*(ISNUMBER(FIND("Item:", $C$1:$C950))), ROW($C$1:$C950)-ROW($C$1)+1))), "Item: ", "")</f>
        <v>REVOQUE DE CIELO RASO B/LOSA</v>
      </c>
      <c r="I950" t="str">
        <f t="shared" si="74"/>
        <v/>
      </c>
      <c r="J950" t="str">
        <f t="shared" si="77"/>
        <v>EQUIPO</v>
      </c>
      <c r="K950" t="b">
        <f t="shared" si="75"/>
        <v>0</v>
      </c>
      <c r="L950" s="11" t="str">
        <f t="shared" si="76"/>
        <v/>
      </c>
      <c r="M950" t="str">
        <f>IF(B950="Q", MAX(M$2:M949)+1, "")</f>
        <v/>
      </c>
      <c r="N950" t="str">
        <f t="shared" si="73"/>
        <v/>
      </c>
    </row>
    <row r="951" spans="1:14" x14ac:dyDescent="0.25">
      <c r="H951" t="str" cm="1">
        <f t="array" ref="H951">SUBSTITUTE(INDEX($C$1:$C951, MAX(IF((NOT(ISBLANK($C$1:$C951)))*(ISNUMBER(FIND("Item:", $C$1:$C951))), ROW($C$1:$C951)-ROW($C$1)+1))), "Item: ", "")</f>
        <v>REVOQUE DE CIELO RASO B/LOSA</v>
      </c>
      <c r="I951" t="str">
        <f t="shared" si="74"/>
        <v/>
      </c>
      <c r="J951" t="str">
        <f t="shared" si="77"/>
        <v>EQUIPO</v>
      </c>
      <c r="K951" t="b">
        <f t="shared" si="75"/>
        <v>0</v>
      </c>
      <c r="L951" s="11" t="str">
        <f t="shared" si="76"/>
        <v/>
      </c>
      <c r="M951" t="str">
        <f>IF(B951="Q", MAX(M$2:M950)+1, "")</f>
        <v/>
      </c>
      <c r="N951" t="str">
        <f t="shared" si="73"/>
        <v/>
      </c>
    </row>
    <row r="952" spans="1:14" x14ac:dyDescent="0.25">
      <c r="C952" s="10" t="s">
        <v>313</v>
      </c>
      <c r="E952" s="10" t="s">
        <v>293</v>
      </c>
      <c r="H952" t="str" cm="1">
        <f t="array" ref="H952">SUBSTITUTE(INDEX($C$1:$C952, MAX(IF((NOT(ISBLANK($C$1:$C952)))*(ISNUMBER(FIND("Item:", $C$1:$C952))), ROW($C$1:$C952)-ROW($C$1)+1))), "Item: ", "")</f>
        <v>REVOQUE INTERIOR DE YESO</v>
      </c>
      <c r="I952" t="str">
        <f t="shared" si="74"/>
        <v/>
      </c>
      <c r="J952" t="str">
        <f t="shared" si="77"/>
        <v>EQUIPO</v>
      </c>
      <c r="K952" t="b">
        <f t="shared" si="75"/>
        <v>0</v>
      </c>
      <c r="L952" s="11" t="str">
        <f t="shared" si="76"/>
        <v/>
      </c>
      <c r="M952" t="str">
        <f>IF(B952="Q", MAX(M$2:M951)+1, "")</f>
        <v/>
      </c>
      <c r="N952" t="str">
        <f t="shared" si="73"/>
        <v/>
      </c>
    </row>
    <row r="953" spans="1:14" x14ac:dyDescent="0.25">
      <c r="C953" s="10" t="s">
        <v>0</v>
      </c>
      <c r="E953" s="10" t="s">
        <v>72</v>
      </c>
      <c r="H953" t="str" cm="1">
        <f t="array" ref="H953">SUBSTITUTE(INDEX($C$1:$C953, MAX(IF((NOT(ISBLANK($C$1:$C953)))*(ISNUMBER(FIND("Item:", $C$1:$C953))), ROW($C$1:$C953)-ROW($C$1)+1))), "Item: ", "")</f>
        <v>REVOQUE INTERIOR DE YESO</v>
      </c>
      <c r="I953" t="str">
        <f t="shared" si="74"/>
        <v/>
      </c>
      <c r="J953" t="str">
        <f t="shared" si="77"/>
        <v>EQUIPO</v>
      </c>
      <c r="K953" t="b">
        <f t="shared" si="75"/>
        <v>0</v>
      </c>
      <c r="L953" s="11" t="str">
        <f t="shared" si="76"/>
        <v/>
      </c>
      <c r="M953" t="str">
        <f>IF(B953="Q", MAX(M$2:M952)+1, "")</f>
        <v/>
      </c>
      <c r="N953" t="str">
        <f t="shared" si="73"/>
        <v/>
      </c>
    </row>
    <row r="954" spans="1:14" x14ac:dyDescent="0.25">
      <c r="C954" s="10" t="s">
        <v>71</v>
      </c>
      <c r="E954" s="10" t="s">
        <v>73</v>
      </c>
      <c r="H954" t="str" cm="1">
        <f t="array" ref="H954">SUBSTITUTE(INDEX($C$1:$C954, MAX(IF((NOT(ISBLANK($C$1:$C954)))*(ISNUMBER(FIND("Item:", $C$1:$C954))), ROW($C$1:$C954)-ROW($C$1)+1))), "Item: ", "")</f>
        <v>REVOQUE INTERIOR DE YESO</v>
      </c>
      <c r="I954" t="str">
        <f t="shared" si="74"/>
        <v/>
      </c>
      <c r="J954" t="str">
        <f t="shared" si="77"/>
        <v>EQUIPO</v>
      </c>
      <c r="K954" t="b">
        <f t="shared" si="75"/>
        <v>0</v>
      </c>
      <c r="L954" s="11" t="str">
        <f t="shared" si="76"/>
        <v/>
      </c>
      <c r="M954" t="str">
        <f>IF(B954="Q", MAX(M$2:M953)+1, "")</f>
        <v/>
      </c>
      <c r="N954" t="str">
        <f t="shared" si="73"/>
        <v/>
      </c>
    </row>
    <row r="955" spans="1:14" x14ac:dyDescent="0.25">
      <c r="H955" t="str" cm="1">
        <f t="array" ref="H955">SUBSTITUTE(INDEX($C$1:$C955, MAX(IF((NOT(ISBLANK($C$1:$C955)))*(ISNUMBER(FIND("Item:", $C$1:$C955))), ROW($C$1:$C955)-ROW($C$1)+1))), "Item: ", "")</f>
        <v>REVOQUE INTERIOR DE YESO</v>
      </c>
      <c r="I955" t="str">
        <f t="shared" si="74"/>
        <v/>
      </c>
      <c r="J955" t="str">
        <f t="shared" si="77"/>
        <v>EQUIPO</v>
      </c>
      <c r="K955" t="b">
        <f t="shared" si="75"/>
        <v>0</v>
      </c>
      <c r="L955" s="11" t="str">
        <f t="shared" si="76"/>
        <v/>
      </c>
      <c r="M955" t="str">
        <f>IF(B955="Q", MAX(M$2:M954)+1, "")</f>
        <v/>
      </c>
      <c r="N955" t="str">
        <f t="shared" si="73"/>
        <v/>
      </c>
    </row>
    <row r="956" spans="1:14" x14ac:dyDescent="0.25">
      <c r="A956" s="1" t="s">
        <v>2</v>
      </c>
      <c r="B956" s="1" t="s">
        <v>213</v>
      </c>
      <c r="C956" s="4" t="s">
        <v>214</v>
      </c>
      <c r="D956" s="4" t="s">
        <v>74</v>
      </c>
      <c r="E956" s="4" t="s">
        <v>77</v>
      </c>
      <c r="F956" s="4" t="s">
        <v>215</v>
      </c>
      <c r="G956" s="4" t="s">
        <v>76</v>
      </c>
      <c r="H956" t="str" cm="1">
        <f t="array" ref="H956">SUBSTITUTE(INDEX($C$1:$C956, MAX(IF((NOT(ISBLANK($C$1:$C956)))*(ISNUMBER(FIND("Item:", $C$1:$C956))), ROW($C$1:$C956)-ROW($C$1)+1))), "Item: ", "")</f>
        <v>REVOQUE INTERIOR DE YESO</v>
      </c>
      <c r="I956" t="str">
        <f t="shared" si="74"/>
        <v/>
      </c>
      <c r="J956" t="str">
        <f t="shared" si="77"/>
        <v>EQUIPO</v>
      </c>
      <c r="K956" t="b">
        <f t="shared" si="75"/>
        <v>0</v>
      </c>
      <c r="L956" s="11" t="str">
        <f t="shared" si="76"/>
        <v/>
      </c>
      <c r="M956" t="str">
        <f>IF(B956="Q", MAX(M$2:M955)+1, "")</f>
        <v/>
      </c>
      <c r="N956" t="str">
        <f t="shared" si="73"/>
        <v/>
      </c>
    </row>
    <row r="957" spans="1:14" x14ac:dyDescent="0.25">
      <c r="A957" s="2"/>
      <c r="B957" s="2" t="s">
        <v>216</v>
      </c>
      <c r="C957" s="5" t="s">
        <v>217</v>
      </c>
      <c r="D957" s="5"/>
      <c r="E957" s="5"/>
      <c r="F957" s="5"/>
      <c r="G957" s="5"/>
      <c r="H957" t="str" cm="1">
        <f t="array" ref="H957">SUBSTITUTE(INDEX($C$1:$C957, MAX(IF((NOT(ISBLANK($C$1:$C957)))*(ISNUMBER(FIND("Item:", $C$1:$C957))), ROW($C$1:$C957)-ROW($C$1)+1))), "Item: ", "")</f>
        <v>REVOQUE INTERIOR DE YESO</v>
      </c>
      <c r="I957" t="str">
        <f t="shared" si="74"/>
        <v>MATERIALES</v>
      </c>
      <c r="J957" t="str">
        <f t="shared" si="77"/>
        <v>MATERIALES</v>
      </c>
      <c r="K957" t="b">
        <f t="shared" si="75"/>
        <v>1</v>
      </c>
      <c r="L957" s="11" t="str">
        <f t="shared" si="76"/>
        <v/>
      </c>
      <c r="M957" t="str">
        <f>IF(B957="Q", MAX(M$2:M956)+1, "")</f>
        <v/>
      </c>
      <c r="N957" t="str">
        <f t="shared" si="73"/>
        <v/>
      </c>
    </row>
    <row r="958" spans="1:14" x14ac:dyDescent="0.25">
      <c r="A958" s="2">
        <v>1</v>
      </c>
      <c r="B958" s="2" t="s">
        <v>218</v>
      </c>
      <c r="C958" s="5" t="s">
        <v>196</v>
      </c>
      <c r="D958" s="5" t="s">
        <v>81</v>
      </c>
      <c r="E958" s="3">
        <v>16.100000000000001</v>
      </c>
      <c r="F958" s="3">
        <v>0.7</v>
      </c>
      <c r="G958" s="3">
        <v>11.27</v>
      </c>
      <c r="H958" t="str" cm="1">
        <f t="array" ref="H958">SUBSTITUTE(INDEX($C$1:$C958, MAX(IF((NOT(ISBLANK($C$1:$C958)))*(ISNUMBER(FIND("Item:", $C$1:$C958))), ROW($C$1:$C958)-ROW($C$1)+1))), "Item: ", "")</f>
        <v>REVOQUE INTERIOR DE YESO</v>
      </c>
      <c r="I958" t="str">
        <f t="shared" si="74"/>
        <v/>
      </c>
      <c r="J958" t="str">
        <f t="shared" si="77"/>
        <v>MATERIALES</v>
      </c>
      <c r="K958" t="b">
        <f t="shared" si="75"/>
        <v>0</v>
      </c>
      <c r="L958" s="11" t="str">
        <f t="shared" si="76"/>
        <v>SI</v>
      </c>
      <c r="M958" t="str">
        <f>IF(B958="Q", MAX(M$2:M957)+1, "")</f>
        <v/>
      </c>
      <c r="N958" t="str">
        <f t="shared" si="73"/>
        <v/>
      </c>
    </row>
    <row r="959" spans="1:14" x14ac:dyDescent="0.25">
      <c r="H959" t="str" cm="1">
        <f t="array" ref="H959">SUBSTITUTE(INDEX($C$1:$C959, MAX(IF((NOT(ISBLANK($C$1:$C959)))*(ISNUMBER(FIND("Item:", $C$1:$C959))), ROW($C$1:$C959)-ROW($C$1)+1))), "Item: ", "")</f>
        <v>REVOQUE INTERIOR DE YESO</v>
      </c>
      <c r="I959" t="str">
        <f t="shared" si="74"/>
        <v/>
      </c>
      <c r="J959" t="str">
        <f t="shared" si="77"/>
        <v>MATERIALES</v>
      </c>
      <c r="K959" t="b">
        <f t="shared" si="75"/>
        <v>0</v>
      </c>
      <c r="L959" s="11" t="str">
        <f t="shared" si="76"/>
        <v/>
      </c>
      <c r="M959" t="str">
        <f>IF(B959="Q", MAX(M$2:M958)+1, "")</f>
        <v/>
      </c>
      <c r="N959" t="str">
        <f t="shared" si="73"/>
        <v/>
      </c>
    </row>
    <row r="960" spans="1:14" x14ac:dyDescent="0.25">
      <c r="H960" t="str" cm="1">
        <f t="array" ref="H960">SUBSTITUTE(INDEX($C$1:$C960, MAX(IF((NOT(ISBLANK($C$1:$C960)))*(ISNUMBER(FIND("Item:", $C$1:$C960))), ROW($C$1:$C960)-ROW($C$1)+1))), "Item: ", "")</f>
        <v>REVOQUE INTERIOR DE YESO</v>
      </c>
      <c r="I960" t="str">
        <f t="shared" si="74"/>
        <v/>
      </c>
      <c r="J960" t="str">
        <f t="shared" si="77"/>
        <v>MATERIALES</v>
      </c>
      <c r="K960" t="b">
        <f t="shared" si="75"/>
        <v>0</v>
      </c>
      <c r="L960" s="11" t="str">
        <f t="shared" si="76"/>
        <v/>
      </c>
      <c r="M960" t="str">
        <f>IF(B960="Q", MAX(M$2:M959)+1, "")</f>
        <v/>
      </c>
      <c r="N960" t="str">
        <f t="shared" si="73"/>
        <v/>
      </c>
    </row>
    <row r="961" spans="1:14" x14ac:dyDescent="0.25">
      <c r="H961" t="str" cm="1">
        <f t="array" ref="H961">SUBSTITUTE(INDEX($C$1:$C961, MAX(IF((NOT(ISBLANK($C$1:$C961)))*(ISNUMBER(FIND("Item:", $C$1:$C961))), ROW($C$1:$C961)-ROW($C$1)+1))), "Item: ", "")</f>
        <v>REVOQUE INTERIOR DE YESO</v>
      </c>
      <c r="I961" t="str">
        <f t="shared" si="74"/>
        <v/>
      </c>
      <c r="J961" t="str">
        <f t="shared" si="77"/>
        <v>MATERIALES</v>
      </c>
      <c r="K961" t="b">
        <f t="shared" si="75"/>
        <v>0</v>
      </c>
      <c r="L961" s="11" t="str">
        <f t="shared" si="76"/>
        <v/>
      </c>
      <c r="M961" t="str">
        <f>IF(B961="Q", MAX(M$2:M960)+1, "")</f>
        <v/>
      </c>
      <c r="N961" t="str">
        <f t="shared" si="73"/>
        <v/>
      </c>
    </row>
    <row r="962" spans="1:14" x14ac:dyDescent="0.25">
      <c r="H962" t="str" cm="1">
        <f t="array" ref="H962">SUBSTITUTE(INDEX($C$1:$C962, MAX(IF((NOT(ISBLANK($C$1:$C962)))*(ISNUMBER(FIND("Item:", $C$1:$C962))), ROW($C$1:$C962)-ROW($C$1)+1))), "Item: ", "")</f>
        <v>REVOQUE INTERIOR DE YESO</v>
      </c>
      <c r="I962" t="str">
        <f t="shared" si="74"/>
        <v/>
      </c>
      <c r="J962" t="str">
        <f t="shared" si="77"/>
        <v>MATERIALES</v>
      </c>
      <c r="K962" t="b">
        <f t="shared" si="75"/>
        <v>0</v>
      </c>
      <c r="L962" s="11" t="str">
        <f t="shared" si="76"/>
        <v/>
      </c>
      <c r="M962" t="str">
        <f>IF(B962="Q", MAX(M$2:M961)+1, "")</f>
        <v/>
      </c>
      <c r="N962" t="str">
        <f t="shared" ref="N962:N1025" si="78">+IF(M962="","",H962)</f>
        <v/>
      </c>
    </row>
    <row r="963" spans="1:14" x14ac:dyDescent="0.25">
      <c r="H963" t="str" cm="1">
        <f t="array" ref="H963">SUBSTITUTE(INDEX($C$1:$C963, MAX(IF((NOT(ISBLANK($C$1:$C963)))*(ISNUMBER(FIND("Item:", $C$1:$C963))), ROW($C$1:$C963)-ROW($C$1)+1))), "Item: ", "")</f>
        <v>REVOQUE INTERIOR DE YESO</v>
      </c>
      <c r="I963" t="str">
        <f t="shared" ref="I963:I1026" si="79">IFERROR(  IF(OR(ISNUMBER(FIND("MATERIALES", C963,1))), "MATERIALES",  IF(OR(ISNUMBER(FIND("MANO DE OBRA", C963))), "MANO DE OBRA",  IF(OR(ISNUMBER(FIND("EQUIPO", C963))), "EQUIPO",  ""))),"")</f>
        <v/>
      </c>
      <c r="J963" t="str">
        <f t="shared" si="77"/>
        <v>MATERIALES</v>
      </c>
      <c r="K963" t="b">
        <f t="shared" ref="K963:K1026" si="80">AND(ISTEXT(B963),C963=J963)</f>
        <v>0</v>
      </c>
      <c r="L963" s="11" t="str">
        <f t="shared" ref="L963:L1026" si="81">IF(ISNUMBER(A963),"SI","")</f>
        <v/>
      </c>
      <c r="M963" t="str">
        <f>IF(B963="Q", MAX(M$2:M962)+1, "")</f>
        <v/>
      </c>
      <c r="N963" t="str">
        <f t="shared" si="78"/>
        <v/>
      </c>
    </row>
    <row r="964" spans="1:14" x14ac:dyDescent="0.25">
      <c r="H964" t="str" cm="1">
        <f t="array" ref="H964">SUBSTITUTE(INDEX($C$1:$C964, MAX(IF((NOT(ISBLANK($C$1:$C964)))*(ISNUMBER(FIND("Item:", $C$1:$C964))), ROW($C$1:$C964)-ROW($C$1)+1))), "Item: ", "")</f>
        <v>REVOQUE INTERIOR DE YESO</v>
      </c>
      <c r="I964" t="str">
        <f t="shared" si="79"/>
        <v/>
      </c>
      <c r="J964" t="str">
        <f t="shared" si="77"/>
        <v>MATERIALES</v>
      </c>
      <c r="K964" t="b">
        <f t="shared" si="80"/>
        <v>0</v>
      </c>
      <c r="L964" s="11" t="str">
        <f t="shared" si="81"/>
        <v/>
      </c>
      <c r="M964" t="str">
        <f>IF(B964="Q", MAX(M$2:M963)+1, "")</f>
        <v/>
      </c>
      <c r="N964" t="str">
        <f t="shared" si="78"/>
        <v/>
      </c>
    </row>
    <row r="965" spans="1:14" x14ac:dyDescent="0.25">
      <c r="H965" t="str" cm="1">
        <f t="array" ref="H965">SUBSTITUTE(INDEX($C$1:$C965, MAX(IF((NOT(ISBLANK($C$1:$C965)))*(ISNUMBER(FIND("Item:", $C$1:$C965))), ROW($C$1:$C965)-ROW($C$1)+1))), "Item: ", "")</f>
        <v>REVOQUE INTERIOR DE YESO</v>
      </c>
      <c r="I965" t="str">
        <f t="shared" si="79"/>
        <v/>
      </c>
      <c r="J965" t="str">
        <f t="shared" si="77"/>
        <v>MATERIALES</v>
      </c>
      <c r="K965" t="b">
        <f t="shared" si="80"/>
        <v>0</v>
      </c>
      <c r="L965" s="11" t="str">
        <f t="shared" si="81"/>
        <v/>
      </c>
      <c r="M965" t="str">
        <f>IF(B965="Q", MAX(M$2:M964)+1, "")</f>
        <v/>
      </c>
      <c r="N965" t="str">
        <f t="shared" si="78"/>
        <v/>
      </c>
    </row>
    <row r="966" spans="1:14" x14ac:dyDescent="0.25">
      <c r="H966" t="str" cm="1">
        <f t="array" ref="H966">SUBSTITUTE(INDEX($C$1:$C966, MAX(IF((NOT(ISBLANK($C$1:$C966)))*(ISNUMBER(FIND("Item:", $C$1:$C966))), ROW($C$1:$C966)-ROW($C$1)+1))), "Item: ", "")</f>
        <v>REVOQUE INTERIOR DE YESO</v>
      </c>
      <c r="I966" t="str">
        <f t="shared" si="79"/>
        <v/>
      </c>
      <c r="J966" t="str">
        <f t="shared" si="77"/>
        <v>MATERIALES</v>
      </c>
      <c r="K966" t="b">
        <f t="shared" si="80"/>
        <v>0</v>
      </c>
      <c r="L966" s="11" t="str">
        <f t="shared" si="81"/>
        <v/>
      </c>
      <c r="M966" t="str">
        <f>IF(B966="Q", MAX(M$2:M965)+1, "")</f>
        <v/>
      </c>
      <c r="N966" t="str">
        <f t="shared" si="78"/>
        <v/>
      </c>
    </row>
    <row r="967" spans="1:14" x14ac:dyDescent="0.25">
      <c r="H967" t="str" cm="1">
        <f t="array" ref="H967">SUBSTITUTE(INDEX($C$1:$C967, MAX(IF((NOT(ISBLANK($C$1:$C967)))*(ISNUMBER(FIND("Item:", $C$1:$C967))), ROW($C$1:$C967)-ROW($C$1)+1))), "Item: ", "")</f>
        <v>REVOQUE INTERIOR DE YESO</v>
      </c>
      <c r="I967" t="str">
        <f t="shared" si="79"/>
        <v/>
      </c>
      <c r="J967" t="str">
        <f t="shared" si="77"/>
        <v>MATERIALES</v>
      </c>
      <c r="K967" t="b">
        <f t="shared" si="80"/>
        <v>0</v>
      </c>
      <c r="L967" s="11" t="str">
        <f t="shared" si="81"/>
        <v/>
      </c>
      <c r="M967" t="str">
        <f>IF(B967="Q", MAX(M$2:M966)+1, "")</f>
        <v/>
      </c>
      <c r="N967" t="str">
        <f t="shared" si="78"/>
        <v/>
      </c>
    </row>
    <row r="968" spans="1:14" x14ac:dyDescent="0.25">
      <c r="H968" t="str" cm="1">
        <f t="array" ref="H968">SUBSTITUTE(INDEX($C$1:$C968, MAX(IF((NOT(ISBLANK($C$1:$C968)))*(ISNUMBER(FIND("Item:", $C$1:$C968))), ROW($C$1:$C968)-ROW($C$1)+1))), "Item: ", "")</f>
        <v>REVOQUE INTERIOR DE YESO</v>
      </c>
      <c r="I968" t="str">
        <f t="shared" si="79"/>
        <v/>
      </c>
      <c r="J968" t="str">
        <f t="shared" ref="J968:J1031" si="82">+IF(I968="",J967,I968)</f>
        <v>MATERIALES</v>
      </c>
      <c r="K968" t="b">
        <f t="shared" si="80"/>
        <v>0</v>
      </c>
      <c r="L968" s="11" t="str">
        <f t="shared" si="81"/>
        <v/>
      </c>
      <c r="M968" t="str">
        <f>IF(B968="Q", MAX(M$2:M967)+1, "")</f>
        <v/>
      </c>
      <c r="N968" t="str">
        <f t="shared" si="78"/>
        <v/>
      </c>
    </row>
    <row r="969" spans="1:14" x14ac:dyDescent="0.25">
      <c r="H969" t="str" cm="1">
        <f t="array" ref="H969">SUBSTITUTE(INDEX($C$1:$C969, MAX(IF((NOT(ISBLANK($C$1:$C969)))*(ISNUMBER(FIND("Item:", $C$1:$C969))), ROW($C$1:$C969)-ROW($C$1)+1))), "Item: ", "")</f>
        <v>REVOQUE INTERIOR DE YESO</v>
      </c>
      <c r="I969" t="str">
        <f t="shared" si="79"/>
        <v/>
      </c>
      <c r="J969" t="str">
        <f t="shared" si="82"/>
        <v>MATERIALES</v>
      </c>
      <c r="K969" t="b">
        <f t="shared" si="80"/>
        <v>0</v>
      </c>
      <c r="L969" s="11" t="str">
        <f t="shared" si="81"/>
        <v/>
      </c>
      <c r="M969" t="str">
        <f>IF(B969="Q", MAX(M$2:M968)+1, "")</f>
        <v/>
      </c>
      <c r="N969" t="str">
        <f t="shared" si="78"/>
        <v/>
      </c>
    </row>
    <row r="970" spans="1:14" x14ac:dyDescent="0.25">
      <c r="H970" t="str" cm="1">
        <f t="array" ref="H970">SUBSTITUTE(INDEX($C$1:$C970, MAX(IF((NOT(ISBLANK($C$1:$C970)))*(ISNUMBER(FIND("Item:", $C$1:$C970))), ROW($C$1:$C970)-ROW($C$1)+1))), "Item: ", "")</f>
        <v>REVOQUE INTERIOR DE YESO</v>
      </c>
      <c r="I970" t="str">
        <f t="shared" si="79"/>
        <v/>
      </c>
      <c r="J970" t="str">
        <f t="shared" si="82"/>
        <v>MATERIALES</v>
      </c>
      <c r="K970" t="b">
        <f t="shared" si="80"/>
        <v>0</v>
      </c>
      <c r="L970" s="11" t="str">
        <f t="shared" si="81"/>
        <v/>
      </c>
      <c r="M970" t="str">
        <f>IF(B970="Q", MAX(M$2:M969)+1, "")</f>
        <v/>
      </c>
      <c r="N970" t="str">
        <f t="shared" si="78"/>
        <v/>
      </c>
    </row>
    <row r="971" spans="1:14" x14ac:dyDescent="0.25">
      <c r="H971" t="str" cm="1">
        <f t="array" ref="H971">SUBSTITUTE(INDEX($C$1:$C971, MAX(IF((NOT(ISBLANK($C$1:$C971)))*(ISNUMBER(FIND("Item:", $C$1:$C971))), ROW($C$1:$C971)-ROW($C$1)+1))), "Item: ", "")</f>
        <v>REVOQUE INTERIOR DE YESO</v>
      </c>
      <c r="I971" t="str">
        <f t="shared" si="79"/>
        <v/>
      </c>
      <c r="J971" t="str">
        <f t="shared" si="82"/>
        <v>MATERIALES</v>
      </c>
      <c r="K971" t="b">
        <f t="shared" si="80"/>
        <v>0</v>
      </c>
      <c r="L971" s="11" t="str">
        <f t="shared" si="81"/>
        <v/>
      </c>
      <c r="M971" t="str">
        <f>IF(B971="Q", MAX(M$2:M970)+1, "")</f>
        <v/>
      </c>
      <c r="N971" t="str">
        <f t="shared" si="78"/>
        <v/>
      </c>
    </row>
    <row r="972" spans="1:14" x14ac:dyDescent="0.25">
      <c r="H972" t="str" cm="1">
        <f t="array" ref="H972">SUBSTITUTE(INDEX($C$1:$C972, MAX(IF((NOT(ISBLANK($C$1:$C972)))*(ISNUMBER(FIND("Item:", $C$1:$C972))), ROW($C$1:$C972)-ROW($C$1)+1))), "Item: ", "")</f>
        <v>REVOQUE INTERIOR DE YESO</v>
      </c>
      <c r="I972" t="str">
        <f t="shared" si="79"/>
        <v/>
      </c>
      <c r="J972" t="str">
        <f t="shared" si="82"/>
        <v>MATERIALES</v>
      </c>
      <c r="K972" t="b">
        <f t="shared" si="80"/>
        <v>0</v>
      </c>
      <c r="L972" s="11" t="str">
        <f t="shared" si="81"/>
        <v/>
      </c>
      <c r="M972" t="str">
        <f>IF(B972="Q", MAX(M$2:M971)+1, "")</f>
        <v/>
      </c>
      <c r="N972" t="str">
        <f t="shared" si="78"/>
        <v/>
      </c>
    </row>
    <row r="973" spans="1:14" x14ac:dyDescent="0.25">
      <c r="A973" s="6" t="s">
        <v>1</v>
      </c>
      <c r="B973" s="6" t="s">
        <v>219</v>
      </c>
      <c r="C973" s="8" t="s">
        <v>220</v>
      </c>
      <c r="D973" s="8"/>
      <c r="E973" s="8"/>
      <c r="F973" s="8" t="s">
        <v>221</v>
      </c>
      <c r="G973" s="7">
        <v>11.27</v>
      </c>
      <c r="H973" t="str" cm="1">
        <f t="array" ref="H973">SUBSTITUTE(INDEX($C$1:$C973, MAX(IF((NOT(ISBLANK($C$1:$C973)))*(ISNUMBER(FIND("Item:", $C$1:$C973))), ROW($C$1:$C973)-ROW($C$1)+1))), "Item: ", "")</f>
        <v>REVOQUE INTERIOR DE YESO</v>
      </c>
      <c r="I973" t="str">
        <f t="shared" si="79"/>
        <v>MATERIALES</v>
      </c>
      <c r="J973" t="str">
        <f t="shared" si="82"/>
        <v>MATERIALES</v>
      </c>
      <c r="K973" t="b">
        <f t="shared" si="80"/>
        <v>0</v>
      </c>
      <c r="L973" s="11" t="str">
        <f t="shared" si="81"/>
        <v/>
      </c>
      <c r="M973" t="str">
        <f>IF(B973="Q", MAX(M$2:M972)+1, "")</f>
        <v/>
      </c>
      <c r="N973" t="str">
        <f t="shared" si="78"/>
        <v/>
      </c>
    </row>
    <row r="974" spans="1:14" x14ac:dyDescent="0.25">
      <c r="A974" s="2"/>
      <c r="B974" s="2" t="s">
        <v>222</v>
      </c>
      <c r="C974" s="5" t="s">
        <v>223</v>
      </c>
      <c r="D974" s="5"/>
      <c r="E974" s="5"/>
      <c r="F974" s="5"/>
      <c r="G974" s="5"/>
      <c r="H974" t="str" cm="1">
        <f t="array" ref="H974">SUBSTITUTE(INDEX($C$1:$C974, MAX(IF((NOT(ISBLANK($C$1:$C974)))*(ISNUMBER(FIND("Item:", $C$1:$C974))), ROW($C$1:$C974)-ROW($C$1)+1))), "Item: ", "")</f>
        <v>REVOQUE INTERIOR DE YESO</v>
      </c>
      <c r="I974" t="str">
        <f t="shared" si="79"/>
        <v>MANO DE OBRA</v>
      </c>
      <c r="J974" t="str">
        <f t="shared" si="82"/>
        <v>MANO DE OBRA</v>
      </c>
      <c r="K974" t="b">
        <f t="shared" si="80"/>
        <v>1</v>
      </c>
      <c r="L974" s="11" t="str">
        <f t="shared" si="81"/>
        <v/>
      </c>
      <c r="M974" t="str">
        <f>IF(B974="Q", MAX(M$2:M973)+1, "")</f>
        <v/>
      </c>
      <c r="N974" t="str">
        <f t="shared" si="78"/>
        <v/>
      </c>
    </row>
    <row r="975" spans="1:14" x14ac:dyDescent="0.25">
      <c r="A975" s="2">
        <v>1</v>
      </c>
      <c r="B975" s="2" t="s">
        <v>218</v>
      </c>
      <c r="C975" s="5" t="s">
        <v>197</v>
      </c>
      <c r="D975" s="5" t="s">
        <v>198</v>
      </c>
      <c r="E975" s="3">
        <v>1.5</v>
      </c>
      <c r="F975" s="3">
        <v>18</v>
      </c>
      <c r="G975" s="3">
        <v>27</v>
      </c>
      <c r="H975" t="str" cm="1">
        <f t="array" ref="H975">SUBSTITUTE(INDEX($C$1:$C975, MAX(IF((NOT(ISBLANK($C$1:$C975)))*(ISNUMBER(FIND("Item:", $C$1:$C975))), ROW($C$1:$C975)-ROW($C$1)+1))), "Item: ", "")</f>
        <v>REVOQUE INTERIOR DE YESO</v>
      </c>
      <c r="I975" t="str">
        <f t="shared" si="79"/>
        <v/>
      </c>
      <c r="J975" t="str">
        <f t="shared" si="82"/>
        <v>MANO DE OBRA</v>
      </c>
      <c r="K975" t="b">
        <f t="shared" si="80"/>
        <v>0</v>
      </c>
      <c r="L975" s="11" t="str">
        <f t="shared" si="81"/>
        <v>SI</v>
      </c>
      <c r="M975" t="str">
        <f>IF(B975="Q", MAX(M$2:M974)+1, "")</f>
        <v/>
      </c>
      <c r="N975" t="str">
        <f t="shared" si="78"/>
        <v/>
      </c>
    </row>
    <row r="976" spans="1:14" x14ac:dyDescent="0.25">
      <c r="A976" s="2">
        <v>2</v>
      </c>
      <c r="B976" s="2" t="s">
        <v>218</v>
      </c>
      <c r="C976" s="5" t="s">
        <v>200</v>
      </c>
      <c r="D976" s="5" t="s">
        <v>198</v>
      </c>
      <c r="E976" s="3">
        <v>1.5</v>
      </c>
      <c r="F976" s="3">
        <v>0</v>
      </c>
      <c r="G976" s="3">
        <v>0</v>
      </c>
      <c r="H976" t="str" cm="1">
        <f t="array" ref="H976">SUBSTITUTE(INDEX($C$1:$C976, MAX(IF((NOT(ISBLANK($C$1:$C976)))*(ISNUMBER(FIND("Item:", $C$1:$C976))), ROW($C$1:$C976)-ROW($C$1)+1))), "Item: ", "")</f>
        <v>REVOQUE INTERIOR DE YESO</v>
      </c>
      <c r="I976" t="str">
        <f t="shared" si="79"/>
        <v/>
      </c>
      <c r="J976" t="str">
        <f t="shared" si="82"/>
        <v>MANO DE OBRA</v>
      </c>
      <c r="K976" t="b">
        <f t="shared" si="80"/>
        <v>0</v>
      </c>
      <c r="L976" s="11" t="str">
        <f t="shared" si="81"/>
        <v>SI</v>
      </c>
      <c r="M976" t="str">
        <f>IF(B976="Q", MAX(M$2:M975)+1, "")</f>
        <v/>
      </c>
      <c r="N976" t="str">
        <f t="shared" si="78"/>
        <v/>
      </c>
    </row>
    <row r="977" spans="1:14" x14ac:dyDescent="0.25">
      <c r="H977" t="str" cm="1">
        <f t="array" ref="H977">SUBSTITUTE(INDEX($C$1:$C977, MAX(IF((NOT(ISBLANK($C$1:$C977)))*(ISNUMBER(FIND("Item:", $C$1:$C977))), ROW($C$1:$C977)-ROW($C$1)+1))), "Item: ", "")</f>
        <v>REVOQUE INTERIOR DE YESO</v>
      </c>
      <c r="I977" t="str">
        <f t="shared" si="79"/>
        <v/>
      </c>
      <c r="J977" t="str">
        <f t="shared" si="82"/>
        <v>MANO DE OBRA</v>
      </c>
      <c r="K977" t="b">
        <f t="shared" si="80"/>
        <v>0</v>
      </c>
      <c r="L977" s="11" t="str">
        <f t="shared" si="81"/>
        <v/>
      </c>
      <c r="M977" t="str">
        <f>IF(B977="Q", MAX(M$2:M976)+1, "")</f>
        <v/>
      </c>
      <c r="N977" t="str">
        <f t="shared" si="78"/>
        <v/>
      </c>
    </row>
    <row r="978" spans="1:14" x14ac:dyDescent="0.25">
      <c r="H978" t="str" cm="1">
        <f t="array" ref="H978">SUBSTITUTE(INDEX($C$1:$C978, MAX(IF((NOT(ISBLANK($C$1:$C978)))*(ISNUMBER(FIND("Item:", $C$1:$C978))), ROW($C$1:$C978)-ROW($C$1)+1))), "Item: ", "")</f>
        <v>REVOQUE INTERIOR DE YESO</v>
      </c>
      <c r="I978" t="str">
        <f t="shared" si="79"/>
        <v/>
      </c>
      <c r="J978" t="str">
        <f t="shared" si="82"/>
        <v>MANO DE OBRA</v>
      </c>
      <c r="K978" t="b">
        <f t="shared" si="80"/>
        <v>0</v>
      </c>
      <c r="L978" s="11" t="str">
        <f t="shared" si="81"/>
        <v/>
      </c>
      <c r="M978" t="str">
        <f>IF(B978="Q", MAX(M$2:M977)+1, "")</f>
        <v/>
      </c>
      <c r="N978" t="str">
        <f t="shared" si="78"/>
        <v/>
      </c>
    </row>
    <row r="979" spans="1:14" x14ac:dyDescent="0.25">
      <c r="H979" t="str" cm="1">
        <f t="array" ref="H979">SUBSTITUTE(INDEX($C$1:$C979, MAX(IF((NOT(ISBLANK($C$1:$C979)))*(ISNUMBER(FIND("Item:", $C$1:$C979))), ROW($C$1:$C979)-ROW($C$1)+1))), "Item: ", "")</f>
        <v>REVOQUE INTERIOR DE YESO</v>
      </c>
      <c r="I979" t="str">
        <f t="shared" si="79"/>
        <v/>
      </c>
      <c r="J979" t="str">
        <f t="shared" si="82"/>
        <v>MANO DE OBRA</v>
      </c>
      <c r="K979" t="b">
        <f t="shared" si="80"/>
        <v>0</v>
      </c>
      <c r="L979" s="11" t="str">
        <f t="shared" si="81"/>
        <v/>
      </c>
      <c r="M979" t="str">
        <f>IF(B979="Q", MAX(M$2:M978)+1, "")</f>
        <v/>
      </c>
      <c r="N979" t="str">
        <f t="shared" si="78"/>
        <v/>
      </c>
    </row>
    <row r="980" spans="1:14" x14ac:dyDescent="0.25">
      <c r="A980" s="6" t="s">
        <v>1</v>
      </c>
      <c r="B980" s="6" t="s">
        <v>224</v>
      </c>
      <c r="C980" s="8" t="s">
        <v>225</v>
      </c>
      <c r="D980" s="8"/>
      <c r="E980" s="8"/>
      <c r="F980" s="8" t="s">
        <v>226</v>
      </c>
      <c r="G980" s="7">
        <v>27</v>
      </c>
      <c r="H980" t="str" cm="1">
        <f t="array" ref="H980">SUBSTITUTE(INDEX($C$1:$C980, MAX(IF((NOT(ISBLANK($C$1:$C980)))*(ISNUMBER(FIND("Item:", $C$1:$C980))), ROW($C$1:$C980)-ROW($C$1)+1))), "Item: ", "")</f>
        <v>REVOQUE INTERIOR DE YESO</v>
      </c>
      <c r="I980" t="str">
        <f t="shared" si="79"/>
        <v>MANO DE OBRA</v>
      </c>
      <c r="J980" t="str">
        <f t="shared" si="82"/>
        <v>MANO DE OBRA</v>
      </c>
      <c r="K980" t="b">
        <f t="shared" si="80"/>
        <v>0</v>
      </c>
      <c r="L980" s="11" t="str">
        <f t="shared" si="81"/>
        <v/>
      </c>
      <c r="M980" t="str">
        <f>IF(B980="Q", MAX(M$2:M979)+1, "")</f>
        <v/>
      </c>
      <c r="N980" t="str">
        <f t="shared" si="78"/>
        <v/>
      </c>
    </row>
    <row r="981" spans="1:14" x14ac:dyDescent="0.25">
      <c r="A981" s="2"/>
      <c r="B981" s="2" t="s">
        <v>227</v>
      </c>
      <c r="C981" s="5" t="s">
        <v>228</v>
      </c>
      <c r="D981" s="5"/>
      <c r="E981" s="5" t="s">
        <v>229</v>
      </c>
      <c r="F981" s="5" t="s">
        <v>230</v>
      </c>
      <c r="G981" s="3">
        <v>14.85</v>
      </c>
      <c r="H981" t="str" cm="1">
        <f t="array" ref="H981">SUBSTITUTE(INDEX($C$1:$C981, MAX(IF((NOT(ISBLANK($C$1:$C981)))*(ISNUMBER(FIND("Item:", $C$1:$C981))), ROW($C$1:$C981)-ROW($C$1)+1))), "Item: ", "")</f>
        <v>REVOQUE INTERIOR DE YESO</v>
      </c>
      <c r="I981" t="str">
        <f t="shared" si="79"/>
        <v/>
      </c>
      <c r="J981" t="str">
        <f t="shared" si="82"/>
        <v>MANO DE OBRA</v>
      </c>
      <c r="K981" t="b">
        <f t="shared" si="80"/>
        <v>0</v>
      </c>
      <c r="L981" s="11" t="str">
        <f t="shared" si="81"/>
        <v/>
      </c>
      <c r="M981" t="str">
        <f>IF(B981="Q", MAX(M$2:M980)+1, "")</f>
        <v/>
      </c>
      <c r="N981" t="str">
        <f t="shared" si="78"/>
        <v/>
      </c>
    </row>
    <row r="982" spans="1:14" x14ac:dyDescent="0.25">
      <c r="A982" s="2"/>
      <c r="B982" s="2" t="s">
        <v>231</v>
      </c>
      <c r="C982" s="5" t="s">
        <v>232</v>
      </c>
      <c r="D982" s="5"/>
      <c r="E982" s="5" t="s">
        <v>233</v>
      </c>
      <c r="F982" s="5" t="s">
        <v>234</v>
      </c>
      <c r="G982" s="3">
        <v>6.25</v>
      </c>
      <c r="H982" t="str" cm="1">
        <f t="array" ref="H982">SUBSTITUTE(INDEX($C$1:$C982, MAX(IF((NOT(ISBLANK($C$1:$C982)))*(ISNUMBER(FIND("Item:", $C$1:$C982))), ROW($C$1:$C982)-ROW($C$1)+1))), "Item: ", "")</f>
        <v>REVOQUE INTERIOR DE YESO</v>
      </c>
      <c r="I982" t="str">
        <f t="shared" si="79"/>
        <v/>
      </c>
      <c r="J982" t="str">
        <f t="shared" si="82"/>
        <v>MANO DE OBRA</v>
      </c>
      <c r="K982" t="b">
        <f t="shared" si="80"/>
        <v>0</v>
      </c>
      <c r="L982" s="11" t="str">
        <f t="shared" si="81"/>
        <v/>
      </c>
      <c r="M982" t="str">
        <f>IF(B982="Q", MAX(M$2:M981)+1, "")</f>
        <v/>
      </c>
      <c r="N982" t="str">
        <f t="shared" si="78"/>
        <v/>
      </c>
    </row>
    <row r="983" spans="1:14" x14ac:dyDescent="0.25">
      <c r="A983" s="6" t="s">
        <v>1</v>
      </c>
      <c r="B983" s="6" t="s">
        <v>235</v>
      </c>
      <c r="C983" s="8" t="s">
        <v>236</v>
      </c>
      <c r="D983" s="8"/>
      <c r="E983" s="8"/>
      <c r="F983" s="8" t="s">
        <v>237</v>
      </c>
      <c r="G983" s="7">
        <v>48.1</v>
      </c>
      <c r="H983" t="str" cm="1">
        <f t="array" ref="H983">SUBSTITUTE(INDEX($C$1:$C983, MAX(IF((NOT(ISBLANK($C$1:$C983)))*(ISNUMBER(FIND("Item:", $C$1:$C983))), ROW($C$1:$C983)-ROW($C$1)+1))), "Item: ", "")</f>
        <v>REVOQUE INTERIOR DE YESO</v>
      </c>
      <c r="I983" t="str">
        <f t="shared" si="79"/>
        <v>MANO DE OBRA</v>
      </c>
      <c r="J983" t="str">
        <f t="shared" si="82"/>
        <v>MANO DE OBRA</v>
      </c>
      <c r="K983" t="b">
        <f t="shared" si="80"/>
        <v>0</v>
      </c>
      <c r="L983" s="11" t="str">
        <f t="shared" si="81"/>
        <v/>
      </c>
      <c r="M983" t="str">
        <f>IF(B983="Q", MAX(M$2:M982)+1, "")</f>
        <v/>
      </c>
      <c r="N983" t="str">
        <f t="shared" si="78"/>
        <v/>
      </c>
    </row>
    <row r="984" spans="1:14" x14ac:dyDescent="0.25">
      <c r="A984" s="2"/>
      <c r="B984" s="2" t="s">
        <v>238</v>
      </c>
      <c r="C984" s="5" t="s">
        <v>239</v>
      </c>
      <c r="D984" s="5"/>
      <c r="E984" s="5"/>
      <c r="F984" s="5"/>
      <c r="G984" s="5"/>
      <c r="H984" t="str" cm="1">
        <f t="array" ref="H984">SUBSTITUTE(INDEX($C$1:$C984, MAX(IF((NOT(ISBLANK($C$1:$C984)))*(ISNUMBER(FIND("Item:", $C$1:$C984))), ROW($C$1:$C984)-ROW($C$1)+1))), "Item: ", "")</f>
        <v>REVOQUE INTERIOR DE YESO</v>
      </c>
      <c r="I984" t="str">
        <f t="shared" si="79"/>
        <v>EQUIPO</v>
      </c>
      <c r="J984" t="str">
        <f t="shared" si="82"/>
        <v>EQUIPO</v>
      </c>
      <c r="K984" t="b">
        <f t="shared" si="80"/>
        <v>0</v>
      </c>
      <c r="L984" s="11" t="str">
        <f t="shared" si="81"/>
        <v/>
      </c>
      <c r="M984" t="str">
        <f>IF(B984="Q", MAX(M$2:M983)+1, "")</f>
        <v/>
      </c>
      <c r="N984" t="str">
        <f t="shared" si="78"/>
        <v/>
      </c>
    </row>
    <row r="985" spans="1:14" x14ac:dyDescent="0.25">
      <c r="H985" t="str" cm="1">
        <f t="array" ref="H985">SUBSTITUTE(INDEX($C$1:$C985, MAX(IF((NOT(ISBLANK($C$1:$C985)))*(ISNUMBER(FIND("Item:", $C$1:$C985))), ROW($C$1:$C985)-ROW($C$1)+1))), "Item: ", "")</f>
        <v>REVOQUE INTERIOR DE YESO</v>
      </c>
      <c r="I985" t="str">
        <f t="shared" si="79"/>
        <v/>
      </c>
      <c r="J985" t="str">
        <f t="shared" si="82"/>
        <v>EQUIPO</v>
      </c>
      <c r="K985" t="b">
        <f t="shared" si="80"/>
        <v>0</v>
      </c>
      <c r="L985" s="11" t="str">
        <f t="shared" si="81"/>
        <v/>
      </c>
      <c r="M985" t="str">
        <f>IF(B985="Q", MAX(M$2:M984)+1, "")</f>
        <v/>
      </c>
      <c r="N985" t="str">
        <f t="shared" si="78"/>
        <v/>
      </c>
    </row>
    <row r="986" spans="1:14" x14ac:dyDescent="0.25">
      <c r="H986" t="str" cm="1">
        <f t="array" ref="H986">SUBSTITUTE(INDEX($C$1:$C986, MAX(IF((NOT(ISBLANK($C$1:$C986)))*(ISNUMBER(FIND("Item:", $C$1:$C986))), ROW($C$1:$C986)-ROW($C$1)+1))), "Item: ", "")</f>
        <v>REVOQUE INTERIOR DE YESO</v>
      </c>
      <c r="I986" t="str">
        <f t="shared" si="79"/>
        <v/>
      </c>
      <c r="J986" t="str">
        <f t="shared" si="82"/>
        <v>EQUIPO</v>
      </c>
      <c r="K986" t="b">
        <f t="shared" si="80"/>
        <v>0</v>
      </c>
      <c r="L986" s="11" t="str">
        <f t="shared" si="81"/>
        <v/>
      </c>
      <c r="M986" t="str">
        <f>IF(B986="Q", MAX(M$2:M985)+1, "")</f>
        <v/>
      </c>
      <c r="N986" t="str">
        <f t="shared" si="78"/>
        <v/>
      </c>
    </row>
    <row r="987" spans="1:14" x14ac:dyDescent="0.25">
      <c r="H987" t="str" cm="1">
        <f t="array" ref="H987">SUBSTITUTE(INDEX($C$1:$C987, MAX(IF((NOT(ISBLANK($C$1:$C987)))*(ISNUMBER(FIND("Item:", $C$1:$C987))), ROW($C$1:$C987)-ROW($C$1)+1))), "Item: ", "")</f>
        <v>REVOQUE INTERIOR DE YESO</v>
      </c>
      <c r="I987" t="str">
        <f t="shared" si="79"/>
        <v/>
      </c>
      <c r="J987" t="str">
        <f t="shared" si="82"/>
        <v>EQUIPO</v>
      </c>
      <c r="K987" t="b">
        <f t="shared" si="80"/>
        <v>0</v>
      </c>
      <c r="L987" s="11" t="str">
        <f t="shared" si="81"/>
        <v/>
      </c>
      <c r="M987" t="str">
        <f>IF(B987="Q", MAX(M$2:M986)+1, "")</f>
        <v/>
      </c>
      <c r="N987" t="str">
        <f t="shared" si="78"/>
        <v/>
      </c>
    </row>
    <row r="988" spans="1:14" x14ac:dyDescent="0.25">
      <c r="H988" t="str" cm="1">
        <f t="array" ref="H988">SUBSTITUTE(INDEX($C$1:$C988, MAX(IF((NOT(ISBLANK($C$1:$C988)))*(ISNUMBER(FIND("Item:", $C$1:$C988))), ROW($C$1:$C988)-ROW($C$1)+1))), "Item: ", "")</f>
        <v>REVOQUE INTERIOR DE YESO</v>
      </c>
      <c r="I988" t="str">
        <f t="shared" si="79"/>
        <v/>
      </c>
      <c r="J988" t="str">
        <f t="shared" si="82"/>
        <v>EQUIPO</v>
      </c>
      <c r="K988" t="b">
        <f t="shared" si="80"/>
        <v>0</v>
      </c>
      <c r="L988" s="11" t="str">
        <f t="shared" si="81"/>
        <v/>
      </c>
      <c r="M988" t="str">
        <f>IF(B988="Q", MAX(M$2:M987)+1, "")</f>
        <v/>
      </c>
      <c r="N988" t="str">
        <f t="shared" si="78"/>
        <v/>
      </c>
    </row>
    <row r="989" spans="1:14" x14ac:dyDescent="0.25">
      <c r="H989" t="str" cm="1">
        <f t="array" ref="H989">SUBSTITUTE(INDEX($C$1:$C989, MAX(IF((NOT(ISBLANK($C$1:$C989)))*(ISNUMBER(FIND("Item:", $C$1:$C989))), ROW($C$1:$C989)-ROW($C$1)+1))), "Item: ", "")</f>
        <v>REVOQUE INTERIOR DE YESO</v>
      </c>
      <c r="I989" t="str">
        <f t="shared" si="79"/>
        <v/>
      </c>
      <c r="J989" t="str">
        <f t="shared" si="82"/>
        <v>EQUIPO</v>
      </c>
      <c r="K989" t="b">
        <f t="shared" si="80"/>
        <v>0</v>
      </c>
      <c r="L989" s="11" t="str">
        <f t="shared" si="81"/>
        <v/>
      </c>
      <c r="M989" t="str">
        <f>IF(B989="Q", MAX(M$2:M988)+1, "")</f>
        <v/>
      </c>
      <c r="N989" t="str">
        <f t="shared" si="78"/>
        <v/>
      </c>
    </row>
    <row r="990" spans="1:14" x14ac:dyDescent="0.25">
      <c r="A990" s="2"/>
      <c r="B990" s="2" t="s">
        <v>240</v>
      </c>
      <c r="C990" s="5" t="s">
        <v>241</v>
      </c>
      <c r="D990" s="5"/>
      <c r="E990" s="5" t="s">
        <v>242</v>
      </c>
      <c r="F990" s="5" t="s">
        <v>243</v>
      </c>
      <c r="G990" s="3">
        <v>1.44</v>
      </c>
      <c r="H990" t="str" cm="1">
        <f t="array" ref="H990">SUBSTITUTE(INDEX($C$1:$C990, MAX(IF((NOT(ISBLANK($C$1:$C990)))*(ISNUMBER(FIND("Item:", $C$1:$C990))), ROW($C$1:$C990)-ROW($C$1)+1))), "Item: ", "")</f>
        <v>REVOQUE INTERIOR DE YESO</v>
      </c>
      <c r="I990" t="str">
        <f t="shared" si="79"/>
        <v/>
      </c>
      <c r="J990" t="str">
        <f t="shared" si="82"/>
        <v>EQUIPO</v>
      </c>
      <c r="K990" t="b">
        <f t="shared" si="80"/>
        <v>0</v>
      </c>
      <c r="L990" s="11" t="str">
        <f t="shared" si="81"/>
        <v/>
      </c>
      <c r="M990" t="str">
        <f>IF(B990="Q", MAX(M$2:M989)+1, "")</f>
        <v/>
      </c>
      <c r="N990" t="str">
        <f t="shared" si="78"/>
        <v/>
      </c>
    </row>
    <row r="991" spans="1:14" x14ac:dyDescent="0.25">
      <c r="A991" s="6" t="s">
        <v>1</v>
      </c>
      <c r="B991" s="6" t="s">
        <v>244</v>
      </c>
      <c r="C991" s="8" t="s">
        <v>245</v>
      </c>
      <c r="D991" s="8"/>
      <c r="E991" s="8"/>
      <c r="F991" s="8" t="s">
        <v>246</v>
      </c>
      <c r="G991" s="7">
        <v>1.44</v>
      </c>
      <c r="H991" t="str" cm="1">
        <f t="array" ref="H991">SUBSTITUTE(INDEX($C$1:$C991, MAX(IF((NOT(ISBLANK($C$1:$C991)))*(ISNUMBER(FIND("Item:", $C$1:$C991))), ROW($C$1:$C991)-ROW($C$1)+1))), "Item: ", "")</f>
        <v>REVOQUE INTERIOR DE YESO</v>
      </c>
      <c r="I991" t="str">
        <f t="shared" si="79"/>
        <v>EQUIPO</v>
      </c>
      <c r="J991" t="str">
        <f t="shared" si="82"/>
        <v>EQUIPO</v>
      </c>
      <c r="K991" t="b">
        <f t="shared" si="80"/>
        <v>0</v>
      </c>
      <c r="L991" s="11" t="str">
        <f t="shared" si="81"/>
        <v/>
      </c>
      <c r="M991" t="str">
        <f>IF(B991="Q", MAX(M$2:M990)+1, "")</f>
        <v/>
      </c>
      <c r="N991" t="str">
        <f t="shared" si="78"/>
        <v/>
      </c>
    </row>
    <row r="992" spans="1:14" x14ac:dyDescent="0.25">
      <c r="A992" s="6" t="s">
        <v>1</v>
      </c>
      <c r="B992" s="6" t="s">
        <v>247</v>
      </c>
      <c r="C992" s="8" t="s">
        <v>248</v>
      </c>
      <c r="D992" s="8"/>
      <c r="E992" s="8"/>
      <c r="F992" s="8" t="s">
        <v>249</v>
      </c>
      <c r="G992" s="7">
        <v>60.82</v>
      </c>
      <c r="H992" t="str" cm="1">
        <f t="array" ref="H992">SUBSTITUTE(INDEX($C$1:$C992, MAX(IF((NOT(ISBLANK($C$1:$C992)))*(ISNUMBER(FIND("Item:", $C$1:$C992))), ROW($C$1:$C992)-ROW($C$1)+1))), "Item: ", "")</f>
        <v>REVOQUE INTERIOR DE YESO</v>
      </c>
      <c r="I992" t="str">
        <f t="shared" si="79"/>
        <v/>
      </c>
      <c r="J992" t="str">
        <f t="shared" si="82"/>
        <v>EQUIPO</v>
      </c>
      <c r="K992" t="b">
        <f t="shared" si="80"/>
        <v>0</v>
      </c>
      <c r="L992" s="11" t="str">
        <f t="shared" si="81"/>
        <v/>
      </c>
      <c r="M992" t="str">
        <f>IF(B992="Q", MAX(M$2:M991)+1, "")</f>
        <v/>
      </c>
      <c r="N992" t="str">
        <f t="shared" si="78"/>
        <v/>
      </c>
    </row>
    <row r="993" spans="1:14" x14ac:dyDescent="0.25">
      <c r="A993" s="2"/>
      <c r="B993" s="2" t="s">
        <v>250</v>
      </c>
      <c r="C993" s="5" t="s">
        <v>251</v>
      </c>
      <c r="D993" s="5"/>
      <c r="E993" s="5" t="s">
        <v>252</v>
      </c>
      <c r="F993" s="5" t="s">
        <v>253</v>
      </c>
      <c r="G993" s="3">
        <v>4.26</v>
      </c>
      <c r="H993" t="str" cm="1">
        <f t="array" ref="H993">SUBSTITUTE(INDEX($C$1:$C993, MAX(IF((NOT(ISBLANK($C$1:$C993)))*(ISNUMBER(FIND("Item:", $C$1:$C993))), ROW($C$1:$C993)-ROW($C$1)+1))), "Item: ", "")</f>
        <v>REVOQUE INTERIOR DE YESO</v>
      </c>
      <c r="I993" t="str">
        <f t="shared" si="79"/>
        <v/>
      </c>
      <c r="J993" t="str">
        <f t="shared" si="82"/>
        <v>EQUIPO</v>
      </c>
      <c r="K993" t="b">
        <f t="shared" si="80"/>
        <v>0</v>
      </c>
      <c r="L993" s="11" t="str">
        <f t="shared" si="81"/>
        <v/>
      </c>
      <c r="M993" t="str">
        <f>IF(B993="Q", MAX(M$2:M992)+1, "")</f>
        <v/>
      </c>
      <c r="N993" t="str">
        <f t="shared" si="78"/>
        <v/>
      </c>
    </row>
    <row r="994" spans="1:14" x14ac:dyDescent="0.25">
      <c r="A994" s="2"/>
      <c r="B994" s="2" t="s">
        <v>26</v>
      </c>
      <c r="C994" s="5" t="s">
        <v>254</v>
      </c>
      <c r="D994" s="5"/>
      <c r="E994" s="5" t="s">
        <v>252</v>
      </c>
      <c r="F994" s="5" t="s">
        <v>255</v>
      </c>
      <c r="G994" s="3">
        <v>4.5599999999999996</v>
      </c>
      <c r="H994" t="str" cm="1">
        <f t="array" ref="H994">SUBSTITUTE(INDEX($C$1:$C994, MAX(IF((NOT(ISBLANK($C$1:$C994)))*(ISNUMBER(FIND("Item:", $C$1:$C994))), ROW($C$1:$C994)-ROW($C$1)+1))), "Item: ", "")</f>
        <v>REVOQUE INTERIOR DE YESO</v>
      </c>
      <c r="I994" t="str">
        <f t="shared" si="79"/>
        <v/>
      </c>
      <c r="J994" t="str">
        <f t="shared" si="82"/>
        <v>EQUIPO</v>
      </c>
      <c r="K994" t="b">
        <f t="shared" si="80"/>
        <v>0</v>
      </c>
      <c r="L994" s="11" t="str">
        <f t="shared" si="81"/>
        <v/>
      </c>
      <c r="M994" t="str">
        <f>IF(B994="Q", MAX(M$2:M993)+1, "")</f>
        <v/>
      </c>
      <c r="N994" t="str">
        <f t="shared" si="78"/>
        <v/>
      </c>
    </row>
    <row r="995" spans="1:14" x14ac:dyDescent="0.25">
      <c r="A995" s="6" t="s">
        <v>1</v>
      </c>
      <c r="B995" s="6" t="s">
        <v>256</v>
      </c>
      <c r="C995" s="8" t="s">
        <v>257</v>
      </c>
      <c r="D995" s="8"/>
      <c r="E995" s="8"/>
      <c r="F995" s="8" t="s">
        <v>258</v>
      </c>
      <c r="G995" s="7">
        <v>69.63</v>
      </c>
      <c r="H995" t="str" cm="1">
        <f t="array" ref="H995">SUBSTITUTE(INDEX($C$1:$C995, MAX(IF((NOT(ISBLANK($C$1:$C995)))*(ISNUMBER(FIND("Item:", $C$1:$C995))), ROW($C$1:$C995)-ROW($C$1)+1))), "Item: ", "")</f>
        <v>REVOQUE INTERIOR DE YESO</v>
      </c>
      <c r="I995" t="str">
        <f t="shared" si="79"/>
        <v/>
      </c>
      <c r="J995" t="str">
        <f t="shared" si="82"/>
        <v>EQUIPO</v>
      </c>
      <c r="K995" t="b">
        <f t="shared" si="80"/>
        <v>0</v>
      </c>
      <c r="L995" s="11" t="str">
        <f t="shared" si="81"/>
        <v/>
      </c>
      <c r="M995" t="str">
        <f>IF(B995="Q", MAX(M$2:M994)+1, "")</f>
        <v/>
      </c>
      <c r="N995" t="str">
        <f t="shared" si="78"/>
        <v/>
      </c>
    </row>
    <row r="996" spans="1:14" x14ac:dyDescent="0.25">
      <c r="A996" s="2"/>
      <c r="B996" s="2" t="s">
        <v>259</v>
      </c>
      <c r="C996" s="5" t="s">
        <v>260</v>
      </c>
      <c r="D996" s="5"/>
      <c r="E996" s="5" t="s">
        <v>261</v>
      </c>
      <c r="F996" s="5" t="s">
        <v>262</v>
      </c>
      <c r="G996" s="3">
        <v>2.15</v>
      </c>
      <c r="H996" t="str" cm="1">
        <f t="array" ref="H996">SUBSTITUTE(INDEX($C$1:$C996, MAX(IF((NOT(ISBLANK($C$1:$C996)))*(ISNUMBER(FIND("Item:", $C$1:$C996))), ROW($C$1:$C996)-ROW($C$1)+1))), "Item: ", "")</f>
        <v>REVOQUE INTERIOR DE YESO</v>
      </c>
      <c r="I996" t="str">
        <f t="shared" si="79"/>
        <v/>
      </c>
      <c r="J996" t="str">
        <f t="shared" si="82"/>
        <v>EQUIPO</v>
      </c>
      <c r="K996" t="b">
        <f t="shared" si="80"/>
        <v>0</v>
      </c>
      <c r="L996" s="11" t="str">
        <f t="shared" si="81"/>
        <v/>
      </c>
      <c r="M996" t="str">
        <f>IF(B996="Q", MAX(M$2:M995)+1, "")</f>
        <v/>
      </c>
      <c r="N996" t="str">
        <f t="shared" si="78"/>
        <v/>
      </c>
    </row>
    <row r="997" spans="1:14" x14ac:dyDescent="0.25">
      <c r="H997" t="str" cm="1">
        <f t="array" ref="H997">SUBSTITUTE(INDEX($C$1:$C997, MAX(IF((NOT(ISBLANK($C$1:$C997)))*(ISNUMBER(FIND("Item:", $C$1:$C997))), ROW($C$1:$C997)-ROW($C$1)+1))), "Item: ", "")</f>
        <v>REVOQUE INTERIOR DE YESO</v>
      </c>
      <c r="I997" t="str">
        <f t="shared" si="79"/>
        <v/>
      </c>
      <c r="J997" t="str">
        <f t="shared" si="82"/>
        <v>EQUIPO</v>
      </c>
      <c r="K997" t="b">
        <f t="shared" si="80"/>
        <v>0</v>
      </c>
      <c r="L997" s="11" t="str">
        <f t="shared" si="81"/>
        <v/>
      </c>
      <c r="M997" t="str">
        <f>IF(B997="Q", MAX(M$2:M996)+1, "")</f>
        <v/>
      </c>
      <c r="N997" t="str">
        <f t="shared" si="78"/>
        <v/>
      </c>
    </row>
    <row r="998" spans="1:14" x14ac:dyDescent="0.25">
      <c r="A998" s="6" t="s">
        <v>1</v>
      </c>
      <c r="B998" s="6" t="s">
        <v>263</v>
      </c>
      <c r="C998" s="8" t="s">
        <v>264</v>
      </c>
      <c r="D998" s="8"/>
      <c r="E998" s="8"/>
      <c r="F998" s="8" t="s">
        <v>265</v>
      </c>
      <c r="G998" s="7">
        <v>71.78</v>
      </c>
      <c r="H998" t="str" cm="1">
        <f t="array" ref="H998">SUBSTITUTE(INDEX($C$1:$C998, MAX(IF((NOT(ISBLANK($C$1:$C998)))*(ISNUMBER(FIND("Item:", $C$1:$C998))), ROW($C$1:$C998)-ROW($C$1)+1))), "Item: ", "")</f>
        <v>REVOQUE INTERIOR DE YESO</v>
      </c>
      <c r="I998" t="str">
        <f t="shared" si="79"/>
        <v/>
      </c>
      <c r="J998" t="str">
        <f t="shared" si="82"/>
        <v>EQUIPO</v>
      </c>
      <c r="K998" t="b">
        <f t="shared" si="80"/>
        <v>0</v>
      </c>
      <c r="L998" s="11" t="str">
        <f t="shared" si="81"/>
        <v/>
      </c>
      <c r="M998">
        <f>IF(B998="Q", MAX(M$2:M997)+1, "")</f>
        <v>20</v>
      </c>
      <c r="N998" t="str">
        <f t="shared" si="78"/>
        <v>REVOQUE INTERIOR DE YESO</v>
      </c>
    </row>
    <row r="999" spans="1:14" x14ac:dyDescent="0.25">
      <c r="A999" s="6" t="s">
        <v>1</v>
      </c>
      <c r="B999" s="6"/>
      <c r="C999" s="8" t="s">
        <v>266</v>
      </c>
      <c r="D999" s="8"/>
      <c r="E999" s="8"/>
      <c r="F999" s="8"/>
      <c r="G999" s="7">
        <v>71.78</v>
      </c>
      <c r="H999" t="str" cm="1">
        <f t="array" ref="H999">SUBSTITUTE(INDEX($C$1:$C999, MAX(IF((NOT(ISBLANK($C$1:$C999)))*(ISNUMBER(FIND("Item:", $C$1:$C999))), ROW($C$1:$C999)-ROW($C$1)+1))), "Item: ", "")</f>
        <v>REVOQUE INTERIOR DE YESO</v>
      </c>
      <c r="I999" t="str">
        <f t="shared" si="79"/>
        <v/>
      </c>
      <c r="J999" t="str">
        <f t="shared" si="82"/>
        <v>EQUIPO</v>
      </c>
      <c r="K999" t="b">
        <f t="shared" si="80"/>
        <v>0</v>
      </c>
      <c r="L999" s="11" t="str">
        <f t="shared" si="81"/>
        <v/>
      </c>
      <c r="M999" t="str">
        <f>IF(B999="Q", MAX(M$2:M998)+1, "")</f>
        <v/>
      </c>
      <c r="N999" t="str">
        <f t="shared" si="78"/>
        <v/>
      </c>
    </row>
    <row r="1000" spans="1:14" x14ac:dyDescent="0.25">
      <c r="C1000" s="9" t="s">
        <v>312</v>
      </c>
      <c r="H1000" t="str" cm="1">
        <f t="array" ref="H1000">SUBSTITUTE(INDEX($C$1:$C1000, MAX(IF((NOT(ISBLANK($C$1:$C1000)))*(ISNUMBER(FIND("Item:", $C$1:$C1000))), ROW($C$1:$C1000)-ROW($C$1)+1))), "Item: ", "")</f>
        <v>REVOQUE INTERIOR DE YESO</v>
      </c>
      <c r="I1000" t="str">
        <f t="shared" si="79"/>
        <v/>
      </c>
      <c r="J1000" t="str">
        <f t="shared" si="82"/>
        <v>EQUIPO</v>
      </c>
      <c r="K1000" t="b">
        <f t="shared" si="80"/>
        <v>0</v>
      </c>
      <c r="L1000" s="11" t="str">
        <f t="shared" si="81"/>
        <v/>
      </c>
      <c r="M1000" t="str">
        <f>IF(B1000="Q", MAX(M$2:M999)+1, "")</f>
        <v/>
      </c>
      <c r="N1000" t="str">
        <f t="shared" si="78"/>
        <v/>
      </c>
    </row>
    <row r="1001" spans="1:14" x14ac:dyDescent="0.25">
      <c r="H1001" t="str" cm="1">
        <f t="array" ref="H1001">SUBSTITUTE(INDEX($C$1:$C1001, MAX(IF((NOT(ISBLANK($C$1:$C1001)))*(ISNUMBER(FIND("Item:", $C$1:$C1001))), ROW($C$1:$C1001)-ROW($C$1)+1))), "Item: ", "")</f>
        <v>REVOQUE INTERIOR DE YESO</v>
      </c>
      <c r="I1001" t="str">
        <f t="shared" si="79"/>
        <v/>
      </c>
      <c r="J1001" t="str">
        <f t="shared" si="82"/>
        <v>EQUIPO</v>
      </c>
      <c r="K1001" t="b">
        <f t="shared" si="80"/>
        <v>0</v>
      </c>
      <c r="L1001" s="11" t="str">
        <f t="shared" si="81"/>
        <v/>
      </c>
      <c r="M1001" t="str">
        <f>IF(B1001="Q", MAX(M$2:M1000)+1, "")</f>
        <v/>
      </c>
      <c r="N1001" t="str">
        <f t="shared" si="78"/>
        <v/>
      </c>
    </row>
    <row r="1002" spans="1:14" x14ac:dyDescent="0.25">
      <c r="C1002" s="10" t="s">
        <v>314</v>
      </c>
      <c r="E1002" s="10" t="s">
        <v>293</v>
      </c>
      <c r="H1002" t="str" cm="1">
        <f t="array" ref="H1002">SUBSTITUTE(INDEX($C$1:$C1002, MAX(IF((NOT(ISBLANK($C$1:$C1002)))*(ISNUMBER(FIND("Item:", $C$1:$C1002))), ROW($C$1:$C1002)-ROW($C$1)+1))), "Item: ", "")</f>
        <v>REVOQUE INTERIOR DE CEMENTO</v>
      </c>
      <c r="I1002" t="str">
        <f t="shared" si="79"/>
        <v/>
      </c>
      <c r="J1002" t="str">
        <f t="shared" si="82"/>
        <v>EQUIPO</v>
      </c>
      <c r="K1002" t="b">
        <f t="shared" si="80"/>
        <v>0</v>
      </c>
      <c r="L1002" s="11" t="str">
        <f t="shared" si="81"/>
        <v/>
      </c>
      <c r="M1002" t="str">
        <f>IF(B1002="Q", MAX(M$2:M1001)+1, "")</f>
        <v/>
      </c>
      <c r="N1002" t="str">
        <f t="shared" si="78"/>
        <v/>
      </c>
    </row>
    <row r="1003" spans="1:14" x14ac:dyDescent="0.25">
      <c r="C1003" s="10" t="s">
        <v>0</v>
      </c>
      <c r="E1003" s="10" t="s">
        <v>72</v>
      </c>
      <c r="H1003" t="str" cm="1">
        <f t="array" ref="H1003">SUBSTITUTE(INDEX($C$1:$C1003, MAX(IF((NOT(ISBLANK($C$1:$C1003)))*(ISNUMBER(FIND("Item:", $C$1:$C1003))), ROW($C$1:$C1003)-ROW($C$1)+1))), "Item: ", "")</f>
        <v>REVOQUE INTERIOR DE CEMENTO</v>
      </c>
      <c r="I1003" t="str">
        <f t="shared" si="79"/>
        <v/>
      </c>
      <c r="J1003" t="str">
        <f t="shared" si="82"/>
        <v>EQUIPO</v>
      </c>
      <c r="K1003" t="b">
        <f t="shared" si="80"/>
        <v>0</v>
      </c>
      <c r="L1003" s="11" t="str">
        <f t="shared" si="81"/>
        <v/>
      </c>
      <c r="M1003" t="str">
        <f>IF(B1003="Q", MAX(M$2:M1002)+1, "")</f>
        <v/>
      </c>
      <c r="N1003" t="str">
        <f t="shared" si="78"/>
        <v/>
      </c>
    </row>
    <row r="1004" spans="1:14" x14ac:dyDescent="0.25">
      <c r="C1004" s="10" t="s">
        <v>71</v>
      </c>
      <c r="E1004" s="10" t="s">
        <v>73</v>
      </c>
      <c r="H1004" t="str" cm="1">
        <f t="array" ref="H1004">SUBSTITUTE(INDEX($C$1:$C1004, MAX(IF((NOT(ISBLANK($C$1:$C1004)))*(ISNUMBER(FIND("Item:", $C$1:$C1004))), ROW($C$1:$C1004)-ROW($C$1)+1))), "Item: ", "")</f>
        <v>REVOQUE INTERIOR DE CEMENTO</v>
      </c>
      <c r="I1004" t="str">
        <f t="shared" si="79"/>
        <v/>
      </c>
      <c r="J1004" t="str">
        <f t="shared" si="82"/>
        <v>EQUIPO</v>
      </c>
      <c r="K1004" t="b">
        <f t="shared" si="80"/>
        <v>0</v>
      </c>
      <c r="L1004" s="11" t="str">
        <f t="shared" si="81"/>
        <v/>
      </c>
      <c r="M1004" t="str">
        <f>IF(B1004="Q", MAX(M$2:M1003)+1, "")</f>
        <v/>
      </c>
      <c r="N1004" t="str">
        <f t="shared" si="78"/>
        <v/>
      </c>
    </row>
    <row r="1005" spans="1:14" x14ac:dyDescent="0.25">
      <c r="H1005" t="str" cm="1">
        <f t="array" ref="H1005">SUBSTITUTE(INDEX($C$1:$C1005, MAX(IF((NOT(ISBLANK($C$1:$C1005)))*(ISNUMBER(FIND("Item:", $C$1:$C1005))), ROW($C$1:$C1005)-ROW($C$1)+1))), "Item: ", "")</f>
        <v>REVOQUE INTERIOR DE CEMENTO</v>
      </c>
      <c r="I1005" t="str">
        <f t="shared" si="79"/>
        <v/>
      </c>
      <c r="J1005" t="str">
        <f t="shared" si="82"/>
        <v>EQUIPO</v>
      </c>
      <c r="K1005" t="b">
        <f t="shared" si="80"/>
        <v>0</v>
      </c>
      <c r="L1005" s="11" t="str">
        <f t="shared" si="81"/>
        <v/>
      </c>
      <c r="M1005" t="str">
        <f>IF(B1005="Q", MAX(M$2:M1004)+1, "")</f>
        <v/>
      </c>
      <c r="N1005" t="str">
        <f t="shared" si="78"/>
        <v/>
      </c>
    </row>
    <row r="1006" spans="1:14" x14ac:dyDescent="0.25">
      <c r="A1006" s="1" t="s">
        <v>2</v>
      </c>
      <c r="B1006" s="1" t="s">
        <v>213</v>
      </c>
      <c r="C1006" s="4" t="s">
        <v>214</v>
      </c>
      <c r="D1006" s="4" t="s">
        <v>74</v>
      </c>
      <c r="E1006" s="4" t="s">
        <v>77</v>
      </c>
      <c r="F1006" s="4" t="s">
        <v>215</v>
      </c>
      <c r="G1006" s="4" t="s">
        <v>76</v>
      </c>
      <c r="H1006" t="str" cm="1">
        <f t="array" ref="H1006">SUBSTITUTE(INDEX($C$1:$C1006, MAX(IF((NOT(ISBLANK($C$1:$C1006)))*(ISNUMBER(FIND("Item:", $C$1:$C1006))), ROW($C$1:$C1006)-ROW($C$1)+1))), "Item: ", "")</f>
        <v>REVOQUE INTERIOR DE CEMENTO</v>
      </c>
      <c r="I1006" t="str">
        <f t="shared" si="79"/>
        <v/>
      </c>
      <c r="J1006" t="str">
        <f t="shared" si="82"/>
        <v>EQUIPO</v>
      </c>
      <c r="K1006" t="b">
        <f t="shared" si="80"/>
        <v>0</v>
      </c>
      <c r="L1006" s="11" t="str">
        <f t="shared" si="81"/>
        <v/>
      </c>
      <c r="M1006" t="str">
        <f>IF(B1006="Q", MAX(M$2:M1005)+1, "")</f>
        <v/>
      </c>
      <c r="N1006" t="str">
        <f t="shared" si="78"/>
        <v/>
      </c>
    </row>
    <row r="1007" spans="1:14" x14ac:dyDescent="0.25">
      <c r="A1007" s="2"/>
      <c r="B1007" s="2" t="s">
        <v>216</v>
      </c>
      <c r="C1007" s="5" t="s">
        <v>217</v>
      </c>
      <c r="D1007" s="5"/>
      <c r="E1007" s="5"/>
      <c r="F1007" s="5"/>
      <c r="G1007" s="5"/>
      <c r="H1007" t="str" cm="1">
        <f t="array" ref="H1007">SUBSTITUTE(INDEX($C$1:$C1007, MAX(IF((NOT(ISBLANK($C$1:$C1007)))*(ISNUMBER(FIND("Item:", $C$1:$C1007))), ROW($C$1:$C1007)-ROW($C$1)+1))), "Item: ", "")</f>
        <v>REVOQUE INTERIOR DE CEMENTO</v>
      </c>
      <c r="I1007" t="str">
        <f t="shared" si="79"/>
        <v>MATERIALES</v>
      </c>
      <c r="J1007" t="str">
        <f t="shared" si="82"/>
        <v>MATERIALES</v>
      </c>
      <c r="K1007" t="b">
        <f t="shared" si="80"/>
        <v>1</v>
      </c>
      <c r="L1007" s="11" t="str">
        <f t="shared" si="81"/>
        <v/>
      </c>
      <c r="M1007" t="str">
        <f>IF(B1007="Q", MAX(M$2:M1006)+1, "")</f>
        <v/>
      </c>
      <c r="N1007" t="str">
        <f t="shared" si="78"/>
        <v/>
      </c>
    </row>
    <row r="1008" spans="1:14" x14ac:dyDescent="0.25">
      <c r="A1008" s="2">
        <v>1</v>
      </c>
      <c r="B1008" s="2" t="s">
        <v>218</v>
      </c>
      <c r="C1008" s="5" t="s">
        <v>108</v>
      </c>
      <c r="D1008" s="5" t="s">
        <v>81</v>
      </c>
      <c r="E1008" s="3">
        <v>9</v>
      </c>
      <c r="F1008" s="3">
        <v>1.1000000000000001</v>
      </c>
      <c r="G1008" s="3">
        <v>9.9</v>
      </c>
      <c r="H1008" t="str" cm="1">
        <f t="array" ref="H1008">SUBSTITUTE(INDEX($C$1:$C1008, MAX(IF((NOT(ISBLANK($C$1:$C1008)))*(ISNUMBER(FIND("Item:", $C$1:$C1008))), ROW($C$1:$C1008)-ROW($C$1)+1))), "Item: ", "")</f>
        <v>REVOQUE INTERIOR DE CEMENTO</v>
      </c>
      <c r="I1008" t="str">
        <f t="shared" si="79"/>
        <v/>
      </c>
      <c r="J1008" t="str">
        <f t="shared" si="82"/>
        <v>MATERIALES</v>
      </c>
      <c r="K1008" t="b">
        <f t="shared" si="80"/>
        <v>0</v>
      </c>
      <c r="L1008" s="11" t="str">
        <f t="shared" si="81"/>
        <v>SI</v>
      </c>
      <c r="M1008" t="str">
        <f>IF(B1008="Q", MAX(M$2:M1007)+1, "")</f>
        <v/>
      </c>
      <c r="N1008" t="str">
        <f t="shared" si="78"/>
        <v/>
      </c>
    </row>
    <row r="1009" spans="1:14" x14ac:dyDescent="0.25">
      <c r="A1009" s="2">
        <v>2</v>
      </c>
      <c r="B1009" s="2" t="s">
        <v>218</v>
      </c>
      <c r="C1009" s="5" t="s">
        <v>90</v>
      </c>
      <c r="D1009" s="5" t="s">
        <v>89</v>
      </c>
      <c r="E1009" s="3">
        <v>0.03</v>
      </c>
      <c r="F1009" s="3">
        <v>0</v>
      </c>
      <c r="G1009" s="3">
        <v>0</v>
      </c>
      <c r="H1009" t="str" cm="1">
        <f t="array" ref="H1009">SUBSTITUTE(INDEX($C$1:$C1009, MAX(IF((NOT(ISBLANK($C$1:$C1009)))*(ISNUMBER(FIND("Item:", $C$1:$C1009))), ROW($C$1:$C1009)-ROW($C$1)+1))), "Item: ", "")</f>
        <v>REVOQUE INTERIOR DE CEMENTO</v>
      </c>
      <c r="I1009" t="str">
        <f t="shared" si="79"/>
        <v/>
      </c>
      <c r="J1009" t="str">
        <f t="shared" si="82"/>
        <v>MATERIALES</v>
      </c>
      <c r="K1009" t="b">
        <f t="shared" si="80"/>
        <v>0</v>
      </c>
      <c r="L1009" s="11" t="str">
        <f t="shared" si="81"/>
        <v>SI</v>
      </c>
      <c r="M1009" t="str">
        <f>IF(B1009="Q", MAX(M$2:M1008)+1, "")</f>
        <v/>
      </c>
      <c r="N1009" t="str">
        <f t="shared" si="78"/>
        <v/>
      </c>
    </row>
    <row r="1010" spans="1:14" x14ac:dyDescent="0.25">
      <c r="H1010" t="str" cm="1">
        <f t="array" ref="H1010">SUBSTITUTE(INDEX($C$1:$C1010, MAX(IF((NOT(ISBLANK($C$1:$C1010)))*(ISNUMBER(FIND("Item:", $C$1:$C1010))), ROW($C$1:$C1010)-ROW($C$1)+1))), "Item: ", "")</f>
        <v>REVOQUE INTERIOR DE CEMENTO</v>
      </c>
      <c r="I1010" t="str">
        <f t="shared" si="79"/>
        <v/>
      </c>
      <c r="J1010" t="str">
        <f t="shared" si="82"/>
        <v>MATERIALES</v>
      </c>
      <c r="K1010" t="b">
        <f t="shared" si="80"/>
        <v>0</v>
      </c>
      <c r="L1010" s="11" t="str">
        <f t="shared" si="81"/>
        <v/>
      </c>
      <c r="M1010" t="str">
        <f>IF(B1010="Q", MAX(M$2:M1009)+1, "")</f>
        <v/>
      </c>
      <c r="N1010" t="str">
        <f t="shared" si="78"/>
        <v/>
      </c>
    </row>
    <row r="1011" spans="1:14" x14ac:dyDescent="0.25">
      <c r="H1011" t="str" cm="1">
        <f t="array" ref="H1011">SUBSTITUTE(INDEX($C$1:$C1011, MAX(IF((NOT(ISBLANK($C$1:$C1011)))*(ISNUMBER(FIND("Item:", $C$1:$C1011))), ROW($C$1:$C1011)-ROW($C$1)+1))), "Item: ", "")</f>
        <v>REVOQUE INTERIOR DE CEMENTO</v>
      </c>
      <c r="I1011" t="str">
        <f t="shared" si="79"/>
        <v/>
      </c>
      <c r="J1011" t="str">
        <f t="shared" si="82"/>
        <v>MATERIALES</v>
      </c>
      <c r="K1011" t="b">
        <f t="shared" si="80"/>
        <v>0</v>
      </c>
      <c r="L1011" s="11" t="str">
        <f t="shared" si="81"/>
        <v/>
      </c>
      <c r="M1011" t="str">
        <f>IF(B1011="Q", MAX(M$2:M1010)+1, "")</f>
        <v/>
      </c>
      <c r="N1011" t="str">
        <f t="shared" si="78"/>
        <v/>
      </c>
    </row>
    <row r="1012" spans="1:14" x14ac:dyDescent="0.25">
      <c r="H1012" t="str" cm="1">
        <f t="array" ref="H1012">SUBSTITUTE(INDEX($C$1:$C1012, MAX(IF((NOT(ISBLANK($C$1:$C1012)))*(ISNUMBER(FIND("Item:", $C$1:$C1012))), ROW($C$1:$C1012)-ROW($C$1)+1))), "Item: ", "")</f>
        <v>REVOQUE INTERIOR DE CEMENTO</v>
      </c>
      <c r="I1012" t="str">
        <f t="shared" si="79"/>
        <v/>
      </c>
      <c r="J1012" t="str">
        <f t="shared" si="82"/>
        <v>MATERIALES</v>
      </c>
      <c r="K1012" t="b">
        <f t="shared" si="80"/>
        <v>0</v>
      </c>
      <c r="L1012" s="11" t="str">
        <f t="shared" si="81"/>
        <v/>
      </c>
      <c r="M1012" t="str">
        <f>IF(B1012="Q", MAX(M$2:M1011)+1, "")</f>
        <v/>
      </c>
      <c r="N1012" t="str">
        <f t="shared" si="78"/>
        <v/>
      </c>
    </row>
    <row r="1013" spans="1:14" x14ac:dyDescent="0.25">
      <c r="H1013" t="str" cm="1">
        <f t="array" ref="H1013">SUBSTITUTE(INDEX($C$1:$C1013, MAX(IF((NOT(ISBLANK($C$1:$C1013)))*(ISNUMBER(FIND("Item:", $C$1:$C1013))), ROW($C$1:$C1013)-ROW($C$1)+1))), "Item: ", "")</f>
        <v>REVOQUE INTERIOR DE CEMENTO</v>
      </c>
      <c r="I1013" t="str">
        <f t="shared" si="79"/>
        <v/>
      </c>
      <c r="J1013" t="str">
        <f t="shared" si="82"/>
        <v>MATERIALES</v>
      </c>
      <c r="K1013" t="b">
        <f t="shared" si="80"/>
        <v>0</v>
      </c>
      <c r="L1013" s="11" t="str">
        <f t="shared" si="81"/>
        <v/>
      </c>
      <c r="M1013" t="str">
        <f>IF(B1013="Q", MAX(M$2:M1012)+1, "")</f>
        <v/>
      </c>
      <c r="N1013" t="str">
        <f t="shared" si="78"/>
        <v/>
      </c>
    </row>
    <row r="1014" spans="1:14" x14ac:dyDescent="0.25">
      <c r="H1014" t="str" cm="1">
        <f t="array" ref="H1014">SUBSTITUTE(INDEX($C$1:$C1014, MAX(IF((NOT(ISBLANK($C$1:$C1014)))*(ISNUMBER(FIND("Item:", $C$1:$C1014))), ROW($C$1:$C1014)-ROW($C$1)+1))), "Item: ", "")</f>
        <v>REVOQUE INTERIOR DE CEMENTO</v>
      </c>
      <c r="I1014" t="str">
        <f t="shared" si="79"/>
        <v/>
      </c>
      <c r="J1014" t="str">
        <f t="shared" si="82"/>
        <v>MATERIALES</v>
      </c>
      <c r="K1014" t="b">
        <f t="shared" si="80"/>
        <v>0</v>
      </c>
      <c r="L1014" s="11" t="str">
        <f t="shared" si="81"/>
        <v/>
      </c>
      <c r="M1014" t="str">
        <f>IF(B1014="Q", MAX(M$2:M1013)+1, "")</f>
        <v/>
      </c>
      <c r="N1014" t="str">
        <f t="shared" si="78"/>
        <v/>
      </c>
    </row>
    <row r="1015" spans="1:14" x14ac:dyDescent="0.25">
      <c r="H1015" t="str" cm="1">
        <f t="array" ref="H1015">SUBSTITUTE(INDEX($C$1:$C1015, MAX(IF((NOT(ISBLANK($C$1:$C1015)))*(ISNUMBER(FIND("Item:", $C$1:$C1015))), ROW($C$1:$C1015)-ROW($C$1)+1))), "Item: ", "")</f>
        <v>REVOQUE INTERIOR DE CEMENTO</v>
      </c>
      <c r="I1015" t="str">
        <f t="shared" si="79"/>
        <v/>
      </c>
      <c r="J1015" t="str">
        <f t="shared" si="82"/>
        <v>MATERIALES</v>
      </c>
      <c r="K1015" t="b">
        <f t="shared" si="80"/>
        <v>0</v>
      </c>
      <c r="L1015" s="11" t="str">
        <f t="shared" si="81"/>
        <v/>
      </c>
      <c r="M1015" t="str">
        <f>IF(B1015="Q", MAX(M$2:M1014)+1, "")</f>
        <v/>
      </c>
      <c r="N1015" t="str">
        <f t="shared" si="78"/>
        <v/>
      </c>
    </row>
    <row r="1016" spans="1:14" x14ac:dyDescent="0.25">
      <c r="H1016" t="str" cm="1">
        <f t="array" ref="H1016">SUBSTITUTE(INDEX($C$1:$C1016, MAX(IF((NOT(ISBLANK($C$1:$C1016)))*(ISNUMBER(FIND("Item:", $C$1:$C1016))), ROW($C$1:$C1016)-ROW($C$1)+1))), "Item: ", "")</f>
        <v>REVOQUE INTERIOR DE CEMENTO</v>
      </c>
      <c r="I1016" t="str">
        <f t="shared" si="79"/>
        <v/>
      </c>
      <c r="J1016" t="str">
        <f t="shared" si="82"/>
        <v>MATERIALES</v>
      </c>
      <c r="K1016" t="b">
        <f t="shared" si="80"/>
        <v>0</v>
      </c>
      <c r="L1016" s="11" t="str">
        <f t="shared" si="81"/>
        <v/>
      </c>
      <c r="M1016" t="str">
        <f>IF(B1016="Q", MAX(M$2:M1015)+1, "")</f>
        <v/>
      </c>
      <c r="N1016" t="str">
        <f t="shared" si="78"/>
        <v/>
      </c>
    </row>
    <row r="1017" spans="1:14" x14ac:dyDescent="0.25">
      <c r="H1017" t="str" cm="1">
        <f t="array" ref="H1017">SUBSTITUTE(INDEX($C$1:$C1017, MAX(IF((NOT(ISBLANK($C$1:$C1017)))*(ISNUMBER(FIND("Item:", $C$1:$C1017))), ROW($C$1:$C1017)-ROW($C$1)+1))), "Item: ", "")</f>
        <v>REVOQUE INTERIOR DE CEMENTO</v>
      </c>
      <c r="I1017" t="str">
        <f t="shared" si="79"/>
        <v/>
      </c>
      <c r="J1017" t="str">
        <f t="shared" si="82"/>
        <v>MATERIALES</v>
      </c>
      <c r="K1017" t="b">
        <f t="shared" si="80"/>
        <v>0</v>
      </c>
      <c r="L1017" s="11" t="str">
        <f t="shared" si="81"/>
        <v/>
      </c>
      <c r="M1017" t="str">
        <f>IF(B1017="Q", MAX(M$2:M1016)+1, "")</f>
        <v/>
      </c>
      <c r="N1017" t="str">
        <f t="shared" si="78"/>
        <v/>
      </c>
    </row>
    <row r="1018" spans="1:14" x14ac:dyDescent="0.25">
      <c r="H1018" t="str" cm="1">
        <f t="array" ref="H1018">SUBSTITUTE(INDEX($C$1:$C1018, MAX(IF((NOT(ISBLANK($C$1:$C1018)))*(ISNUMBER(FIND("Item:", $C$1:$C1018))), ROW($C$1:$C1018)-ROW($C$1)+1))), "Item: ", "")</f>
        <v>REVOQUE INTERIOR DE CEMENTO</v>
      </c>
      <c r="I1018" t="str">
        <f t="shared" si="79"/>
        <v/>
      </c>
      <c r="J1018" t="str">
        <f t="shared" si="82"/>
        <v>MATERIALES</v>
      </c>
      <c r="K1018" t="b">
        <f t="shared" si="80"/>
        <v>0</v>
      </c>
      <c r="L1018" s="11" t="str">
        <f t="shared" si="81"/>
        <v/>
      </c>
      <c r="M1018" t="str">
        <f>IF(B1018="Q", MAX(M$2:M1017)+1, "")</f>
        <v/>
      </c>
      <c r="N1018" t="str">
        <f t="shared" si="78"/>
        <v/>
      </c>
    </row>
    <row r="1019" spans="1:14" x14ac:dyDescent="0.25">
      <c r="H1019" t="str" cm="1">
        <f t="array" ref="H1019">SUBSTITUTE(INDEX($C$1:$C1019, MAX(IF((NOT(ISBLANK($C$1:$C1019)))*(ISNUMBER(FIND("Item:", $C$1:$C1019))), ROW($C$1:$C1019)-ROW($C$1)+1))), "Item: ", "")</f>
        <v>REVOQUE INTERIOR DE CEMENTO</v>
      </c>
      <c r="I1019" t="str">
        <f t="shared" si="79"/>
        <v/>
      </c>
      <c r="J1019" t="str">
        <f t="shared" si="82"/>
        <v>MATERIALES</v>
      </c>
      <c r="K1019" t="b">
        <f t="shared" si="80"/>
        <v>0</v>
      </c>
      <c r="L1019" s="11" t="str">
        <f t="shared" si="81"/>
        <v/>
      </c>
      <c r="M1019" t="str">
        <f>IF(B1019="Q", MAX(M$2:M1018)+1, "")</f>
        <v/>
      </c>
      <c r="N1019" t="str">
        <f t="shared" si="78"/>
        <v/>
      </c>
    </row>
    <row r="1020" spans="1:14" x14ac:dyDescent="0.25">
      <c r="H1020" t="str" cm="1">
        <f t="array" ref="H1020">SUBSTITUTE(INDEX($C$1:$C1020, MAX(IF((NOT(ISBLANK($C$1:$C1020)))*(ISNUMBER(FIND("Item:", $C$1:$C1020))), ROW($C$1:$C1020)-ROW($C$1)+1))), "Item: ", "")</f>
        <v>REVOQUE INTERIOR DE CEMENTO</v>
      </c>
      <c r="I1020" t="str">
        <f t="shared" si="79"/>
        <v/>
      </c>
      <c r="J1020" t="str">
        <f t="shared" si="82"/>
        <v>MATERIALES</v>
      </c>
      <c r="K1020" t="b">
        <f t="shared" si="80"/>
        <v>0</v>
      </c>
      <c r="L1020" s="11" t="str">
        <f t="shared" si="81"/>
        <v/>
      </c>
      <c r="M1020" t="str">
        <f>IF(B1020="Q", MAX(M$2:M1019)+1, "")</f>
        <v/>
      </c>
      <c r="N1020" t="str">
        <f t="shared" si="78"/>
        <v/>
      </c>
    </row>
    <row r="1021" spans="1:14" x14ac:dyDescent="0.25">
      <c r="H1021" t="str" cm="1">
        <f t="array" ref="H1021">SUBSTITUTE(INDEX($C$1:$C1021, MAX(IF((NOT(ISBLANK($C$1:$C1021)))*(ISNUMBER(FIND("Item:", $C$1:$C1021))), ROW($C$1:$C1021)-ROW($C$1)+1))), "Item: ", "")</f>
        <v>REVOQUE INTERIOR DE CEMENTO</v>
      </c>
      <c r="I1021" t="str">
        <f t="shared" si="79"/>
        <v/>
      </c>
      <c r="J1021" t="str">
        <f t="shared" si="82"/>
        <v>MATERIALES</v>
      </c>
      <c r="K1021" t="b">
        <f t="shared" si="80"/>
        <v>0</v>
      </c>
      <c r="L1021" s="11" t="str">
        <f t="shared" si="81"/>
        <v/>
      </c>
      <c r="M1021" t="str">
        <f>IF(B1021="Q", MAX(M$2:M1020)+1, "")</f>
        <v/>
      </c>
      <c r="N1021" t="str">
        <f t="shared" si="78"/>
        <v/>
      </c>
    </row>
    <row r="1022" spans="1:14" x14ac:dyDescent="0.25">
      <c r="H1022" t="str" cm="1">
        <f t="array" ref="H1022">SUBSTITUTE(INDEX($C$1:$C1022, MAX(IF((NOT(ISBLANK($C$1:$C1022)))*(ISNUMBER(FIND("Item:", $C$1:$C1022))), ROW($C$1:$C1022)-ROW($C$1)+1))), "Item: ", "")</f>
        <v>REVOQUE INTERIOR DE CEMENTO</v>
      </c>
      <c r="I1022" t="str">
        <f t="shared" si="79"/>
        <v/>
      </c>
      <c r="J1022" t="str">
        <f t="shared" si="82"/>
        <v>MATERIALES</v>
      </c>
      <c r="K1022" t="b">
        <f t="shared" si="80"/>
        <v>0</v>
      </c>
      <c r="L1022" s="11" t="str">
        <f t="shared" si="81"/>
        <v/>
      </c>
      <c r="M1022" t="str">
        <f>IF(B1022="Q", MAX(M$2:M1021)+1, "")</f>
        <v/>
      </c>
      <c r="N1022" t="str">
        <f t="shared" si="78"/>
        <v/>
      </c>
    </row>
    <row r="1023" spans="1:14" x14ac:dyDescent="0.25">
      <c r="A1023" s="6" t="s">
        <v>1</v>
      </c>
      <c r="B1023" s="6" t="s">
        <v>219</v>
      </c>
      <c r="C1023" s="8" t="s">
        <v>220</v>
      </c>
      <c r="D1023" s="8"/>
      <c r="E1023" s="8"/>
      <c r="F1023" s="8" t="s">
        <v>221</v>
      </c>
      <c r="G1023" s="7">
        <v>9.9</v>
      </c>
      <c r="H1023" t="str" cm="1">
        <f t="array" ref="H1023">SUBSTITUTE(INDEX($C$1:$C1023, MAX(IF((NOT(ISBLANK($C$1:$C1023)))*(ISNUMBER(FIND("Item:", $C$1:$C1023))), ROW($C$1:$C1023)-ROW($C$1)+1))), "Item: ", "")</f>
        <v>REVOQUE INTERIOR DE CEMENTO</v>
      </c>
      <c r="I1023" t="str">
        <f t="shared" si="79"/>
        <v>MATERIALES</v>
      </c>
      <c r="J1023" t="str">
        <f t="shared" si="82"/>
        <v>MATERIALES</v>
      </c>
      <c r="K1023" t="b">
        <f t="shared" si="80"/>
        <v>0</v>
      </c>
      <c r="L1023" s="11" t="str">
        <f t="shared" si="81"/>
        <v/>
      </c>
      <c r="M1023" t="str">
        <f>IF(B1023="Q", MAX(M$2:M1022)+1, "")</f>
        <v/>
      </c>
      <c r="N1023" t="str">
        <f t="shared" si="78"/>
        <v/>
      </c>
    </row>
    <row r="1024" spans="1:14" x14ac:dyDescent="0.25">
      <c r="A1024" s="2"/>
      <c r="B1024" s="2" t="s">
        <v>222</v>
      </c>
      <c r="C1024" s="5" t="s">
        <v>223</v>
      </c>
      <c r="D1024" s="5"/>
      <c r="E1024" s="5"/>
      <c r="F1024" s="5"/>
      <c r="G1024" s="5"/>
      <c r="H1024" t="str" cm="1">
        <f t="array" ref="H1024">SUBSTITUTE(INDEX($C$1:$C1024, MAX(IF((NOT(ISBLANK($C$1:$C1024)))*(ISNUMBER(FIND("Item:", $C$1:$C1024))), ROW($C$1:$C1024)-ROW($C$1)+1))), "Item: ", "")</f>
        <v>REVOQUE INTERIOR DE CEMENTO</v>
      </c>
      <c r="I1024" t="str">
        <f t="shared" si="79"/>
        <v>MANO DE OBRA</v>
      </c>
      <c r="J1024" t="str">
        <f t="shared" si="82"/>
        <v>MANO DE OBRA</v>
      </c>
      <c r="K1024" t="b">
        <f t="shared" si="80"/>
        <v>1</v>
      </c>
      <c r="L1024" s="11" t="str">
        <f t="shared" si="81"/>
        <v/>
      </c>
      <c r="M1024" t="str">
        <f>IF(B1024="Q", MAX(M$2:M1023)+1, "")</f>
        <v/>
      </c>
      <c r="N1024" t="str">
        <f t="shared" si="78"/>
        <v/>
      </c>
    </row>
    <row r="1025" spans="1:14" x14ac:dyDescent="0.25">
      <c r="A1025" s="2">
        <v>1</v>
      </c>
      <c r="B1025" s="2" t="s">
        <v>218</v>
      </c>
      <c r="C1025" s="5" t="s">
        <v>197</v>
      </c>
      <c r="D1025" s="5" t="s">
        <v>198</v>
      </c>
      <c r="E1025" s="3">
        <v>1.2</v>
      </c>
      <c r="F1025" s="3">
        <v>18</v>
      </c>
      <c r="G1025" s="3">
        <v>21.6</v>
      </c>
      <c r="H1025" t="str" cm="1">
        <f t="array" ref="H1025">SUBSTITUTE(INDEX($C$1:$C1025, MAX(IF((NOT(ISBLANK($C$1:$C1025)))*(ISNUMBER(FIND("Item:", $C$1:$C1025))), ROW($C$1:$C1025)-ROW($C$1)+1))), "Item: ", "")</f>
        <v>REVOQUE INTERIOR DE CEMENTO</v>
      </c>
      <c r="I1025" t="str">
        <f t="shared" si="79"/>
        <v/>
      </c>
      <c r="J1025" t="str">
        <f t="shared" si="82"/>
        <v>MANO DE OBRA</v>
      </c>
      <c r="K1025" t="b">
        <f t="shared" si="80"/>
        <v>0</v>
      </c>
      <c r="L1025" s="11" t="str">
        <f t="shared" si="81"/>
        <v>SI</v>
      </c>
      <c r="M1025" t="str">
        <f>IF(B1025="Q", MAX(M$2:M1024)+1, "")</f>
        <v/>
      </c>
      <c r="N1025" t="str">
        <f t="shared" si="78"/>
        <v/>
      </c>
    </row>
    <row r="1026" spans="1:14" x14ac:dyDescent="0.25">
      <c r="A1026" s="2">
        <v>2</v>
      </c>
      <c r="B1026" s="2" t="s">
        <v>218</v>
      </c>
      <c r="C1026" s="5" t="s">
        <v>200</v>
      </c>
      <c r="D1026" s="5" t="s">
        <v>198</v>
      </c>
      <c r="E1026" s="3">
        <v>1.2</v>
      </c>
      <c r="F1026" s="3">
        <v>0</v>
      </c>
      <c r="G1026" s="3">
        <v>0</v>
      </c>
      <c r="H1026" t="str" cm="1">
        <f t="array" ref="H1026">SUBSTITUTE(INDEX($C$1:$C1026, MAX(IF((NOT(ISBLANK($C$1:$C1026)))*(ISNUMBER(FIND("Item:", $C$1:$C1026))), ROW($C$1:$C1026)-ROW($C$1)+1))), "Item: ", "")</f>
        <v>REVOQUE INTERIOR DE CEMENTO</v>
      </c>
      <c r="I1026" t="str">
        <f t="shared" si="79"/>
        <v/>
      </c>
      <c r="J1026" t="str">
        <f t="shared" si="82"/>
        <v>MANO DE OBRA</v>
      </c>
      <c r="K1026" t="b">
        <f t="shared" si="80"/>
        <v>0</v>
      </c>
      <c r="L1026" s="11" t="str">
        <f t="shared" si="81"/>
        <v>SI</v>
      </c>
      <c r="M1026" t="str">
        <f>IF(B1026="Q", MAX(M$2:M1025)+1, "")</f>
        <v/>
      </c>
      <c r="N1026" t="str">
        <f t="shared" ref="N1026:N1089" si="83">+IF(M1026="","",H1026)</f>
        <v/>
      </c>
    </row>
    <row r="1027" spans="1:14" x14ac:dyDescent="0.25">
      <c r="H1027" t="str" cm="1">
        <f t="array" ref="H1027">SUBSTITUTE(INDEX($C$1:$C1027, MAX(IF((NOT(ISBLANK($C$1:$C1027)))*(ISNUMBER(FIND("Item:", $C$1:$C1027))), ROW($C$1:$C1027)-ROW($C$1)+1))), "Item: ", "")</f>
        <v>REVOQUE INTERIOR DE CEMENTO</v>
      </c>
      <c r="I1027" t="str">
        <f t="shared" ref="I1027:I1090" si="84">IFERROR(  IF(OR(ISNUMBER(FIND("MATERIALES", C1027,1))), "MATERIALES",  IF(OR(ISNUMBER(FIND("MANO DE OBRA", C1027))), "MANO DE OBRA",  IF(OR(ISNUMBER(FIND("EQUIPO", C1027))), "EQUIPO",  ""))),"")</f>
        <v/>
      </c>
      <c r="J1027" t="str">
        <f t="shared" si="82"/>
        <v>MANO DE OBRA</v>
      </c>
      <c r="K1027" t="b">
        <f t="shared" ref="K1027:K1090" si="85">AND(ISTEXT(B1027),C1027=J1027)</f>
        <v>0</v>
      </c>
      <c r="L1027" s="11" t="str">
        <f t="shared" ref="L1027:L1090" si="86">IF(ISNUMBER(A1027),"SI","")</f>
        <v/>
      </c>
      <c r="M1027" t="str">
        <f>IF(B1027="Q", MAX(M$2:M1026)+1, "")</f>
        <v/>
      </c>
      <c r="N1027" t="str">
        <f t="shared" si="83"/>
        <v/>
      </c>
    </row>
    <row r="1028" spans="1:14" x14ac:dyDescent="0.25">
      <c r="H1028" t="str" cm="1">
        <f t="array" ref="H1028">SUBSTITUTE(INDEX($C$1:$C1028, MAX(IF((NOT(ISBLANK($C$1:$C1028)))*(ISNUMBER(FIND("Item:", $C$1:$C1028))), ROW($C$1:$C1028)-ROW($C$1)+1))), "Item: ", "")</f>
        <v>REVOQUE INTERIOR DE CEMENTO</v>
      </c>
      <c r="I1028" t="str">
        <f t="shared" si="84"/>
        <v/>
      </c>
      <c r="J1028" t="str">
        <f t="shared" si="82"/>
        <v>MANO DE OBRA</v>
      </c>
      <c r="K1028" t="b">
        <f t="shared" si="85"/>
        <v>0</v>
      </c>
      <c r="L1028" s="11" t="str">
        <f t="shared" si="86"/>
        <v/>
      </c>
      <c r="M1028" t="str">
        <f>IF(B1028="Q", MAX(M$2:M1027)+1, "")</f>
        <v/>
      </c>
      <c r="N1028" t="str">
        <f t="shared" si="83"/>
        <v/>
      </c>
    </row>
    <row r="1029" spans="1:14" x14ac:dyDescent="0.25">
      <c r="H1029" t="str" cm="1">
        <f t="array" ref="H1029">SUBSTITUTE(INDEX($C$1:$C1029, MAX(IF((NOT(ISBLANK($C$1:$C1029)))*(ISNUMBER(FIND("Item:", $C$1:$C1029))), ROW($C$1:$C1029)-ROW($C$1)+1))), "Item: ", "")</f>
        <v>REVOQUE INTERIOR DE CEMENTO</v>
      </c>
      <c r="I1029" t="str">
        <f t="shared" si="84"/>
        <v/>
      </c>
      <c r="J1029" t="str">
        <f t="shared" si="82"/>
        <v>MANO DE OBRA</v>
      </c>
      <c r="K1029" t="b">
        <f t="shared" si="85"/>
        <v>0</v>
      </c>
      <c r="L1029" s="11" t="str">
        <f t="shared" si="86"/>
        <v/>
      </c>
      <c r="M1029" t="str">
        <f>IF(B1029="Q", MAX(M$2:M1028)+1, "")</f>
        <v/>
      </c>
      <c r="N1029" t="str">
        <f t="shared" si="83"/>
        <v/>
      </c>
    </row>
    <row r="1030" spans="1:14" x14ac:dyDescent="0.25">
      <c r="A1030" s="6" t="s">
        <v>1</v>
      </c>
      <c r="B1030" s="6" t="s">
        <v>224</v>
      </c>
      <c r="C1030" s="8" t="s">
        <v>225</v>
      </c>
      <c r="D1030" s="8"/>
      <c r="E1030" s="8"/>
      <c r="F1030" s="8" t="s">
        <v>226</v>
      </c>
      <c r="G1030" s="7">
        <v>21.6</v>
      </c>
      <c r="H1030" t="str" cm="1">
        <f t="array" ref="H1030">SUBSTITUTE(INDEX($C$1:$C1030, MAX(IF((NOT(ISBLANK($C$1:$C1030)))*(ISNUMBER(FIND("Item:", $C$1:$C1030))), ROW($C$1:$C1030)-ROW($C$1)+1))), "Item: ", "")</f>
        <v>REVOQUE INTERIOR DE CEMENTO</v>
      </c>
      <c r="I1030" t="str">
        <f t="shared" si="84"/>
        <v>MANO DE OBRA</v>
      </c>
      <c r="J1030" t="str">
        <f t="shared" si="82"/>
        <v>MANO DE OBRA</v>
      </c>
      <c r="K1030" t="b">
        <f t="shared" si="85"/>
        <v>0</v>
      </c>
      <c r="L1030" s="11" t="str">
        <f t="shared" si="86"/>
        <v/>
      </c>
      <c r="M1030" t="str">
        <f>IF(B1030="Q", MAX(M$2:M1029)+1, "")</f>
        <v/>
      </c>
      <c r="N1030" t="str">
        <f t="shared" si="83"/>
        <v/>
      </c>
    </row>
    <row r="1031" spans="1:14" x14ac:dyDescent="0.25">
      <c r="A1031" s="2"/>
      <c r="B1031" s="2" t="s">
        <v>227</v>
      </c>
      <c r="C1031" s="5" t="s">
        <v>228</v>
      </c>
      <c r="D1031" s="5"/>
      <c r="E1031" s="5" t="s">
        <v>229</v>
      </c>
      <c r="F1031" s="5" t="s">
        <v>230</v>
      </c>
      <c r="G1031" s="3">
        <v>11.88</v>
      </c>
      <c r="H1031" t="str" cm="1">
        <f t="array" ref="H1031">SUBSTITUTE(INDEX($C$1:$C1031, MAX(IF((NOT(ISBLANK($C$1:$C1031)))*(ISNUMBER(FIND("Item:", $C$1:$C1031))), ROW($C$1:$C1031)-ROW($C$1)+1))), "Item: ", "")</f>
        <v>REVOQUE INTERIOR DE CEMENTO</v>
      </c>
      <c r="I1031" t="str">
        <f t="shared" si="84"/>
        <v/>
      </c>
      <c r="J1031" t="str">
        <f t="shared" si="82"/>
        <v>MANO DE OBRA</v>
      </c>
      <c r="K1031" t="b">
        <f t="shared" si="85"/>
        <v>0</v>
      </c>
      <c r="L1031" s="11" t="str">
        <f t="shared" si="86"/>
        <v/>
      </c>
      <c r="M1031" t="str">
        <f>IF(B1031="Q", MAX(M$2:M1030)+1, "")</f>
        <v/>
      </c>
      <c r="N1031" t="str">
        <f t="shared" si="83"/>
        <v/>
      </c>
    </row>
    <row r="1032" spans="1:14" x14ac:dyDescent="0.25">
      <c r="A1032" s="2"/>
      <c r="B1032" s="2" t="s">
        <v>231</v>
      </c>
      <c r="C1032" s="5" t="s">
        <v>232</v>
      </c>
      <c r="D1032" s="5"/>
      <c r="E1032" s="5" t="s">
        <v>233</v>
      </c>
      <c r="F1032" s="5" t="s">
        <v>234</v>
      </c>
      <c r="G1032" s="3">
        <v>5</v>
      </c>
      <c r="H1032" t="str" cm="1">
        <f t="array" ref="H1032">SUBSTITUTE(INDEX($C$1:$C1032, MAX(IF((NOT(ISBLANK($C$1:$C1032)))*(ISNUMBER(FIND("Item:", $C$1:$C1032))), ROW($C$1:$C1032)-ROW($C$1)+1))), "Item: ", "")</f>
        <v>REVOQUE INTERIOR DE CEMENTO</v>
      </c>
      <c r="I1032" t="str">
        <f t="shared" si="84"/>
        <v/>
      </c>
      <c r="J1032" t="str">
        <f t="shared" ref="J1032:J1095" si="87">+IF(I1032="",J1031,I1032)</f>
        <v>MANO DE OBRA</v>
      </c>
      <c r="K1032" t="b">
        <f t="shared" si="85"/>
        <v>0</v>
      </c>
      <c r="L1032" s="11" t="str">
        <f t="shared" si="86"/>
        <v/>
      </c>
      <c r="M1032" t="str">
        <f>IF(B1032="Q", MAX(M$2:M1031)+1, "")</f>
        <v/>
      </c>
      <c r="N1032" t="str">
        <f t="shared" si="83"/>
        <v/>
      </c>
    </row>
    <row r="1033" spans="1:14" x14ac:dyDescent="0.25">
      <c r="A1033" s="6" t="s">
        <v>1</v>
      </c>
      <c r="B1033" s="6" t="s">
        <v>235</v>
      </c>
      <c r="C1033" s="8" t="s">
        <v>236</v>
      </c>
      <c r="D1033" s="8"/>
      <c r="E1033" s="8"/>
      <c r="F1033" s="8" t="s">
        <v>237</v>
      </c>
      <c r="G1033" s="7">
        <v>38.479999999999997</v>
      </c>
      <c r="H1033" t="str" cm="1">
        <f t="array" ref="H1033">SUBSTITUTE(INDEX($C$1:$C1033, MAX(IF((NOT(ISBLANK($C$1:$C1033)))*(ISNUMBER(FIND("Item:", $C$1:$C1033))), ROW($C$1:$C1033)-ROW($C$1)+1))), "Item: ", "")</f>
        <v>REVOQUE INTERIOR DE CEMENTO</v>
      </c>
      <c r="I1033" t="str">
        <f t="shared" si="84"/>
        <v>MANO DE OBRA</v>
      </c>
      <c r="J1033" t="str">
        <f t="shared" si="87"/>
        <v>MANO DE OBRA</v>
      </c>
      <c r="K1033" t="b">
        <f t="shared" si="85"/>
        <v>0</v>
      </c>
      <c r="L1033" s="11" t="str">
        <f t="shared" si="86"/>
        <v/>
      </c>
      <c r="M1033" t="str">
        <f>IF(B1033="Q", MAX(M$2:M1032)+1, "")</f>
        <v/>
      </c>
      <c r="N1033" t="str">
        <f t="shared" si="83"/>
        <v/>
      </c>
    </row>
    <row r="1034" spans="1:14" x14ac:dyDescent="0.25">
      <c r="A1034" s="2"/>
      <c r="B1034" s="2" t="s">
        <v>238</v>
      </c>
      <c r="C1034" s="5" t="s">
        <v>239</v>
      </c>
      <c r="D1034" s="5"/>
      <c r="E1034" s="5"/>
      <c r="F1034" s="5"/>
      <c r="G1034" s="5"/>
      <c r="H1034" t="str" cm="1">
        <f t="array" ref="H1034">SUBSTITUTE(INDEX($C$1:$C1034, MAX(IF((NOT(ISBLANK($C$1:$C1034)))*(ISNUMBER(FIND("Item:", $C$1:$C1034))), ROW($C$1:$C1034)-ROW($C$1)+1))), "Item: ", "")</f>
        <v>REVOQUE INTERIOR DE CEMENTO</v>
      </c>
      <c r="I1034" t="str">
        <f t="shared" si="84"/>
        <v>EQUIPO</v>
      </c>
      <c r="J1034" t="str">
        <f t="shared" si="87"/>
        <v>EQUIPO</v>
      </c>
      <c r="K1034" t="b">
        <f t="shared" si="85"/>
        <v>0</v>
      </c>
      <c r="L1034" s="11" t="str">
        <f t="shared" si="86"/>
        <v/>
      </c>
      <c r="M1034" t="str">
        <f>IF(B1034="Q", MAX(M$2:M1033)+1, "")</f>
        <v/>
      </c>
      <c r="N1034" t="str">
        <f t="shared" si="83"/>
        <v/>
      </c>
    </row>
    <row r="1035" spans="1:14" x14ac:dyDescent="0.25">
      <c r="H1035" t="str" cm="1">
        <f t="array" ref="H1035">SUBSTITUTE(INDEX($C$1:$C1035, MAX(IF((NOT(ISBLANK($C$1:$C1035)))*(ISNUMBER(FIND("Item:", $C$1:$C1035))), ROW($C$1:$C1035)-ROW($C$1)+1))), "Item: ", "")</f>
        <v>REVOQUE INTERIOR DE CEMENTO</v>
      </c>
      <c r="I1035" t="str">
        <f t="shared" si="84"/>
        <v/>
      </c>
      <c r="J1035" t="str">
        <f t="shared" si="87"/>
        <v>EQUIPO</v>
      </c>
      <c r="K1035" t="b">
        <f t="shared" si="85"/>
        <v>0</v>
      </c>
      <c r="L1035" s="11" t="str">
        <f t="shared" si="86"/>
        <v/>
      </c>
      <c r="M1035" t="str">
        <f>IF(B1035="Q", MAX(M$2:M1034)+1, "")</f>
        <v/>
      </c>
      <c r="N1035" t="str">
        <f t="shared" si="83"/>
        <v/>
      </c>
    </row>
    <row r="1036" spans="1:14" x14ac:dyDescent="0.25">
      <c r="H1036" t="str" cm="1">
        <f t="array" ref="H1036">SUBSTITUTE(INDEX($C$1:$C1036, MAX(IF((NOT(ISBLANK($C$1:$C1036)))*(ISNUMBER(FIND("Item:", $C$1:$C1036))), ROW($C$1:$C1036)-ROW($C$1)+1))), "Item: ", "")</f>
        <v>REVOQUE INTERIOR DE CEMENTO</v>
      </c>
      <c r="I1036" t="str">
        <f t="shared" si="84"/>
        <v/>
      </c>
      <c r="J1036" t="str">
        <f t="shared" si="87"/>
        <v>EQUIPO</v>
      </c>
      <c r="K1036" t="b">
        <f t="shared" si="85"/>
        <v>0</v>
      </c>
      <c r="L1036" s="11" t="str">
        <f t="shared" si="86"/>
        <v/>
      </c>
      <c r="M1036" t="str">
        <f>IF(B1036="Q", MAX(M$2:M1035)+1, "")</f>
        <v/>
      </c>
      <c r="N1036" t="str">
        <f t="shared" si="83"/>
        <v/>
      </c>
    </row>
    <row r="1037" spans="1:14" x14ac:dyDescent="0.25">
      <c r="H1037" t="str" cm="1">
        <f t="array" ref="H1037">SUBSTITUTE(INDEX($C$1:$C1037, MAX(IF((NOT(ISBLANK($C$1:$C1037)))*(ISNUMBER(FIND("Item:", $C$1:$C1037))), ROW($C$1:$C1037)-ROW($C$1)+1))), "Item: ", "")</f>
        <v>REVOQUE INTERIOR DE CEMENTO</v>
      </c>
      <c r="I1037" t="str">
        <f t="shared" si="84"/>
        <v/>
      </c>
      <c r="J1037" t="str">
        <f t="shared" si="87"/>
        <v>EQUIPO</v>
      </c>
      <c r="K1037" t="b">
        <f t="shared" si="85"/>
        <v>0</v>
      </c>
      <c r="L1037" s="11" t="str">
        <f t="shared" si="86"/>
        <v/>
      </c>
      <c r="M1037" t="str">
        <f>IF(B1037="Q", MAX(M$2:M1036)+1, "")</f>
        <v/>
      </c>
      <c r="N1037" t="str">
        <f t="shared" si="83"/>
        <v/>
      </c>
    </row>
    <row r="1038" spans="1:14" x14ac:dyDescent="0.25">
      <c r="H1038" t="str" cm="1">
        <f t="array" ref="H1038">SUBSTITUTE(INDEX($C$1:$C1038, MAX(IF((NOT(ISBLANK($C$1:$C1038)))*(ISNUMBER(FIND("Item:", $C$1:$C1038))), ROW($C$1:$C1038)-ROW($C$1)+1))), "Item: ", "")</f>
        <v>REVOQUE INTERIOR DE CEMENTO</v>
      </c>
      <c r="I1038" t="str">
        <f t="shared" si="84"/>
        <v/>
      </c>
      <c r="J1038" t="str">
        <f t="shared" si="87"/>
        <v>EQUIPO</v>
      </c>
      <c r="K1038" t="b">
        <f t="shared" si="85"/>
        <v>0</v>
      </c>
      <c r="L1038" s="11" t="str">
        <f t="shared" si="86"/>
        <v/>
      </c>
      <c r="M1038" t="str">
        <f>IF(B1038="Q", MAX(M$2:M1037)+1, "")</f>
        <v/>
      </c>
      <c r="N1038" t="str">
        <f t="shared" si="83"/>
        <v/>
      </c>
    </row>
    <row r="1039" spans="1:14" x14ac:dyDescent="0.25">
      <c r="H1039" t="str" cm="1">
        <f t="array" ref="H1039">SUBSTITUTE(INDEX($C$1:$C1039, MAX(IF((NOT(ISBLANK($C$1:$C1039)))*(ISNUMBER(FIND("Item:", $C$1:$C1039))), ROW($C$1:$C1039)-ROW($C$1)+1))), "Item: ", "")</f>
        <v>REVOQUE INTERIOR DE CEMENTO</v>
      </c>
      <c r="I1039" t="str">
        <f t="shared" si="84"/>
        <v/>
      </c>
      <c r="J1039" t="str">
        <f t="shared" si="87"/>
        <v>EQUIPO</v>
      </c>
      <c r="K1039" t="b">
        <f t="shared" si="85"/>
        <v>0</v>
      </c>
      <c r="L1039" s="11" t="str">
        <f t="shared" si="86"/>
        <v/>
      </c>
      <c r="M1039" t="str">
        <f>IF(B1039="Q", MAX(M$2:M1038)+1, "")</f>
        <v/>
      </c>
      <c r="N1039" t="str">
        <f t="shared" si="83"/>
        <v/>
      </c>
    </row>
    <row r="1040" spans="1:14" x14ac:dyDescent="0.25">
      <c r="A1040" s="2"/>
      <c r="B1040" s="2" t="s">
        <v>240</v>
      </c>
      <c r="C1040" s="5" t="s">
        <v>241</v>
      </c>
      <c r="D1040" s="5"/>
      <c r="E1040" s="5" t="s">
        <v>242</v>
      </c>
      <c r="F1040" s="5" t="s">
        <v>243</v>
      </c>
      <c r="G1040" s="3">
        <v>1.1499999999999999</v>
      </c>
      <c r="H1040" t="str" cm="1">
        <f t="array" ref="H1040">SUBSTITUTE(INDEX($C$1:$C1040, MAX(IF((NOT(ISBLANK($C$1:$C1040)))*(ISNUMBER(FIND("Item:", $C$1:$C1040))), ROW($C$1:$C1040)-ROW($C$1)+1))), "Item: ", "")</f>
        <v>REVOQUE INTERIOR DE CEMENTO</v>
      </c>
      <c r="I1040" t="str">
        <f t="shared" si="84"/>
        <v/>
      </c>
      <c r="J1040" t="str">
        <f t="shared" si="87"/>
        <v>EQUIPO</v>
      </c>
      <c r="K1040" t="b">
        <f t="shared" si="85"/>
        <v>0</v>
      </c>
      <c r="L1040" s="11" t="str">
        <f t="shared" si="86"/>
        <v/>
      </c>
      <c r="M1040" t="str">
        <f>IF(B1040="Q", MAX(M$2:M1039)+1, "")</f>
        <v/>
      </c>
      <c r="N1040" t="str">
        <f t="shared" si="83"/>
        <v/>
      </c>
    </row>
    <row r="1041" spans="1:14" x14ac:dyDescent="0.25">
      <c r="A1041" s="6" t="s">
        <v>1</v>
      </c>
      <c r="B1041" s="6" t="s">
        <v>244</v>
      </c>
      <c r="C1041" s="8" t="s">
        <v>245</v>
      </c>
      <c r="D1041" s="8"/>
      <c r="E1041" s="8"/>
      <c r="F1041" s="8" t="s">
        <v>246</v>
      </c>
      <c r="G1041" s="7">
        <v>1.1499999999999999</v>
      </c>
      <c r="H1041" t="str" cm="1">
        <f t="array" ref="H1041">SUBSTITUTE(INDEX($C$1:$C1041, MAX(IF((NOT(ISBLANK($C$1:$C1041)))*(ISNUMBER(FIND("Item:", $C$1:$C1041))), ROW($C$1:$C1041)-ROW($C$1)+1))), "Item: ", "")</f>
        <v>REVOQUE INTERIOR DE CEMENTO</v>
      </c>
      <c r="I1041" t="str">
        <f t="shared" si="84"/>
        <v>EQUIPO</v>
      </c>
      <c r="J1041" t="str">
        <f t="shared" si="87"/>
        <v>EQUIPO</v>
      </c>
      <c r="K1041" t="b">
        <f t="shared" si="85"/>
        <v>0</v>
      </c>
      <c r="L1041" s="11" t="str">
        <f t="shared" si="86"/>
        <v/>
      </c>
      <c r="M1041" t="str">
        <f>IF(B1041="Q", MAX(M$2:M1040)+1, "")</f>
        <v/>
      </c>
      <c r="N1041" t="str">
        <f t="shared" si="83"/>
        <v/>
      </c>
    </row>
    <row r="1042" spans="1:14" x14ac:dyDescent="0.25">
      <c r="A1042" s="6" t="s">
        <v>1</v>
      </c>
      <c r="B1042" s="6" t="s">
        <v>247</v>
      </c>
      <c r="C1042" s="8" t="s">
        <v>248</v>
      </c>
      <c r="D1042" s="8"/>
      <c r="E1042" s="8"/>
      <c r="F1042" s="8" t="s">
        <v>249</v>
      </c>
      <c r="G1042" s="7">
        <v>49.54</v>
      </c>
      <c r="H1042" t="str" cm="1">
        <f t="array" ref="H1042">SUBSTITUTE(INDEX($C$1:$C1042, MAX(IF((NOT(ISBLANK($C$1:$C1042)))*(ISNUMBER(FIND("Item:", $C$1:$C1042))), ROW($C$1:$C1042)-ROW($C$1)+1))), "Item: ", "")</f>
        <v>REVOQUE INTERIOR DE CEMENTO</v>
      </c>
      <c r="I1042" t="str">
        <f t="shared" si="84"/>
        <v/>
      </c>
      <c r="J1042" t="str">
        <f t="shared" si="87"/>
        <v>EQUIPO</v>
      </c>
      <c r="K1042" t="b">
        <f t="shared" si="85"/>
        <v>0</v>
      </c>
      <c r="L1042" s="11" t="str">
        <f t="shared" si="86"/>
        <v/>
      </c>
      <c r="M1042" t="str">
        <f>IF(B1042="Q", MAX(M$2:M1041)+1, "")</f>
        <v/>
      </c>
      <c r="N1042" t="str">
        <f t="shared" si="83"/>
        <v/>
      </c>
    </row>
    <row r="1043" spans="1:14" x14ac:dyDescent="0.25">
      <c r="A1043" s="2"/>
      <c r="B1043" s="2" t="s">
        <v>250</v>
      </c>
      <c r="C1043" s="5" t="s">
        <v>251</v>
      </c>
      <c r="D1043" s="5"/>
      <c r="E1043" s="5" t="s">
        <v>252</v>
      </c>
      <c r="F1043" s="5" t="s">
        <v>253</v>
      </c>
      <c r="G1043" s="3">
        <v>3.47</v>
      </c>
      <c r="H1043" t="str" cm="1">
        <f t="array" ref="H1043">SUBSTITUTE(INDEX($C$1:$C1043, MAX(IF((NOT(ISBLANK($C$1:$C1043)))*(ISNUMBER(FIND("Item:", $C$1:$C1043))), ROW($C$1:$C1043)-ROW($C$1)+1))), "Item: ", "")</f>
        <v>REVOQUE INTERIOR DE CEMENTO</v>
      </c>
      <c r="I1043" t="str">
        <f t="shared" si="84"/>
        <v/>
      </c>
      <c r="J1043" t="str">
        <f t="shared" si="87"/>
        <v>EQUIPO</v>
      </c>
      <c r="K1043" t="b">
        <f t="shared" si="85"/>
        <v>0</v>
      </c>
      <c r="L1043" s="11" t="str">
        <f t="shared" si="86"/>
        <v/>
      </c>
      <c r="M1043" t="str">
        <f>IF(B1043="Q", MAX(M$2:M1042)+1, "")</f>
        <v/>
      </c>
      <c r="N1043" t="str">
        <f t="shared" si="83"/>
        <v/>
      </c>
    </row>
    <row r="1044" spans="1:14" x14ac:dyDescent="0.25">
      <c r="A1044" s="2"/>
      <c r="B1044" s="2" t="s">
        <v>26</v>
      </c>
      <c r="C1044" s="5" t="s">
        <v>254</v>
      </c>
      <c r="D1044" s="5"/>
      <c r="E1044" s="5" t="s">
        <v>252</v>
      </c>
      <c r="F1044" s="5" t="s">
        <v>255</v>
      </c>
      <c r="G1044" s="3">
        <v>3.71</v>
      </c>
      <c r="H1044" t="str" cm="1">
        <f t="array" ref="H1044">SUBSTITUTE(INDEX($C$1:$C1044, MAX(IF((NOT(ISBLANK($C$1:$C1044)))*(ISNUMBER(FIND("Item:", $C$1:$C1044))), ROW($C$1:$C1044)-ROW($C$1)+1))), "Item: ", "")</f>
        <v>REVOQUE INTERIOR DE CEMENTO</v>
      </c>
      <c r="I1044" t="str">
        <f t="shared" si="84"/>
        <v/>
      </c>
      <c r="J1044" t="str">
        <f t="shared" si="87"/>
        <v>EQUIPO</v>
      </c>
      <c r="K1044" t="b">
        <f t="shared" si="85"/>
        <v>0</v>
      </c>
      <c r="L1044" s="11" t="str">
        <f t="shared" si="86"/>
        <v/>
      </c>
      <c r="M1044" t="str">
        <f>IF(B1044="Q", MAX(M$2:M1043)+1, "")</f>
        <v/>
      </c>
      <c r="N1044" t="str">
        <f t="shared" si="83"/>
        <v/>
      </c>
    </row>
    <row r="1045" spans="1:14" x14ac:dyDescent="0.25">
      <c r="A1045" s="6" t="s">
        <v>1</v>
      </c>
      <c r="B1045" s="6" t="s">
        <v>256</v>
      </c>
      <c r="C1045" s="8" t="s">
        <v>257</v>
      </c>
      <c r="D1045" s="8"/>
      <c r="E1045" s="8"/>
      <c r="F1045" s="8" t="s">
        <v>258</v>
      </c>
      <c r="G1045" s="7">
        <v>56.71</v>
      </c>
      <c r="H1045" t="str" cm="1">
        <f t="array" ref="H1045">SUBSTITUTE(INDEX($C$1:$C1045, MAX(IF((NOT(ISBLANK($C$1:$C1045)))*(ISNUMBER(FIND("Item:", $C$1:$C1045))), ROW($C$1:$C1045)-ROW($C$1)+1))), "Item: ", "")</f>
        <v>REVOQUE INTERIOR DE CEMENTO</v>
      </c>
      <c r="I1045" t="str">
        <f t="shared" si="84"/>
        <v/>
      </c>
      <c r="J1045" t="str">
        <f t="shared" si="87"/>
        <v>EQUIPO</v>
      </c>
      <c r="K1045" t="b">
        <f t="shared" si="85"/>
        <v>0</v>
      </c>
      <c r="L1045" s="11" t="str">
        <f t="shared" si="86"/>
        <v/>
      </c>
      <c r="M1045" t="str">
        <f>IF(B1045="Q", MAX(M$2:M1044)+1, "")</f>
        <v/>
      </c>
      <c r="N1045" t="str">
        <f t="shared" si="83"/>
        <v/>
      </c>
    </row>
    <row r="1046" spans="1:14" x14ac:dyDescent="0.25">
      <c r="A1046" s="2"/>
      <c r="B1046" s="2" t="s">
        <v>259</v>
      </c>
      <c r="C1046" s="5" t="s">
        <v>260</v>
      </c>
      <c r="D1046" s="5"/>
      <c r="E1046" s="5" t="s">
        <v>261</v>
      </c>
      <c r="F1046" s="5" t="s">
        <v>262</v>
      </c>
      <c r="G1046" s="3">
        <v>1.75</v>
      </c>
      <c r="H1046" t="str" cm="1">
        <f t="array" ref="H1046">SUBSTITUTE(INDEX($C$1:$C1046, MAX(IF((NOT(ISBLANK($C$1:$C1046)))*(ISNUMBER(FIND("Item:", $C$1:$C1046))), ROW($C$1:$C1046)-ROW($C$1)+1))), "Item: ", "")</f>
        <v>REVOQUE INTERIOR DE CEMENTO</v>
      </c>
      <c r="I1046" t="str">
        <f t="shared" si="84"/>
        <v/>
      </c>
      <c r="J1046" t="str">
        <f t="shared" si="87"/>
        <v>EQUIPO</v>
      </c>
      <c r="K1046" t="b">
        <f t="shared" si="85"/>
        <v>0</v>
      </c>
      <c r="L1046" s="11" t="str">
        <f t="shared" si="86"/>
        <v/>
      </c>
      <c r="M1046" t="str">
        <f>IF(B1046="Q", MAX(M$2:M1045)+1, "")</f>
        <v/>
      </c>
      <c r="N1046" t="str">
        <f t="shared" si="83"/>
        <v/>
      </c>
    </row>
    <row r="1047" spans="1:14" x14ac:dyDescent="0.25">
      <c r="H1047" t="str" cm="1">
        <f t="array" ref="H1047">SUBSTITUTE(INDEX($C$1:$C1047, MAX(IF((NOT(ISBLANK($C$1:$C1047)))*(ISNUMBER(FIND("Item:", $C$1:$C1047))), ROW($C$1:$C1047)-ROW($C$1)+1))), "Item: ", "")</f>
        <v>REVOQUE INTERIOR DE CEMENTO</v>
      </c>
      <c r="I1047" t="str">
        <f t="shared" si="84"/>
        <v/>
      </c>
      <c r="J1047" t="str">
        <f t="shared" si="87"/>
        <v>EQUIPO</v>
      </c>
      <c r="K1047" t="b">
        <f t="shared" si="85"/>
        <v>0</v>
      </c>
      <c r="L1047" s="11" t="str">
        <f t="shared" si="86"/>
        <v/>
      </c>
      <c r="M1047" t="str">
        <f>IF(B1047="Q", MAX(M$2:M1046)+1, "")</f>
        <v/>
      </c>
      <c r="N1047" t="str">
        <f t="shared" si="83"/>
        <v/>
      </c>
    </row>
    <row r="1048" spans="1:14" x14ac:dyDescent="0.25">
      <c r="A1048" s="6" t="s">
        <v>1</v>
      </c>
      <c r="B1048" s="6" t="s">
        <v>263</v>
      </c>
      <c r="C1048" s="8" t="s">
        <v>264</v>
      </c>
      <c r="D1048" s="8"/>
      <c r="E1048" s="8"/>
      <c r="F1048" s="8" t="s">
        <v>265</v>
      </c>
      <c r="G1048" s="7">
        <v>58.47</v>
      </c>
      <c r="H1048" t="str" cm="1">
        <f t="array" ref="H1048">SUBSTITUTE(INDEX($C$1:$C1048, MAX(IF((NOT(ISBLANK($C$1:$C1048)))*(ISNUMBER(FIND("Item:", $C$1:$C1048))), ROW($C$1:$C1048)-ROW($C$1)+1))), "Item: ", "")</f>
        <v>REVOQUE INTERIOR DE CEMENTO</v>
      </c>
      <c r="I1048" t="str">
        <f t="shared" si="84"/>
        <v/>
      </c>
      <c r="J1048" t="str">
        <f t="shared" si="87"/>
        <v>EQUIPO</v>
      </c>
      <c r="K1048" t="b">
        <f t="shared" si="85"/>
        <v>0</v>
      </c>
      <c r="L1048" s="11" t="str">
        <f t="shared" si="86"/>
        <v/>
      </c>
      <c r="M1048">
        <f>IF(B1048="Q", MAX(M$2:M1047)+1, "")</f>
        <v>21</v>
      </c>
      <c r="N1048" t="str">
        <f t="shared" si="83"/>
        <v>REVOQUE INTERIOR DE CEMENTO</v>
      </c>
    </row>
    <row r="1049" spans="1:14" x14ac:dyDescent="0.25">
      <c r="A1049" s="6" t="s">
        <v>1</v>
      </c>
      <c r="B1049" s="6"/>
      <c r="C1049" s="8" t="s">
        <v>266</v>
      </c>
      <c r="D1049" s="8"/>
      <c r="E1049" s="8"/>
      <c r="F1049" s="8"/>
      <c r="G1049" s="7">
        <v>58.47</v>
      </c>
      <c r="H1049" t="str" cm="1">
        <f t="array" ref="H1049">SUBSTITUTE(INDEX($C$1:$C1049, MAX(IF((NOT(ISBLANK($C$1:$C1049)))*(ISNUMBER(FIND("Item:", $C$1:$C1049))), ROW($C$1:$C1049)-ROW($C$1)+1))), "Item: ", "")</f>
        <v>REVOQUE INTERIOR DE CEMENTO</v>
      </c>
      <c r="I1049" t="str">
        <f t="shared" si="84"/>
        <v/>
      </c>
      <c r="J1049" t="str">
        <f t="shared" si="87"/>
        <v>EQUIPO</v>
      </c>
      <c r="K1049" t="b">
        <f t="shared" si="85"/>
        <v>0</v>
      </c>
      <c r="L1049" s="11" t="str">
        <f t="shared" si="86"/>
        <v/>
      </c>
      <c r="M1049" t="str">
        <f>IF(B1049="Q", MAX(M$2:M1048)+1, "")</f>
        <v/>
      </c>
      <c r="N1049" t="str">
        <f t="shared" si="83"/>
        <v/>
      </c>
    </row>
    <row r="1050" spans="1:14" x14ac:dyDescent="0.25">
      <c r="C1050" s="9" t="s">
        <v>315</v>
      </c>
      <c r="H1050" t="str" cm="1">
        <f t="array" ref="H1050">SUBSTITUTE(INDEX($C$1:$C1050, MAX(IF((NOT(ISBLANK($C$1:$C1050)))*(ISNUMBER(FIND("Item:", $C$1:$C1050))), ROW($C$1:$C1050)-ROW($C$1)+1))), "Item: ", "")</f>
        <v>REVOQUE INTERIOR DE CEMENTO</v>
      </c>
      <c r="I1050" t="str">
        <f t="shared" si="84"/>
        <v/>
      </c>
      <c r="J1050" t="str">
        <f t="shared" si="87"/>
        <v>EQUIPO</v>
      </c>
      <c r="K1050" t="b">
        <f t="shared" si="85"/>
        <v>0</v>
      </c>
      <c r="L1050" s="11" t="str">
        <f t="shared" si="86"/>
        <v/>
      </c>
      <c r="M1050" t="str">
        <f>IF(B1050="Q", MAX(M$2:M1049)+1, "")</f>
        <v/>
      </c>
      <c r="N1050" t="str">
        <f t="shared" si="83"/>
        <v/>
      </c>
    </row>
    <row r="1051" spans="1:14" x14ac:dyDescent="0.25">
      <c r="H1051" t="str" cm="1">
        <f t="array" ref="H1051">SUBSTITUTE(INDEX($C$1:$C1051, MAX(IF((NOT(ISBLANK($C$1:$C1051)))*(ISNUMBER(FIND("Item:", $C$1:$C1051))), ROW($C$1:$C1051)-ROW($C$1)+1))), "Item: ", "")</f>
        <v>REVOQUE INTERIOR DE CEMENTO</v>
      </c>
      <c r="I1051" t="str">
        <f t="shared" si="84"/>
        <v/>
      </c>
      <c r="J1051" t="str">
        <f t="shared" si="87"/>
        <v>EQUIPO</v>
      </c>
      <c r="K1051" t="b">
        <f t="shared" si="85"/>
        <v>0</v>
      </c>
      <c r="L1051" s="11" t="str">
        <f t="shared" si="86"/>
        <v/>
      </c>
      <c r="M1051" t="str">
        <f>IF(B1051="Q", MAX(M$2:M1050)+1, "")</f>
        <v/>
      </c>
      <c r="N1051" t="str">
        <f t="shared" si="83"/>
        <v/>
      </c>
    </row>
    <row r="1052" spans="1:14" x14ac:dyDescent="0.25">
      <c r="C1052" s="10" t="s">
        <v>316</v>
      </c>
      <c r="E1052" s="10" t="s">
        <v>293</v>
      </c>
      <c r="H1052" t="str" cm="1">
        <f t="array" ref="H1052">SUBSTITUTE(INDEX($C$1:$C1052, MAX(IF((NOT(ISBLANK($C$1:$C1052)))*(ISNUMBER(FIND("Item:", $C$1:$C1052))), ROW($C$1:$C1052)-ROW($C$1)+1))), "Item: ", "")</f>
        <v>EMPEDRADO Y CONTRAPISO DE CEMENTO</v>
      </c>
      <c r="I1052" t="str">
        <f t="shared" si="84"/>
        <v/>
      </c>
      <c r="J1052" t="str">
        <f t="shared" si="87"/>
        <v>EQUIPO</v>
      </c>
      <c r="K1052" t="b">
        <f t="shared" si="85"/>
        <v>0</v>
      </c>
      <c r="L1052" s="11" t="str">
        <f t="shared" si="86"/>
        <v/>
      </c>
      <c r="M1052" t="str">
        <f>IF(B1052="Q", MAX(M$2:M1051)+1, "")</f>
        <v/>
      </c>
      <c r="N1052" t="str">
        <f t="shared" si="83"/>
        <v/>
      </c>
    </row>
    <row r="1053" spans="1:14" x14ac:dyDescent="0.25">
      <c r="C1053" s="10" t="s">
        <v>0</v>
      </c>
      <c r="E1053" s="10" t="s">
        <v>72</v>
      </c>
      <c r="H1053" t="str" cm="1">
        <f t="array" ref="H1053">SUBSTITUTE(INDEX($C$1:$C1053, MAX(IF((NOT(ISBLANK($C$1:$C1053)))*(ISNUMBER(FIND("Item:", $C$1:$C1053))), ROW($C$1:$C1053)-ROW($C$1)+1))), "Item: ", "")</f>
        <v>EMPEDRADO Y CONTRAPISO DE CEMENTO</v>
      </c>
      <c r="I1053" t="str">
        <f t="shared" si="84"/>
        <v/>
      </c>
      <c r="J1053" t="str">
        <f t="shared" si="87"/>
        <v>EQUIPO</v>
      </c>
      <c r="K1053" t="b">
        <f t="shared" si="85"/>
        <v>0</v>
      </c>
      <c r="L1053" s="11" t="str">
        <f t="shared" si="86"/>
        <v/>
      </c>
      <c r="M1053" t="str">
        <f>IF(B1053="Q", MAX(M$2:M1052)+1, "")</f>
        <v/>
      </c>
      <c r="N1053" t="str">
        <f t="shared" si="83"/>
        <v/>
      </c>
    </row>
    <row r="1054" spans="1:14" x14ac:dyDescent="0.25">
      <c r="C1054" s="10" t="s">
        <v>71</v>
      </c>
      <c r="E1054" s="10" t="s">
        <v>73</v>
      </c>
      <c r="H1054" t="str" cm="1">
        <f t="array" ref="H1054">SUBSTITUTE(INDEX($C$1:$C1054, MAX(IF((NOT(ISBLANK($C$1:$C1054)))*(ISNUMBER(FIND("Item:", $C$1:$C1054))), ROW($C$1:$C1054)-ROW($C$1)+1))), "Item: ", "")</f>
        <v>EMPEDRADO Y CONTRAPISO DE CEMENTO</v>
      </c>
      <c r="I1054" t="str">
        <f t="shared" si="84"/>
        <v/>
      </c>
      <c r="J1054" t="str">
        <f t="shared" si="87"/>
        <v>EQUIPO</v>
      </c>
      <c r="K1054" t="b">
        <f t="shared" si="85"/>
        <v>0</v>
      </c>
      <c r="L1054" s="11" t="str">
        <f t="shared" si="86"/>
        <v/>
      </c>
      <c r="M1054" t="str">
        <f>IF(B1054="Q", MAX(M$2:M1053)+1, "")</f>
        <v/>
      </c>
      <c r="N1054" t="str">
        <f t="shared" si="83"/>
        <v/>
      </c>
    </row>
    <row r="1055" spans="1:14" x14ac:dyDescent="0.25">
      <c r="H1055" t="str" cm="1">
        <f t="array" ref="H1055">SUBSTITUTE(INDEX($C$1:$C1055, MAX(IF((NOT(ISBLANK($C$1:$C1055)))*(ISNUMBER(FIND("Item:", $C$1:$C1055))), ROW($C$1:$C1055)-ROW($C$1)+1))), "Item: ", "")</f>
        <v>EMPEDRADO Y CONTRAPISO DE CEMENTO</v>
      </c>
      <c r="I1055" t="str">
        <f t="shared" si="84"/>
        <v/>
      </c>
      <c r="J1055" t="str">
        <f t="shared" si="87"/>
        <v>EQUIPO</v>
      </c>
      <c r="K1055" t="b">
        <f t="shared" si="85"/>
        <v>0</v>
      </c>
      <c r="L1055" s="11" t="str">
        <f t="shared" si="86"/>
        <v/>
      </c>
      <c r="M1055" t="str">
        <f>IF(B1055="Q", MAX(M$2:M1054)+1, "")</f>
        <v/>
      </c>
      <c r="N1055" t="str">
        <f t="shared" si="83"/>
        <v/>
      </c>
    </row>
    <row r="1056" spans="1:14" x14ac:dyDescent="0.25">
      <c r="A1056" s="1" t="s">
        <v>2</v>
      </c>
      <c r="B1056" s="1" t="s">
        <v>213</v>
      </c>
      <c r="C1056" s="4" t="s">
        <v>214</v>
      </c>
      <c r="D1056" s="4" t="s">
        <v>74</v>
      </c>
      <c r="E1056" s="4" t="s">
        <v>77</v>
      </c>
      <c r="F1056" s="4" t="s">
        <v>215</v>
      </c>
      <c r="G1056" s="4" t="s">
        <v>76</v>
      </c>
      <c r="H1056" t="str" cm="1">
        <f t="array" ref="H1056">SUBSTITUTE(INDEX($C$1:$C1056, MAX(IF((NOT(ISBLANK($C$1:$C1056)))*(ISNUMBER(FIND("Item:", $C$1:$C1056))), ROW($C$1:$C1056)-ROW($C$1)+1))), "Item: ", "")</f>
        <v>EMPEDRADO Y CONTRAPISO DE CEMENTO</v>
      </c>
      <c r="I1056" t="str">
        <f t="shared" si="84"/>
        <v/>
      </c>
      <c r="J1056" t="str">
        <f t="shared" si="87"/>
        <v>EQUIPO</v>
      </c>
      <c r="K1056" t="b">
        <f t="shared" si="85"/>
        <v>0</v>
      </c>
      <c r="L1056" s="11" t="str">
        <f t="shared" si="86"/>
        <v/>
      </c>
      <c r="M1056" t="str">
        <f>IF(B1056="Q", MAX(M$2:M1055)+1, "")</f>
        <v/>
      </c>
      <c r="N1056" t="str">
        <f t="shared" si="83"/>
        <v/>
      </c>
    </row>
    <row r="1057" spans="1:14" x14ac:dyDescent="0.25">
      <c r="A1057" s="2"/>
      <c r="B1057" s="2" t="s">
        <v>216</v>
      </c>
      <c r="C1057" s="5" t="s">
        <v>217</v>
      </c>
      <c r="D1057" s="5"/>
      <c r="E1057" s="5"/>
      <c r="F1057" s="5"/>
      <c r="G1057" s="5"/>
      <c r="H1057" t="str" cm="1">
        <f t="array" ref="H1057">SUBSTITUTE(INDEX($C$1:$C1057, MAX(IF((NOT(ISBLANK($C$1:$C1057)))*(ISNUMBER(FIND("Item:", $C$1:$C1057))), ROW($C$1:$C1057)-ROW($C$1)+1))), "Item: ", "")</f>
        <v>EMPEDRADO Y CONTRAPISO DE CEMENTO</v>
      </c>
      <c r="I1057" t="str">
        <f t="shared" si="84"/>
        <v>MATERIALES</v>
      </c>
      <c r="J1057" t="str">
        <f t="shared" si="87"/>
        <v>MATERIALES</v>
      </c>
      <c r="K1057" t="b">
        <f t="shared" si="85"/>
        <v>1</v>
      </c>
      <c r="L1057" s="11" t="str">
        <f t="shared" si="86"/>
        <v/>
      </c>
      <c r="M1057" t="str">
        <f>IF(B1057="Q", MAX(M$2:M1056)+1, "")</f>
        <v/>
      </c>
      <c r="N1057" t="str">
        <f t="shared" si="83"/>
        <v/>
      </c>
    </row>
    <row r="1058" spans="1:14" x14ac:dyDescent="0.25">
      <c r="A1058" s="2">
        <v>1</v>
      </c>
      <c r="B1058" s="2" t="s">
        <v>218</v>
      </c>
      <c r="C1058" s="5" t="s">
        <v>108</v>
      </c>
      <c r="D1058" s="5" t="s">
        <v>81</v>
      </c>
      <c r="E1058" s="3">
        <v>13.5</v>
      </c>
      <c r="F1058" s="3">
        <v>1.1000000000000001</v>
      </c>
      <c r="G1058" s="3">
        <v>14.85</v>
      </c>
      <c r="H1058" t="str" cm="1">
        <f t="array" ref="H1058">SUBSTITUTE(INDEX($C$1:$C1058, MAX(IF((NOT(ISBLANK($C$1:$C1058)))*(ISNUMBER(FIND("Item:", $C$1:$C1058))), ROW($C$1:$C1058)-ROW($C$1)+1))), "Item: ", "")</f>
        <v>EMPEDRADO Y CONTRAPISO DE CEMENTO</v>
      </c>
      <c r="I1058" t="str">
        <f t="shared" si="84"/>
        <v/>
      </c>
      <c r="J1058" t="str">
        <f t="shared" si="87"/>
        <v>MATERIALES</v>
      </c>
      <c r="K1058" t="b">
        <f t="shared" si="85"/>
        <v>0</v>
      </c>
      <c r="L1058" s="11" t="str">
        <f t="shared" si="86"/>
        <v>SI</v>
      </c>
      <c r="M1058" t="str">
        <f>IF(B1058="Q", MAX(M$2:M1057)+1, "")</f>
        <v/>
      </c>
      <c r="N1058" t="str">
        <f t="shared" si="83"/>
        <v/>
      </c>
    </row>
    <row r="1059" spans="1:14" x14ac:dyDescent="0.25">
      <c r="A1059" s="2">
        <v>2</v>
      </c>
      <c r="B1059" s="2" t="s">
        <v>218</v>
      </c>
      <c r="C1059" s="5" t="s">
        <v>160</v>
      </c>
      <c r="D1059" s="5" t="s">
        <v>89</v>
      </c>
      <c r="E1059" s="3">
        <v>0.12</v>
      </c>
      <c r="F1059" s="3">
        <v>0</v>
      </c>
      <c r="G1059" s="3">
        <v>0</v>
      </c>
      <c r="H1059" t="str" cm="1">
        <f t="array" ref="H1059">SUBSTITUTE(INDEX($C$1:$C1059, MAX(IF((NOT(ISBLANK($C$1:$C1059)))*(ISNUMBER(FIND("Item:", $C$1:$C1059))), ROW($C$1:$C1059)-ROW($C$1)+1))), "Item: ", "")</f>
        <v>EMPEDRADO Y CONTRAPISO DE CEMENTO</v>
      </c>
      <c r="I1059" t="str">
        <f t="shared" si="84"/>
        <v/>
      </c>
      <c r="J1059" t="str">
        <f t="shared" si="87"/>
        <v>MATERIALES</v>
      </c>
      <c r="K1059" t="b">
        <f t="shared" si="85"/>
        <v>0</v>
      </c>
      <c r="L1059" s="11" t="str">
        <f t="shared" si="86"/>
        <v>SI</v>
      </c>
      <c r="M1059" t="str">
        <f>IF(B1059="Q", MAX(M$2:M1058)+1, "")</f>
        <v/>
      </c>
      <c r="N1059" t="str">
        <f t="shared" si="83"/>
        <v/>
      </c>
    </row>
    <row r="1060" spans="1:14" x14ac:dyDescent="0.25">
      <c r="A1060" s="2">
        <v>3</v>
      </c>
      <c r="B1060" s="2" t="s">
        <v>218</v>
      </c>
      <c r="C1060" s="5" t="s">
        <v>133</v>
      </c>
      <c r="D1060" s="5" t="s">
        <v>89</v>
      </c>
      <c r="E1060" s="3">
        <v>0.05</v>
      </c>
      <c r="F1060" s="3">
        <v>0</v>
      </c>
      <c r="G1060" s="3">
        <v>0</v>
      </c>
      <c r="H1060" t="str" cm="1">
        <f t="array" ref="H1060">SUBSTITUTE(INDEX($C$1:$C1060, MAX(IF((NOT(ISBLANK($C$1:$C1060)))*(ISNUMBER(FIND("Item:", $C$1:$C1060))), ROW($C$1:$C1060)-ROW($C$1)+1))), "Item: ", "")</f>
        <v>EMPEDRADO Y CONTRAPISO DE CEMENTO</v>
      </c>
      <c r="I1060" t="str">
        <f t="shared" si="84"/>
        <v/>
      </c>
      <c r="J1060" t="str">
        <f t="shared" si="87"/>
        <v>MATERIALES</v>
      </c>
      <c r="K1060" t="b">
        <f t="shared" si="85"/>
        <v>0</v>
      </c>
      <c r="L1060" s="11" t="str">
        <f t="shared" si="86"/>
        <v>SI</v>
      </c>
      <c r="M1060" t="str">
        <f>IF(B1060="Q", MAX(M$2:M1059)+1, "")</f>
        <v/>
      </c>
      <c r="N1060" t="str">
        <f t="shared" si="83"/>
        <v/>
      </c>
    </row>
    <row r="1061" spans="1:14" x14ac:dyDescent="0.25">
      <c r="A1061" s="2">
        <v>4</v>
      </c>
      <c r="B1061" s="2" t="s">
        <v>218</v>
      </c>
      <c r="C1061" s="5" t="s">
        <v>88</v>
      </c>
      <c r="D1061" s="5" t="s">
        <v>89</v>
      </c>
      <c r="E1061" s="3">
        <v>0.05</v>
      </c>
      <c r="F1061" s="3">
        <v>0</v>
      </c>
      <c r="G1061" s="3">
        <v>0</v>
      </c>
      <c r="H1061" t="str" cm="1">
        <f t="array" ref="H1061">SUBSTITUTE(INDEX($C$1:$C1061, MAX(IF((NOT(ISBLANK($C$1:$C1061)))*(ISNUMBER(FIND("Item:", $C$1:$C1061))), ROW($C$1:$C1061)-ROW($C$1)+1))), "Item: ", "")</f>
        <v>EMPEDRADO Y CONTRAPISO DE CEMENTO</v>
      </c>
      <c r="I1061" t="str">
        <f t="shared" si="84"/>
        <v/>
      </c>
      <c r="J1061" t="str">
        <f t="shared" si="87"/>
        <v>MATERIALES</v>
      </c>
      <c r="K1061" t="b">
        <f t="shared" si="85"/>
        <v>0</v>
      </c>
      <c r="L1061" s="11" t="str">
        <f t="shared" si="86"/>
        <v>SI</v>
      </c>
      <c r="M1061" t="str">
        <f>IF(B1061="Q", MAX(M$2:M1060)+1, "")</f>
        <v/>
      </c>
      <c r="N1061" t="str">
        <f t="shared" si="83"/>
        <v/>
      </c>
    </row>
    <row r="1062" spans="1:14" x14ac:dyDescent="0.25">
      <c r="H1062" t="str" cm="1">
        <f t="array" ref="H1062">SUBSTITUTE(INDEX($C$1:$C1062, MAX(IF((NOT(ISBLANK($C$1:$C1062)))*(ISNUMBER(FIND("Item:", $C$1:$C1062))), ROW($C$1:$C1062)-ROW($C$1)+1))), "Item: ", "")</f>
        <v>EMPEDRADO Y CONTRAPISO DE CEMENTO</v>
      </c>
      <c r="I1062" t="str">
        <f t="shared" si="84"/>
        <v/>
      </c>
      <c r="J1062" t="str">
        <f t="shared" si="87"/>
        <v>MATERIALES</v>
      </c>
      <c r="K1062" t="b">
        <f t="shared" si="85"/>
        <v>0</v>
      </c>
      <c r="L1062" s="11" t="str">
        <f t="shared" si="86"/>
        <v/>
      </c>
      <c r="M1062" t="str">
        <f>IF(B1062="Q", MAX(M$2:M1061)+1, "")</f>
        <v/>
      </c>
      <c r="N1062" t="str">
        <f t="shared" si="83"/>
        <v/>
      </c>
    </row>
    <row r="1063" spans="1:14" x14ac:dyDescent="0.25">
      <c r="H1063" t="str" cm="1">
        <f t="array" ref="H1063">SUBSTITUTE(INDEX($C$1:$C1063, MAX(IF((NOT(ISBLANK($C$1:$C1063)))*(ISNUMBER(FIND("Item:", $C$1:$C1063))), ROW($C$1:$C1063)-ROW($C$1)+1))), "Item: ", "")</f>
        <v>EMPEDRADO Y CONTRAPISO DE CEMENTO</v>
      </c>
      <c r="I1063" t="str">
        <f t="shared" si="84"/>
        <v/>
      </c>
      <c r="J1063" t="str">
        <f t="shared" si="87"/>
        <v>MATERIALES</v>
      </c>
      <c r="K1063" t="b">
        <f t="shared" si="85"/>
        <v>0</v>
      </c>
      <c r="L1063" s="11" t="str">
        <f t="shared" si="86"/>
        <v/>
      </c>
      <c r="M1063" t="str">
        <f>IF(B1063="Q", MAX(M$2:M1062)+1, "")</f>
        <v/>
      </c>
      <c r="N1063" t="str">
        <f t="shared" si="83"/>
        <v/>
      </c>
    </row>
    <row r="1064" spans="1:14" x14ac:dyDescent="0.25">
      <c r="H1064" t="str" cm="1">
        <f t="array" ref="H1064">SUBSTITUTE(INDEX($C$1:$C1064, MAX(IF((NOT(ISBLANK($C$1:$C1064)))*(ISNUMBER(FIND("Item:", $C$1:$C1064))), ROW($C$1:$C1064)-ROW($C$1)+1))), "Item: ", "")</f>
        <v>EMPEDRADO Y CONTRAPISO DE CEMENTO</v>
      </c>
      <c r="I1064" t="str">
        <f t="shared" si="84"/>
        <v/>
      </c>
      <c r="J1064" t="str">
        <f t="shared" si="87"/>
        <v>MATERIALES</v>
      </c>
      <c r="K1064" t="b">
        <f t="shared" si="85"/>
        <v>0</v>
      </c>
      <c r="L1064" s="11" t="str">
        <f t="shared" si="86"/>
        <v/>
      </c>
      <c r="M1064" t="str">
        <f>IF(B1064="Q", MAX(M$2:M1063)+1, "")</f>
        <v/>
      </c>
      <c r="N1064" t="str">
        <f t="shared" si="83"/>
        <v/>
      </c>
    </row>
    <row r="1065" spans="1:14" x14ac:dyDescent="0.25">
      <c r="H1065" t="str" cm="1">
        <f t="array" ref="H1065">SUBSTITUTE(INDEX($C$1:$C1065, MAX(IF((NOT(ISBLANK($C$1:$C1065)))*(ISNUMBER(FIND("Item:", $C$1:$C1065))), ROW($C$1:$C1065)-ROW($C$1)+1))), "Item: ", "")</f>
        <v>EMPEDRADO Y CONTRAPISO DE CEMENTO</v>
      </c>
      <c r="I1065" t="str">
        <f t="shared" si="84"/>
        <v/>
      </c>
      <c r="J1065" t="str">
        <f t="shared" si="87"/>
        <v>MATERIALES</v>
      </c>
      <c r="K1065" t="b">
        <f t="shared" si="85"/>
        <v>0</v>
      </c>
      <c r="L1065" s="11" t="str">
        <f t="shared" si="86"/>
        <v/>
      </c>
      <c r="M1065" t="str">
        <f>IF(B1065="Q", MAX(M$2:M1064)+1, "")</f>
        <v/>
      </c>
      <c r="N1065" t="str">
        <f t="shared" si="83"/>
        <v/>
      </c>
    </row>
    <row r="1066" spans="1:14" x14ac:dyDescent="0.25">
      <c r="H1066" t="str" cm="1">
        <f t="array" ref="H1066">SUBSTITUTE(INDEX($C$1:$C1066, MAX(IF((NOT(ISBLANK($C$1:$C1066)))*(ISNUMBER(FIND("Item:", $C$1:$C1066))), ROW($C$1:$C1066)-ROW($C$1)+1))), "Item: ", "")</f>
        <v>EMPEDRADO Y CONTRAPISO DE CEMENTO</v>
      </c>
      <c r="I1066" t="str">
        <f t="shared" si="84"/>
        <v/>
      </c>
      <c r="J1066" t="str">
        <f t="shared" si="87"/>
        <v>MATERIALES</v>
      </c>
      <c r="K1066" t="b">
        <f t="shared" si="85"/>
        <v>0</v>
      </c>
      <c r="L1066" s="11" t="str">
        <f t="shared" si="86"/>
        <v/>
      </c>
      <c r="M1066" t="str">
        <f>IF(B1066="Q", MAX(M$2:M1065)+1, "")</f>
        <v/>
      </c>
      <c r="N1066" t="str">
        <f t="shared" si="83"/>
        <v/>
      </c>
    </row>
    <row r="1067" spans="1:14" x14ac:dyDescent="0.25">
      <c r="H1067" t="str" cm="1">
        <f t="array" ref="H1067">SUBSTITUTE(INDEX($C$1:$C1067, MAX(IF((NOT(ISBLANK($C$1:$C1067)))*(ISNUMBER(FIND("Item:", $C$1:$C1067))), ROW($C$1:$C1067)-ROW($C$1)+1))), "Item: ", "")</f>
        <v>EMPEDRADO Y CONTRAPISO DE CEMENTO</v>
      </c>
      <c r="I1067" t="str">
        <f t="shared" si="84"/>
        <v/>
      </c>
      <c r="J1067" t="str">
        <f t="shared" si="87"/>
        <v>MATERIALES</v>
      </c>
      <c r="K1067" t="b">
        <f t="shared" si="85"/>
        <v>0</v>
      </c>
      <c r="L1067" s="11" t="str">
        <f t="shared" si="86"/>
        <v/>
      </c>
      <c r="M1067" t="str">
        <f>IF(B1067="Q", MAX(M$2:M1066)+1, "")</f>
        <v/>
      </c>
      <c r="N1067" t="str">
        <f t="shared" si="83"/>
        <v/>
      </c>
    </row>
    <row r="1068" spans="1:14" x14ac:dyDescent="0.25">
      <c r="H1068" t="str" cm="1">
        <f t="array" ref="H1068">SUBSTITUTE(INDEX($C$1:$C1068, MAX(IF((NOT(ISBLANK($C$1:$C1068)))*(ISNUMBER(FIND("Item:", $C$1:$C1068))), ROW($C$1:$C1068)-ROW($C$1)+1))), "Item: ", "")</f>
        <v>EMPEDRADO Y CONTRAPISO DE CEMENTO</v>
      </c>
      <c r="I1068" t="str">
        <f t="shared" si="84"/>
        <v/>
      </c>
      <c r="J1068" t="str">
        <f t="shared" si="87"/>
        <v>MATERIALES</v>
      </c>
      <c r="K1068" t="b">
        <f t="shared" si="85"/>
        <v>0</v>
      </c>
      <c r="L1068" s="11" t="str">
        <f t="shared" si="86"/>
        <v/>
      </c>
      <c r="M1068" t="str">
        <f>IF(B1068="Q", MAX(M$2:M1067)+1, "")</f>
        <v/>
      </c>
      <c r="N1068" t="str">
        <f t="shared" si="83"/>
        <v/>
      </c>
    </row>
    <row r="1069" spans="1:14" x14ac:dyDescent="0.25">
      <c r="H1069" t="str" cm="1">
        <f t="array" ref="H1069">SUBSTITUTE(INDEX($C$1:$C1069, MAX(IF((NOT(ISBLANK($C$1:$C1069)))*(ISNUMBER(FIND("Item:", $C$1:$C1069))), ROW($C$1:$C1069)-ROW($C$1)+1))), "Item: ", "")</f>
        <v>EMPEDRADO Y CONTRAPISO DE CEMENTO</v>
      </c>
      <c r="I1069" t="str">
        <f t="shared" si="84"/>
        <v/>
      </c>
      <c r="J1069" t="str">
        <f t="shared" si="87"/>
        <v>MATERIALES</v>
      </c>
      <c r="K1069" t="b">
        <f t="shared" si="85"/>
        <v>0</v>
      </c>
      <c r="L1069" s="11" t="str">
        <f t="shared" si="86"/>
        <v/>
      </c>
      <c r="M1069" t="str">
        <f>IF(B1069="Q", MAX(M$2:M1068)+1, "")</f>
        <v/>
      </c>
      <c r="N1069" t="str">
        <f t="shared" si="83"/>
        <v/>
      </c>
    </row>
    <row r="1070" spans="1:14" x14ac:dyDescent="0.25">
      <c r="H1070" t="str" cm="1">
        <f t="array" ref="H1070">SUBSTITUTE(INDEX($C$1:$C1070, MAX(IF((NOT(ISBLANK($C$1:$C1070)))*(ISNUMBER(FIND("Item:", $C$1:$C1070))), ROW($C$1:$C1070)-ROW($C$1)+1))), "Item: ", "")</f>
        <v>EMPEDRADO Y CONTRAPISO DE CEMENTO</v>
      </c>
      <c r="I1070" t="str">
        <f t="shared" si="84"/>
        <v/>
      </c>
      <c r="J1070" t="str">
        <f t="shared" si="87"/>
        <v>MATERIALES</v>
      </c>
      <c r="K1070" t="b">
        <f t="shared" si="85"/>
        <v>0</v>
      </c>
      <c r="L1070" s="11" t="str">
        <f t="shared" si="86"/>
        <v/>
      </c>
      <c r="M1070" t="str">
        <f>IF(B1070="Q", MAX(M$2:M1069)+1, "")</f>
        <v/>
      </c>
      <c r="N1070" t="str">
        <f t="shared" si="83"/>
        <v/>
      </c>
    </row>
    <row r="1071" spans="1:14" x14ac:dyDescent="0.25">
      <c r="H1071" t="str" cm="1">
        <f t="array" ref="H1071">SUBSTITUTE(INDEX($C$1:$C1071, MAX(IF((NOT(ISBLANK($C$1:$C1071)))*(ISNUMBER(FIND("Item:", $C$1:$C1071))), ROW($C$1:$C1071)-ROW($C$1)+1))), "Item: ", "")</f>
        <v>EMPEDRADO Y CONTRAPISO DE CEMENTO</v>
      </c>
      <c r="I1071" t="str">
        <f t="shared" si="84"/>
        <v/>
      </c>
      <c r="J1071" t="str">
        <f t="shared" si="87"/>
        <v>MATERIALES</v>
      </c>
      <c r="K1071" t="b">
        <f t="shared" si="85"/>
        <v>0</v>
      </c>
      <c r="L1071" s="11" t="str">
        <f t="shared" si="86"/>
        <v/>
      </c>
      <c r="M1071" t="str">
        <f>IF(B1071="Q", MAX(M$2:M1070)+1, "")</f>
        <v/>
      </c>
      <c r="N1071" t="str">
        <f t="shared" si="83"/>
        <v/>
      </c>
    </row>
    <row r="1072" spans="1:14" x14ac:dyDescent="0.25">
      <c r="H1072" t="str" cm="1">
        <f t="array" ref="H1072">SUBSTITUTE(INDEX($C$1:$C1072, MAX(IF((NOT(ISBLANK($C$1:$C1072)))*(ISNUMBER(FIND("Item:", $C$1:$C1072))), ROW($C$1:$C1072)-ROW($C$1)+1))), "Item: ", "")</f>
        <v>EMPEDRADO Y CONTRAPISO DE CEMENTO</v>
      </c>
      <c r="I1072" t="str">
        <f t="shared" si="84"/>
        <v/>
      </c>
      <c r="J1072" t="str">
        <f t="shared" si="87"/>
        <v>MATERIALES</v>
      </c>
      <c r="K1072" t="b">
        <f t="shared" si="85"/>
        <v>0</v>
      </c>
      <c r="L1072" s="11" t="str">
        <f t="shared" si="86"/>
        <v/>
      </c>
      <c r="M1072" t="str">
        <f>IF(B1072="Q", MAX(M$2:M1071)+1, "")</f>
        <v/>
      </c>
      <c r="N1072" t="str">
        <f t="shared" si="83"/>
        <v/>
      </c>
    </row>
    <row r="1073" spans="1:14" x14ac:dyDescent="0.25">
      <c r="A1073" s="6" t="s">
        <v>1</v>
      </c>
      <c r="B1073" s="6" t="s">
        <v>219</v>
      </c>
      <c r="C1073" s="8" t="s">
        <v>220</v>
      </c>
      <c r="D1073" s="8"/>
      <c r="E1073" s="8"/>
      <c r="F1073" s="8" t="s">
        <v>221</v>
      </c>
      <c r="G1073" s="7">
        <v>14.85</v>
      </c>
      <c r="H1073" t="str" cm="1">
        <f t="array" ref="H1073">SUBSTITUTE(INDEX($C$1:$C1073, MAX(IF((NOT(ISBLANK($C$1:$C1073)))*(ISNUMBER(FIND("Item:", $C$1:$C1073))), ROW($C$1:$C1073)-ROW($C$1)+1))), "Item: ", "")</f>
        <v>EMPEDRADO Y CONTRAPISO DE CEMENTO</v>
      </c>
      <c r="I1073" t="str">
        <f t="shared" si="84"/>
        <v>MATERIALES</v>
      </c>
      <c r="J1073" t="str">
        <f t="shared" si="87"/>
        <v>MATERIALES</v>
      </c>
      <c r="K1073" t="b">
        <f t="shared" si="85"/>
        <v>0</v>
      </c>
      <c r="L1073" s="11" t="str">
        <f t="shared" si="86"/>
        <v/>
      </c>
      <c r="M1073" t="str">
        <f>IF(B1073="Q", MAX(M$2:M1072)+1, "")</f>
        <v/>
      </c>
      <c r="N1073" t="str">
        <f t="shared" si="83"/>
        <v/>
      </c>
    </row>
    <row r="1074" spans="1:14" x14ac:dyDescent="0.25">
      <c r="A1074" s="2"/>
      <c r="B1074" s="2" t="s">
        <v>222</v>
      </c>
      <c r="C1074" s="5" t="s">
        <v>223</v>
      </c>
      <c r="D1074" s="5"/>
      <c r="E1074" s="5"/>
      <c r="F1074" s="5"/>
      <c r="G1074" s="5"/>
      <c r="H1074" t="str" cm="1">
        <f t="array" ref="H1074">SUBSTITUTE(INDEX($C$1:$C1074, MAX(IF((NOT(ISBLANK($C$1:$C1074)))*(ISNUMBER(FIND("Item:", $C$1:$C1074))), ROW($C$1:$C1074)-ROW($C$1)+1))), "Item: ", "")</f>
        <v>EMPEDRADO Y CONTRAPISO DE CEMENTO</v>
      </c>
      <c r="I1074" t="str">
        <f t="shared" si="84"/>
        <v>MANO DE OBRA</v>
      </c>
      <c r="J1074" t="str">
        <f t="shared" si="87"/>
        <v>MANO DE OBRA</v>
      </c>
      <c r="K1074" t="b">
        <f t="shared" si="85"/>
        <v>1</v>
      </c>
      <c r="L1074" s="11" t="str">
        <f t="shared" si="86"/>
        <v/>
      </c>
      <c r="M1074" t="str">
        <f>IF(B1074="Q", MAX(M$2:M1073)+1, "")</f>
        <v/>
      </c>
      <c r="N1074" t="str">
        <f t="shared" si="83"/>
        <v/>
      </c>
    </row>
    <row r="1075" spans="1:14" x14ac:dyDescent="0.25">
      <c r="A1075" s="2">
        <v>1</v>
      </c>
      <c r="B1075" s="2" t="s">
        <v>218</v>
      </c>
      <c r="C1075" s="5" t="s">
        <v>197</v>
      </c>
      <c r="D1075" s="5" t="s">
        <v>198</v>
      </c>
      <c r="E1075" s="3">
        <v>2</v>
      </c>
      <c r="F1075" s="3">
        <v>18</v>
      </c>
      <c r="G1075" s="3">
        <v>36</v>
      </c>
      <c r="H1075" t="str" cm="1">
        <f t="array" ref="H1075">SUBSTITUTE(INDEX($C$1:$C1075, MAX(IF((NOT(ISBLANK($C$1:$C1075)))*(ISNUMBER(FIND("Item:", $C$1:$C1075))), ROW($C$1:$C1075)-ROW($C$1)+1))), "Item: ", "")</f>
        <v>EMPEDRADO Y CONTRAPISO DE CEMENTO</v>
      </c>
      <c r="I1075" t="str">
        <f t="shared" si="84"/>
        <v/>
      </c>
      <c r="J1075" t="str">
        <f t="shared" si="87"/>
        <v>MANO DE OBRA</v>
      </c>
      <c r="K1075" t="b">
        <f t="shared" si="85"/>
        <v>0</v>
      </c>
      <c r="L1075" s="11" t="str">
        <f t="shared" si="86"/>
        <v>SI</v>
      </c>
      <c r="M1075" t="str">
        <f>IF(B1075="Q", MAX(M$2:M1074)+1, "")</f>
        <v/>
      </c>
      <c r="N1075" t="str">
        <f t="shared" si="83"/>
        <v/>
      </c>
    </row>
    <row r="1076" spans="1:14" x14ac:dyDescent="0.25">
      <c r="A1076" s="2">
        <v>2</v>
      </c>
      <c r="B1076" s="2" t="s">
        <v>218</v>
      </c>
      <c r="C1076" s="5" t="s">
        <v>200</v>
      </c>
      <c r="D1076" s="5" t="s">
        <v>198</v>
      </c>
      <c r="E1076" s="3">
        <v>2</v>
      </c>
      <c r="F1076" s="3">
        <v>0</v>
      </c>
      <c r="G1076" s="3">
        <v>0</v>
      </c>
      <c r="H1076" t="str" cm="1">
        <f t="array" ref="H1076">SUBSTITUTE(INDEX($C$1:$C1076, MAX(IF((NOT(ISBLANK($C$1:$C1076)))*(ISNUMBER(FIND("Item:", $C$1:$C1076))), ROW($C$1:$C1076)-ROW($C$1)+1))), "Item: ", "")</f>
        <v>EMPEDRADO Y CONTRAPISO DE CEMENTO</v>
      </c>
      <c r="I1076" t="str">
        <f t="shared" si="84"/>
        <v/>
      </c>
      <c r="J1076" t="str">
        <f t="shared" si="87"/>
        <v>MANO DE OBRA</v>
      </c>
      <c r="K1076" t="b">
        <f t="shared" si="85"/>
        <v>0</v>
      </c>
      <c r="L1076" s="11" t="str">
        <f t="shared" si="86"/>
        <v>SI</v>
      </c>
      <c r="M1076" t="str">
        <f>IF(B1076="Q", MAX(M$2:M1075)+1, "")</f>
        <v/>
      </c>
      <c r="N1076" t="str">
        <f t="shared" si="83"/>
        <v/>
      </c>
    </row>
    <row r="1077" spans="1:14" x14ac:dyDescent="0.25">
      <c r="H1077" t="str" cm="1">
        <f t="array" ref="H1077">SUBSTITUTE(INDEX($C$1:$C1077, MAX(IF((NOT(ISBLANK($C$1:$C1077)))*(ISNUMBER(FIND("Item:", $C$1:$C1077))), ROW($C$1:$C1077)-ROW($C$1)+1))), "Item: ", "")</f>
        <v>EMPEDRADO Y CONTRAPISO DE CEMENTO</v>
      </c>
      <c r="I1077" t="str">
        <f t="shared" si="84"/>
        <v/>
      </c>
      <c r="J1077" t="str">
        <f t="shared" si="87"/>
        <v>MANO DE OBRA</v>
      </c>
      <c r="K1077" t="b">
        <f t="shared" si="85"/>
        <v>0</v>
      </c>
      <c r="L1077" s="11" t="str">
        <f t="shared" si="86"/>
        <v/>
      </c>
      <c r="M1077" t="str">
        <f>IF(B1077="Q", MAX(M$2:M1076)+1, "")</f>
        <v/>
      </c>
      <c r="N1077" t="str">
        <f t="shared" si="83"/>
        <v/>
      </c>
    </row>
    <row r="1078" spans="1:14" x14ac:dyDescent="0.25">
      <c r="H1078" t="str" cm="1">
        <f t="array" ref="H1078">SUBSTITUTE(INDEX($C$1:$C1078, MAX(IF((NOT(ISBLANK($C$1:$C1078)))*(ISNUMBER(FIND("Item:", $C$1:$C1078))), ROW($C$1:$C1078)-ROW($C$1)+1))), "Item: ", "")</f>
        <v>EMPEDRADO Y CONTRAPISO DE CEMENTO</v>
      </c>
      <c r="I1078" t="str">
        <f t="shared" si="84"/>
        <v/>
      </c>
      <c r="J1078" t="str">
        <f t="shared" si="87"/>
        <v>MANO DE OBRA</v>
      </c>
      <c r="K1078" t="b">
        <f t="shared" si="85"/>
        <v>0</v>
      </c>
      <c r="L1078" s="11" t="str">
        <f t="shared" si="86"/>
        <v/>
      </c>
      <c r="M1078" t="str">
        <f>IF(B1078="Q", MAX(M$2:M1077)+1, "")</f>
        <v/>
      </c>
      <c r="N1078" t="str">
        <f t="shared" si="83"/>
        <v/>
      </c>
    </row>
    <row r="1079" spans="1:14" x14ac:dyDescent="0.25">
      <c r="H1079" t="str" cm="1">
        <f t="array" ref="H1079">SUBSTITUTE(INDEX($C$1:$C1079, MAX(IF((NOT(ISBLANK($C$1:$C1079)))*(ISNUMBER(FIND("Item:", $C$1:$C1079))), ROW($C$1:$C1079)-ROW($C$1)+1))), "Item: ", "")</f>
        <v>EMPEDRADO Y CONTRAPISO DE CEMENTO</v>
      </c>
      <c r="I1079" t="str">
        <f t="shared" si="84"/>
        <v/>
      </c>
      <c r="J1079" t="str">
        <f t="shared" si="87"/>
        <v>MANO DE OBRA</v>
      </c>
      <c r="K1079" t="b">
        <f t="shared" si="85"/>
        <v>0</v>
      </c>
      <c r="L1079" s="11" t="str">
        <f t="shared" si="86"/>
        <v/>
      </c>
      <c r="M1079" t="str">
        <f>IF(B1079="Q", MAX(M$2:M1078)+1, "")</f>
        <v/>
      </c>
      <c r="N1079" t="str">
        <f t="shared" si="83"/>
        <v/>
      </c>
    </row>
    <row r="1080" spans="1:14" x14ac:dyDescent="0.25">
      <c r="A1080" s="6" t="s">
        <v>1</v>
      </c>
      <c r="B1080" s="6" t="s">
        <v>224</v>
      </c>
      <c r="C1080" s="8" t="s">
        <v>225</v>
      </c>
      <c r="D1080" s="8"/>
      <c r="E1080" s="8"/>
      <c r="F1080" s="8" t="s">
        <v>226</v>
      </c>
      <c r="G1080" s="7">
        <v>36</v>
      </c>
      <c r="H1080" t="str" cm="1">
        <f t="array" ref="H1080">SUBSTITUTE(INDEX($C$1:$C1080, MAX(IF((NOT(ISBLANK($C$1:$C1080)))*(ISNUMBER(FIND("Item:", $C$1:$C1080))), ROW($C$1:$C1080)-ROW($C$1)+1))), "Item: ", "")</f>
        <v>EMPEDRADO Y CONTRAPISO DE CEMENTO</v>
      </c>
      <c r="I1080" t="str">
        <f t="shared" si="84"/>
        <v>MANO DE OBRA</v>
      </c>
      <c r="J1080" t="str">
        <f t="shared" si="87"/>
        <v>MANO DE OBRA</v>
      </c>
      <c r="K1080" t="b">
        <f t="shared" si="85"/>
        <v>0</v>
      </c>
      <c r="L1080" s="11" t="str">
        <f t="shared" si="86"/>
        <v/>
      </c>
      <c r="M1080" t="str">
        <f>IF(B1080="Q", MAX(M$2:M1079)+1, "")</f>
        <v/>
      </c>
      <c r="N1080" t="str">
        <f t="shared" si="83"/>
        <v/>
      </c>
    </row>
    <row r="1081" spans="1:14" x14ac:dyDescent="0.25">
      <c r="A1081" s="2"/>
      <c r="B1081" s="2" t="s">
        <v>227</v>
      </c>
      <c r="C1081" s="5" t="s">
        <v>228</v>
      </c>
      <c r="D1081" s="5"/>
      <c r="E1081" s="5" t="s">
        <v>229</v>
      </c>
      <c r="F1081" s="5" t="s">
        <v>230</v>
      </c>
      <c r="G1081" s="3">
        <v>19.8</v>
      </c>
      <c r="H1081" t="str" cm="1">
        <f t="array" ref="H1081">SUBSTITUTE(INDEX($C$1:$C1081, MAX(IF((NOT(ISBLANK($C$1:$C1081)))*(ISNUMBER(FIND("Item:", $C$1:$C1081))), ROW($C$1:$C1081)-ROW($C$1)+1))), "Item: ", "")</f>
        <v>EMPEDRADO Y CONTRAPISO DE CEMENTO</v>
      </c>
      <c r="I1081" t="str">
        <f t="shared" si="84"/>
        <v/>
      </c>
      <c r="J1081" t="str">
        <f t="shared" si="87"/>
        <v>MANO DE OBRA</v>
      </c>
      <c r="K1081" t="b">
        <f t="shared" si="85"/>
        <v>0</v>
      </c>
      <c r="L1081" s="11" t="str">
        <f t="shared" si="86"/>
        <v/>
      </c>
      <c r="M1081" t="str">
        <f>IF(B1081="Q", MAX(M$2:M1080)+1, "")</f>
        <v/>
      </c>
      <c r="N1081" t="str">
        <f t="shared" si="83"/>
        <v/>
      </c>
    </row>
    <row r="1082" spans="1:14" x14ac:dyDescent="0.25">
      <c r="A1082" s="2"/>
      <c r="B1082" s="2" t="s">
        <v>231</v>
      </c>
      <c r="C1082" s="5" t="s">
        <v>232</v>
      </c>
      <c r="D1082" s="5"/>
      <c r="E1082" s="5" t="s">
        <v>233</v>
      </c>
      <c r="F1082" s="5" t="s">
        <v>234</v>
      </c>
      <c r="G1082" s="3">
        <v>8.34</v>
      </c>
      <c r="H1082" t="str" cm="1">
        <f t="array" ref="H1082">SUBSTITUTE(INDEX($C$1:$C1082, MAX(IF((NOT(ISBLANK($C$1:$C1082)))*(ISNUMBER(FIND("Item:", $C$1:$C1082))), ROW($C$1:$C1082)-ROW($C$1)+1))), "Item: ", "")</f>
        <v>EMPEDRADO Y CONTRAPISO DE CEMENTO</v>
      </c>
      <c r="I1082" t="str">
        <f t="shared" si="84"/>
        <v/>
      </c>
      <c r="J1082" t="str">
        <f t="shared" si="87"/>
        <v>MANO DE OBRA</v>
      </c>
      <c r="K1082" t="b">
        <f t="shared" si="85"/>
        <v>0</v>
      </c>
      <c r="L1082" s="11" t="str">
        <f t="shared" si="86"/>
        <v/>
      </c>
      <c r="M1082" t="str">
        <f>IF(B1082="Q", MAX(M$2:M1081)+1, "")</f>
        <v/>
      </c>
      <c r="N1082" t="str">
        <f t="shared" si="83"/>
        <v/>
      </c>
    </row>
    <row r="1083" spans="1:14" x14ac:dyDescent="0.25">
      <c r="A1083" s="6" t="s">
        <v>1</v>
      </c>
      <c r="B1083" s="6" t="s">
        <v>235</v>
      </c>
      <c r="C1083" s="8" t="s">
        <v>236</v>
      </c>
      <c r="D1083" s="8"/>
      <c r="E1083" s="8"/>
      <c r="F1083" s="8" t="s">
        <v>237</v>
      </c>
      <c r="G1083" s="7">
        <v>64.14</v>
      </c>
      <c r="H1083" t="str" cm="1">
        <f t="array" ref="H1083">SUBSTITUTE(INDEX($C$1:$C1083, MAX(IF((NOT(ISBLANK($C$1:$C1083)))*(ISNUMBER(FIND("Item:", $C$1:$C1083))), ROW($C$1:$C1083)-ROW($C$1)+1))), "Item: ", "")</f>
        <v>EMPEDRADO Y CONTRAPISO DE CEMENTO</v>
      </c>
      <c r="I1083" t="str">
        <f t="shared" si="84"/>
        <v>MANO DE OBRA</v>
      </c>
      <c r="J1083" t="str">
        <f t="shared" si="87"/>
        <v>MANO DE OBRA</v>
      </c>
      <c r="K1083" t="b">
        <f t="shared" si="85"/>
        <v>0</v>
      </c>
      <c r="L1083" s="11" t="str">
        <f t="shared" si="86"/>
        <v/>
      </c>
      <c r="M1083" t="str">
        <f>IF(B1083="Q", MAX(M$2:M1082)+1, "")</f>
        <v/>
      </c>
      <c r="N1083" t="str">
        <f t="shared" si="83"/>
        <v/>
      </c>
    </row>
    <row r="1084" spans="1:14" x14ac:dyDescent="0.25">
      <c r="A1084" s="2"/>
      <c r="B1084" s="2" t="s">
        <v>238</v>
      </c>
      <c r="C1084" s="5" t="s">
        <v>239</v>
      </c>
      <c r="D1084" s="5"/>
      <c r="E1084" s="5"/>
      <c r="F1084" s="5"/>
      <c r="G1084" s="5"/>
      <c r="H1084" t="str" cm="1">
        <f t="array" ref="H1084">SUBSTITUTE(INDEX($C$1:$C1084, MAX(IF((NOT(ISBLANK($C$1:$C1084)))*(ISNUMBER(FIND("Item:", $C$1:$C1084))), ROW($C$1:$C1084)-ROW($C$1)+1))), "Item: ", "")</f>
        <v>EMPEDRADO Y CONTRAPISO DE CEMENTO</v>
      </c>
      <c r="I1084" t="str">
        <f t="shared" si="84"/>
        <v>EQUIPO</v>
      </c>
      <c r="J1084" t="str">
        <f t="shared" si="87"/>
        <v>EQUIPO</v>
      </c>
      <c r="K1084" t="b">
        <f t="shared" si="85"/>
        <v>0</v>
      </c>
      <c r="L1084" s="11" t="str">
        <f t="shared" si="86"/>
        <v/>
      </c>
      <c r="M1084" t="str">
        <f>IF(B1084="Q", MAX(M$2:M1083)+1, "")</f>
        <v/>
      </c>
      <c r="N1084" t="str">
        <f t="shared" si="83"/>
        <v/>
      </c>
    </row>
    <row r="1085" spans="1:14" x14ac:dyDescent="0.25">
      <c r="H1085" t="str" cm="1">
        <f t="array" ref="H1085">SUBSTITUTE(INDEX($C$1:$C1085, MAX(IF((NOT(ISBLANK($C$1:$C1085)))*(ISNUMBER(FIND("Item:", $C$1:$C1085))), ROW($C$1:$C1085)-ROW($C$1)+1))), "Item: ", "")</f>
        <v>EMPEDRADO Y CONTRAPISO DE CEMENTO</v>
      </c>
      <c r="I1085" t="str">
        <f t="shared" si="84"/>
        <v/>
      </c>
      <c r="J1085" t="str">
        <f t="shared" si="87"/>
        <v>EQUIPO</v>
      </c>
      <c r="K1085" t="b">
        <f t="shared" si="85"/>
        <v>0</v>
      </c>
      <c r="L1085" s="11" t="str">
        <f t="shared" si="86"/>
        <v/>
      </c>
      <c r="M1085" t="str">
        <f>IF(B1085="Q", MAX(M$2:M1084)+1, "")</f>
        <v/>
      </c>
      <c r="N1085" t="str">
        <f t="shared" si="83"/>
        <v/>
      </c>
    </row>
    <row r="1086" spans="1:14" x14ac:dyDescent="0.25">
      <c r="H1086" t="str" cm="1">
        <f t="array" ref="H1086">SUBSTITUTE(INDEX($C$1:$C1086, MAX(IF((NOT(ISBLANK($C$1:$C1086)))*(ISNUMBER(FIND("Item:", $C$1:$C1086))), ROW($C$1:$C1086)-ROW($C$1)+1))), "Item: ", "")</f>
        <v>EMPEDRADO Y CONTRAPISO DE CEMENTO</v>
      </c>
      <c r="I1086" t="str">
        <f t="shared" si="84"/>
        <v/>
      </c>
      <c r="J1086" t="str">
        <f t="shared" si="87"/>
        <v>EQUIPO</v>
      </c>
      <c r="K1086" t="b">
        <f t="shared" si="85"/>
        <v>0</v>
      </c>
      <c r="L1086" s="11" t="str">
        <f t="shared" si="86"/>
        <v/>
      </c>
      <c r="M1086" t="str">
        <f>IF(B1086="Q", MAX(M$2:M1085)+1, "")</f>
        <v/>
      </c>
      <c r="N1086" t="str">
        <f t="shared" si="83"/>
        <v/>
      </c>
    </row>
    <row r="1087" spans="1:14" x14ac:dyDescent="0.25">
      <c r="H1087" t="str" cm="1">
        <f t="array" ref="H1087">SUBSTITUTE(INDEX($C$1:$C1087, MAX(IF((NOT(ISBLANK($C$1:$C1087)))*(ISNUMBER(FIND("Item:", $C$1:$C1087))), ROW($C$1:$C1087)-ROW($C$1)+1))), "Item: ", "")</f>
        <v>EMPEDRADO Y CONTRAPISO DE CEMENTO</v>
      </c>
      <c r="I1087" t="str">
        <f t="shared" si="84"/>
        <v/>
      </c>
      <c r="J1087" t="str">
        <f t="shared" si="87"/>
        <v>EQUIPO</v>
      </c>
      <c r="K1087" t="b">
        <f t="shared" si="85"/>
        <v>0</v>
      </c>
      <c r="L1087" s="11" t="str">
        <f t="shared" si="86"/>
        <v/>
      </c>
      <c r="M1087" t="str">
        <f>IF(B1087="Q", MAX(M$2:M1086)+1, "")</f>
        <v/>
      </c>
      <c r="N1087" t="str">
        <f t="shared" si="83"/>
        <v/>
      </c>
    </row>
    <row r="1088" spans="1:14" x14ac:dyDescent="0.25">
      <c r="H1088" t="str" cm="1">
        <f t="array" ref="H1088">SUBSTITUTE(INDEX($C$1:$C1088, MAX(IF((NOT(ISBLANK($C$1:$C1088)))*(ISNUMBER(FIND("Item:", $C$1:$C1088))), ROW($C$1:$C1088)-ROW($C$1)+1))), "Item: ", "")</f>
        <v>EMPEDRADO Y CONTRAPISO DE CEMENTO</v>
      </c>
      <c r="I1088" t="str">
        <f t="shared" si="84"/>
        <v/>
      </c>
      <c r="J1088" t="str">
        <f t="shared" si="87"/>
        <v>EQUIPO</v>
      </c>
      <c r="K1088" t="b">
        <f t="shared" si="85"/>
        <v>0</v>
      </c>
      <c r="L1088" s="11" t="str">
        <f t="shared" si="86"/>
        <v/>
      </c>
      <c r="M1088" t="str">
        <f>IF(B1088="Q", MAX(M$2:M1087)+1, "")</f>
        <v/>
      </c>
      <c r="N1088" t="str">
        <f t="shared" si="83"/>
        <v/>
      </c>
    </row>
    <row r="1089" spans="1:14" x14ac:dyDescent="0.25">
      <c r="H1089" t="str" cm="1">
        <f t="array" ref="H1089">SUBSTITUTE(INDEX($C$1:$C1089, MAX(IF((NOT(ISBLANK($C$1:$C1089)))*(ISNUMBER(FIND("Item:", $C$1:$C1089))), ROW($C$1:$C1089)-ROW($C$1)+1))), "Item: ", "")</f>
        <v>EMPEDRADO Y CONTRAPISO DE CEMENTO</v>
      </c>
      <c r="I1089" t="str">
        <f t="shared" si="84"/>
        <v/>
      </c>
      <c r="J1089" t="str">
        <f t="shared" si="87"/>
        <v>EQUIPO</v>
      </c>
      <c r="K1089" t="b">
        <f t="shared" si="85"/>
        <v>0</v>
      </c>
      <c r="L1089" s="11" t="str">
        <f t="shared" si="86"/>
        <v/>
      </c>
      <c r="M1089" t="str">
        <f>IF(B1089="Q", MAX(M$2:M1088)+1, "")</f>
        <v/>
      </c>
      <c r="N1089" t="str">
        <f t="shared" si="83"/>
        <v/>
      </c>
    </row>
    <row r="1090" spans="1:14" x14ac:dyDescent="0.25">
      <c r="A1090" s="2"/>
      <c r="B1090" s="2" t="s">
        <v>240</v>
      </c>
      <c r="C1090" s="5" t="s">
        <v>241</v>
      </c>
      <c r="D1090" s="5"/>
      <c r="E1090" s="5" t="s">
        <v>242</v>
      </c>
      <c r="F1090" s="5" t="s">
        <v>243</v>
      </c>
      <c r="G1090" s="3">
        <v>1.92</v>
      </c>
      <c r="H1090" t="str" cm="1">
        <f t="array" ref="H1090">SUBSTITUTE(INDEX($C$1:$C1090, MAX(IF((NOT(ISBLANK($C$1:$C1090)))*(ISNUMBER(FIND("Item:", $C$1:$C1090))), ROW($C$1:$C1090)-ROW($C$1)+1))), "Item: ", "")</f>
        <v>EMPEDRADO Y CONTRAPISO DE CEMENTO</v>
      </c>
      <c r="I1090" t="str">
        <f t="shared" si="84"/>
        <v/>
      </c>
      <c r="J1090" t="str">
        <f t="shared" si="87"/>
        <v>EQUIPO</v>
      </c>
      <c r="K1090" t="b">
        <f t="shared" si="85"/>
        <v>0</v>
      </c>
      <c r="L1090" s="11" t="str">
        <f t="shared" si="86"/>
        <v/>
      </c>
      <c r="M1090" t="str">
        <f>IF(B1090="Q", MAX(M$2:M1089)+1, "")</f>
        <v/>
      </c>
      <c r="N1090" t="str">
        <f t="shared" ref="N1090:N1153" si="88">+IF(M1090="","",H1090)</f>
        <v/>
      </c>
    </row>
    <row r="1091" spans="1:14" x14ac:dyDescent="0.25">
      <c r="A1091" s="6" t="s">
        <v>1</v>
      </c>
      <c r="B1091" s="6" t="s">
        <v>244</v>
      </c>
      <c r="C1091" s="8" t="s">
        <v>245</v>
      </c>
      <c r="D1091" s="8"/>
      <c r="E1091" s="8"/>
      <c r="F1091" s="8" t="s">
        <v>246</v>
      </c>
      <c r="G1091" s="7">
        <v>1.92</v>
      </c>
      <c r="H1091" t="str" cm="1">
        <f t="array" ref="H1091">SUBSTITUTE(INDEX($C$1:$C1091, MAX(IF((NOT(ISBLANK($C$1:$C1091)))*(ISNUMBER(FIND("Item:", $C$1:$C1091))), ROW($C$1:$C1091)-ROW($C$1)+1))), "Item: ", "")</f>
        <v>EMPEDRADO Y CONTRAPISO DE CEMENTO</v>
      </c>
      <c r="I1091" t="str">
        <f t="shared" ref="I1091:I1154" si="89">IFERROR(  IF(OR(ISNUMBER(FIND("MATERIALES", C1091,1))), "MATERIALES",  IF(OR(ISNUMBER(FIND("MANO DE OBRA", C1091))), "MANO DE OBRA",  IF(OR(ISNUMBER(FIND("EQUIPO", C1091))), "EQUIPO",  ""))),"")</f>
        <v>EQUIPO</v>
      </c>
      <c r="J1091" t="str">
        <f t="shared" si="87"/>
        <v>EQUIPO</v>
      </c>
      <c r="K1091" t="b">
        <f t="shared" ref="K1091:K1154" si="90">AND(ISTEXT(B1091),C1091=J1091)</f>
        <v>0</v>
      </c>
      <c r="L1091" s="11" t="str">
        <f t="shared" ref="L1091:L1154" si="91">IF(ISNUMBER(A1091),"SI","")</f>
        <v/>
      </c>
      <c r="M1091" t="str">
        <f>IF(B1091="Q", MAX(M$2:M1090)+1, "")</f>
        <v/>
      </c>
      <c r="N1091" t="str">
        <f t="shared" si="88"/>
        <v/>
      </c>
    </row>
    <row r="1092" spans="1:14" x14ac:dyDescent="0.25">
      <c r="A1092" s="6" t="s">
        <v>1</v>
      </c>
      <c r="B1092" s="6" t="s">
        <v>247</v>
      </c>
      <c r="C1092" s="8" t="s">
        <v>248</v>
      </c>
      <c r="D1092" s="8"/>
      <c r="E1092" s="8"/>
      <c r="F1092" s="8" t="s">
        <v>249</v>
      </c>
      <c r="G1092" s="7">
        <v>80.91</v>
      </c>
      <c r="H1092" t="str" cm="1">
        <f t="array" ref="H1092">SUBSTITUTE(INDEX($C$1:$C1092, MAX(IF((NOT(ISBLANK($C$1:$C1092)))*(ISNUMBER(FIND("Item:", $C$1:$C1092))), ROW($C$1:$C1092)-ROW($C$1)+1))), "Item: ", "")</f>
        <v>EMPEDRADO Y CONTRAPISO DE CEMENTO</v>
      </c>
      <c r="I1092" t="str">
        <f t="shared" si="89"/>
        <v/>
      </c>
      <c r="J1092" t="str">
        <f t="shared" si="87"/>
        <v>EQUIPO</v>
      </c>
      <c r="K1092" t="b">
        <f t="shared" si="90"/>
        <v>0</v>
      </c>
      <c r="L1092" s="11" t="str">
        <f t="shared" si="91"/>
        <v/>
      </c>
      <c r="M1092" t="str">
        <f>IF(B1092="Q", MAX(M$2:M1091)+1, "")</f>
        <v/>
      </c>
      <c r="N1092" t="str">
        <f t="shared" si="88"/>
        <v/>
      </c>
    </row>
    <row r="1093" spans="1:14" x14ac:dyDescent="0.25">
      <c r="A1093" s="2"/>
      <c r="B1093" s="2" t="s">
        <v>250</v>
      </c>
      <c r="C1093" s="5" t="s">
        <v>251</v>
      </c>
      <c r="D1093" s="5"/>
      <c r="E1093" s="5" t="s">
        <v>252</v>
      </c>
      <c r="F1093" s="5" t="s">
        <v>253</v>
      </c>
      <c r="G1093" s="3">
        <v>5.66</v>
      </c>
      <c r="H1093" t="str" cm="1">
        <f t="array" ref="H1093">SUBSTITUTE(INDEX($C$1:$C1093, MAX(IF((NOT(ISBLANK($C$1:$C1093)))*(ISNUMBER(FIND("Item:", $C$1:$C1093))), ROW($C$1:$C1093)-ROW($C$1)+1))), "Item: ", "")</f>
        <v>EMPEDRADO Y CONTRAPISO DE CEMENTO</v>
      </c>
      <c r="I1093" t="str">
        <f t="shared" si="89"/>
        <v/>
      </c>
      <c r="J1093" t="str">
        <f t="shared" si="87"/>
        <v>EQUIPO</v>
      </c>
      <c r="K1093" t="b">
        <f t="shared" si="90"/>
        <v>0</v>
      </c>
      <c r="L1093" s="11" t="str">
        <f t="shared" si="91"/>
        <v/>
      </c>
      <c r="M1093" t="str">
        <f>IF(B1093="Q", MAX(M$2:M1092)+1, "")</f>
        <v/>
      </c>
      <c r="N1093" t="str">
        <f t="shared" si="88"/>
        <v/>
      </c>
    </row>
    <row r="1094" spans="1:14" x14ac:dyDescent="0.25">
      <c r="A1094" s="2"/>
      <c r="B1094" s="2" t="s">
        <v>26</v>
      </c>
      <c r="C1094" s="5" t="s">
        <v>254</v>
      </c>
      <c r="D1094" s="5"/>
      <c r="E1094" s="5" t="s">
        <v>252</v>
      </c>
      <c r="F1094" s="5" t="s">
        <v>255</v>
      </c>
      <c r="G1094" s="3">
        <v>6.06</v>
      </c>
      <c r="H1094" t="str" cm="1">
        <f t="array" ref="H1094">SUBSTITUTE(INDEX($C$1:$C1094, MAX(IF((NOT(ISBLANK($C$1:$C1094)))*(ISNUMBER(FIND("Item:", $C$1:$C1094))), ROW($C$1:$C1094)-ROW($C$1)+1))), "Item: ", "")</f>
        <v>EMPEDRADO Y CONTRAPISO DE CEMENTO</v>
      </c>
      <c r="I1094" t="str">
        <f t="shared" si="89"/>
        <v/>
      </c>
      <c r="J1094" t="str">
        <f t="shared" si="87"/>
        <v>EQUIPO</v>
      </c>
      <c r="K1094" t="b">
        <f t="shared" si="90"/>
        <v>0</v>
      </c>
      <c r="L1094" s="11" t="str">
        <f t="shared" si="91"/>
        <v/>
      </c>
      <c r="M1094" t="str">
        <f>IF(B1094="Q", MAX(M$2:M1093)+1, "")</f>
        <v/>
      </c>
      <c r="N1094" t="str">
        <f t="shared" si="88"/>
        <v/>
      </c>
    </row>
    <row r="1095" spans="1:14" x14ac:dyDescent="0.25">
      <c r="A1095" s="6" t="s">
        <v>1</v>
      </c>
      <c r="B1095" s="6" t="s">
        <v>256</v>
      </c>
      <c r="C1095" s="8" t="s">
        <v>257</v>
      </c>
      <c r="D1095" s="8"/>
      <c r="E1095" s="8"/>
      <c r="F1095" s="8" t="s">
        <v>258</v>
      </c>
      <c r="G1095" s="7">
        <v>92.63</v>
      </c>
      <c r="H1095" t="str" cm="1">
        <f t="array" ref="H1095">SUBSTITUTE(INDEX($C$1:$C1095, MAX(IF((NOT(ISBLANK($C$1:$C1095)))*(ISNUMBER(FIND("Item:", $C$1:$C1095))), ROW($C$1:$C1095)-ROW($C$1)+1))), "Item: ", "")</f>
        <v>EMPEDRADO Y CONTRAPISO DE CEMENTO</v>
      </c>
      <c r="I1095" t="str">
        <f t="shared" si="89"/>
        <v/>
      </c>
      <c r="J1095" t="str">
        <f t="shared" si="87"/>
        <v>EQUIPO</v>
      </c>
      <c r="K1095" t="b">
        <f t="shared" si="90"/>
        <v>0</v>
      </c>
      <c r="L1095" s="11" t="str">
        <f t="shared" si="91"/>
        <v/>
      </c>
      <c r="M1095" t="str">
        <f>IF(B1095="Q", MAX(M$2:M1094)+1, "")</f>
        <v/>
      </c>
      <c r="N1095" t="str">
        <f t="shared" si="88"/>
        <v/>
      </c>
    </row>
    <row r="1096" spans="1:14" x14ac:dyDescent="0.25">
      <c r="A1096" s="2"/>
      <c r="B1096" s="2" t="s">
        <v>259</v>
      </c>
      <c r="C1096" s="5" t="s">
        <v>260</v>
      </c>
      <c r="D1096" s="5"/>
      <c r="E1096" s="5" t="s">
        <v>261</v>
      </c>
      <c r="F1096" s="5" t="s">
        <v>262</v>
      </c>
      <c r="G1096" s="3">
        <v>2.86</v>
      </c>
      <c r="H1096" t="str" cm="1">
        <f t="array" ref="H1096">SUBSTITUTE(INDEX($C$1:$C1096, MAX(IF((NOT(ISBLANK($C$1:$C1096)))*(ISNUMBER(FIND("Item:", $C$1:$C1096))), ROW($C$1:$C1096)-ROW($C$1)+1))), "Item: ", "")</f>
        <v>EMPEDRADO Y CONTRAPISO DE CEMENTO</v>
      </c>
      <c r="I1096" t="str">
        <f t="shared" si="89"/>
        <v/>
      </c>
      <c r="J1096" t="str">
        <f t="shared" ref="J1096:J1159" si="92">+IF(I1096="",J1095,I1096)</f>
        <v>EQUIPO</v>
      </c>
      <c r="K1096" t="b">
        <f t="shared" si="90"/>
        <v>0</v>
      </c>
      <c r="L1096" s="11" t="str">
        <f t="shared" si="91"/>
        <v/>
      </c>
      <c r="M1096" t="str">
        <f>IF(B1096="Q", MAX(M$2:M1095)+1, "")</f>
        <v/>
      </c>
      <c r="N1096" t="str">
        <f t="shared" si="88"/>
        <v/>
      </c>
    </row>
    <row r="1097" spans="1:14" x14ac:dyDescent="0.25">
      <c r="H1097" t="str" cm="1">
        <f t="array" ref="H1097">SUBSTITUTE(INDEX($C$1:$C1097, MAX(IF((NOT(ISBLANK($C$1:$C1097)))*(ISNUMBER(FIND("Item:", $C$1:$C1097))), ROW($C$1:$C1097)-ROW($C$1)+1))), "Item: ", "")</f>
        <v>EMPEDRADO Y CONTRAPISO DE CEMENTO</v>
      </c>
      <c r="I1097" t="str">
        <f t="shared" si="89"/>
        <v/>
      </c>
      <c r="J1097" t="str">
        <f t="shared" si="92"/>
        <v>EQUIPO</v>
      </c>
      <c r="K1097" t="b">
        <f t="shared" si="90"/>
        <v>0</v>
      </c>
      <c r="L1097" s="11" t="str">
        <f t="shared" si="91"/>
        <v/>
      </c>
      <c r="M1097" t="str">
        <f>IF(B1097="Q", MAX(M$2:M1096)+1, "")</f>
        <v/>
      </c>
      <c r="N1097" t="str">
        <f t="shared" si="88"/>
        <v/>
      </c>
    </row>
    <row r="1098" spans="1:14" x14ac:dyDescent="0.25">
      <c r="A1098" s="6" t="s">
        <v>1</v>
      </c>
      <c r="B1098" s="6" t="s">
        <v>263</v>
      </c>
      <c r="C1098" s="8" t="s">
        <v>264</v>
      </c>
      <c r="D1098" s="8"/>
      <c r="E1098" s="8"/>
      <c r="F1098" s="8" t="s">
        <v>265</v>
      </c>
      <c r="G1098" s="7">
        <v>95.5</v>
      </c>
      <c r="H1098" t="str" cm="1">
        <f t="array" ref="H1098">SUBSTITUTE(INDEX($C$1:$C1098, MAX(IF((NOT(ISBLANK($C$1:$C1098)))*(ISNUMBER(FIND("Item:", $C$1:$C1098))), ROW($C$1:$C1098)-ROW($C$1)+1))), "Item: ", "")</f>
        <v>EMPEDRADO Y CONTRAPISO DE CEMENTO</v>
      </c>
      <c r="I1098" t="str">
        <f t="shared" si="89"/>
        <v/>
      </c>
      <c r="J1098" t="str">
        <f t="shared" si="92"/>
        <v>EQUIPO</v>
      </c>
      <c r="K1098" t="b">
        <f t="shared" si="90"/>
        <v>0</v>
      </c>
      <c r="L1098" s="11" t="str">
        <f t="shared" si="91"/>
        <v/>
      </c>
      <c r="M1098">
        <f>IF(B1098="Q", MAX(M$2:M1097)+1, "")</f>
        <v>22</v>
      </c>
      <c r="N1098" t="str">
        <f t="shared" si="88"/>
        <v>EMPEDRADO Y CONTRAPISO DE CEMENTO</v>
      </c>
    </row>
    <row r="1099" spans="1:14" x14ac:dyDescent="0.25">
      <c r="A1099" s="6" t="s">
        <v>1</v>
      </c>
      <c r="B1099" s="6"/>
      <c r="C1099" s="8" t="s">
        <v>266</v>
      </c>
      <c r="D1099" s="8"/>
      <c r="E1099" s="8"/>
      <c r="F1099" s="8"/>
      <c r="G1099" s="7">
        <v>95.5</v>
      </c>
      <c r="H1099" t="str" cm="1">
        <f t="array" ref="H1099">SUBSTITUTE(INDEX($C$1:$C1099, MAX(IF((NOT(ISBLANK($C$1:$C1099)))*(ISNUMBER(FIND("Item:", $C$1:$C1099))), ROW($C$1:$C1099)-ROW($C$1)+1))), "Item: ", "")</f>
        <v>EMPEDRADO Y CONTRAPISO DE CEMENTO</v>
      </c>
      <c r="I1099" t="str">
        <f t="shared" si="89"/>
        <v/>
      </c>
      <c r="J1099" t="str">
        <f t="shared" si="92"/>
        <v>EQUIPO</v>
      </c>
      <c r="K1099" t="b">
        <f t="shared" si="90"/>
        <v>0</v>
      </c>
      <c r="L1099" s="11" t="str">
        <f t="shared" si="91"/>
        <v/>
      </c>
      <c r="M1099" t="str">
        <f>IF(B1099="Q", MAX(M$2:M1098)+1, "")</f>
        <v/>
      </c>
      <c r="N1099" t="str">
        <f t="shared" si="88"/>
        <v/>
      </c>
    </row>
    <row r="1100" spans="1:14" x14ac:dyDescent="0.25">
      <c r="C1100" s="9" t="s">
        <v>317</v>
      </c>
      <c r="H1100" t="str" cm="1">
        <f t="array" ref="H1100">SUBSTITUTE(INDEX($C$1:$C1100, MAX(IF((NOT(ISBLANK($C$1:$C1100)))*(ISNUMBER(FIND("Item:", $C$1:$C1100))), ROW($C$1:$C1100)-ROW($C$1)+1))), "Item: ", "")</f>
        <v>EMPEDRADO Y CONTRAPISO DE CEMENTO</v>
      </c>
      <c r="I1100" t="str">
        <f t="shared" si="89"/>
        <v/>
      </c>
      <c r="J1100" t="str">
        <f t="shared" si="92"/>
        <v>EQUIPO</v>
      </c>
      <c r="K1100" t="b">
        <f t="shared" si="90"/>
        <v>0</v>
      </c>
      <c r="L1100" s="11" t="str">
        <f t="shared" si="91"/>
        <v/>
      </c>
      <c r="M1100" t="str">
        <f>IF(B1100="Q", MAX(M$2:M1099)+1, "")</f>
        <v/>
      </c>
      <c r="N1100" t="str">
        <f t="shared" si="88"/>
        <v/>
      </c>
    </row>
    <row r="1101" spans="1:14" x14ac:dyDescent="0.25">
      <c r="H1101" t="str" cm="1">
        <f t="array" ref="H1101">SUBSTITUTE(INDEX($C$1:$C1101, MAX(IF((NOT(ISBLANK($C$1:$C1101)))*(ISNUMBER(FIND("Item:", $C$1:$C1101))), ROW($C$1:$C1101)-ROW($C$1)+1))), "Item: ", "")</f>
        <v>EMPEDRADO Y CONTRAPISO DE CEMENTO</v>
      </c>
      <c r="I1101" t="str">
        <f t="shared" si="89"/>
        <v/>
      </c>
      <c r="J1101" t="str">
        <f t="shared" si="92"/>
        <v>EQUIPO</v>
      </c>
      <c r="K1101" t="b">
        <f t="shared" si="90"/>
        <v>0</v>
      </c>
      <c r="L1101" s="11" t="str">
        <f t="shared" si="91"/>
        <v/>
      </c>
      <c r="M1101" t="str">
        <f>IF(B1101="Q", MAX(M$2:M1100)+1, "")</f>
        <v/>
      </c>
      <c r="N1101" t="str">
        <f t="shared" si="88"/>
        <v/>
      </c>
    </row>
    <row r="1102" spans="1:14" x14ac:dyDescent="0.25">
      <c r="C1102" s="10" t="s">
        <v>318</v>
      </c>
      <c r="E1102" s="10" t="s">
        <v>293</v>
      </c>
      <c r="H1102" t="str" cm="1">
        <f t="array" ref="H1102">SUBSTITUTE(INDEX($C$1:$C1102, MAX(IF((NOT(ISBLANK($C$1:$C1102)))*(ISNUMBER(FIND("Item:", $C$1:$C1102))), ROW($C$1:$C1102)-ROW($C$1)+1))), "Item: ", "")</f>
        <v>ACERA DE CEMENTO E=5 CM CON EMPEDRADO.</v>
      </c>
      <c r="I1102" t="str">
        <f t="shared" si="89"/>
        <v/>
      </c>
      <c r="J1102" t="str">
        <f t="shared" si="92"/>
        <v>EQUIPO</v>
      </c>
      <c r="K1102" t="b">
        <f t="shared" si="90"/>
        <v>0</v>
      </c>
      <c r="L1102" s="11" t="str">
        <f t="shared" si="91"/>
        <v/>
      </c>
      <c r="M1102" t="str">
        <f>IF(B1102="Q", MAX(M$2:M1101)+1, "")</f>
        <v/>
      </c>
      <c r="N1102" t="str">
        <f t="shared" si="88"/>
        <v/>
      </c>
    </row>
    <row r="1103" spans="1:14" x14ac:dyDescent="0.25">
      <c r="C1103" s="10" t="s">
        <v>0</v>
      </c>
      <c r="E1103" s="10" t="s">
        <v>72</v>
      </c>
      <c r="H1103" t="str" cm="1">
        <f t="array" ref="H1103">SUBSTITUTE(INDEX($C$1:$C1103, MAX(IF((NOT(ISBLANK($C$1:$C1103)))*(ISNUMBER(FIND("Item:", $C$1:$C1103))), ROW($C$1:$C1103)-ROW($C$1)+1))), "Item: ", "")</f>
        <v>ACERA DE CEMENTO E=5 CM CON EMPEDRADO.</v>
      </c>
      <c r="I1103" t="str">
        <f t="shared" si="89"/>
        <v/>
      </c>
      <c r="J1103" t="str">
        <f t="shared" si="92"/>
        <v>EQUIPO</v>
      </c>
      <c r="K1103" t="b">
        <f t="shared" si="90"/>
        <v>0</v>
      </c>
      <c r="L1103" s="11" t="str">
        <f t="shared" si="91"/>
        <v/>
      </c>
      <c r="M1103" t="str">
        <f>IF(B1103="Q", MAX(M$2:M1102)+1, "")</f>
        <v/>
      </c>
      <c r="N1103" t="str">
        <f t="shared" si="88"/>
        <v/>
      </c>
    </row>
    <row r="1104" spans="1:14" x14ac:dyDescent="0.25">
      <c r="C1104" s="10" t="s">
        <v>71</v>
      </c>
      <c r="E1104" s="10" t="s">
        <v>73</v>
      </c>
      <c r="H1104" t="str" cm="1">
        <f t="array" ref="H1104">SUBSTITUTE(INDEX($C$1:$C1104, MAX(IF((NOT(ISBLANK($C$1:$C1104)))*(ISNUMBER(FIND("Item:", $C$1:$C1104))), ROW($C$1:$C1104)-ROW($C$1)+1))), "Item: ", "")</f>
        <v>ACERA DE CEMENTO E=5 CM CON EMPEDRADO.</v>
      </c>
      <c r="I1104" t="str">
        <f t="shared" si="89"/>
        <v/>
      </c>
      <c r="J1104" t="str">
        <f t="shared" si="92"/>
        <v>EQUIPO</v>
      </c>
      <c r="K1104" t="b">
        <f t="shared" si="90"/>
        <v>0</v>
      </c>
      <c r="L1104" s="11" t="str">
        <f t="shared" si="91"/>
        <v/>
      </c>
      <c r="M1104" t="str">
        <f>IF(B1104="Q", MAX(M$2:M1103)+1, "")</f>
        <v/>
      </c>
      <c r="N1104" t="str">
        <f t="shared" si="88"/>
        <v/>
      </c>
    </row>
    <row r="1105" spans="1:14" x14ac:dyDescent="0.25">
      <c r="H1105" t="str" cm="1">
        <f t="array" ref="H1105">SUBSTITUTE(INDEX($C$1:$C1105, MAX(IF((NOT(ISBLANK($C$1:$C1105)))*(ISNUMBER(FIND("Item:", $C$1:$C1105))), ROW($C$1:$C1105)-ROW($C$1)+1))), "Item: ", "")</f>
        <v>ACERA DE CEMENTO E=5 CM CON EMPEDRADO.</v>
      </c>
      <c r="I1105" t="str">
        <f t="shared" si="89"/>
        <v/>
      </c>
      <c r="J1105" t="str">
        <f t="shared" si="92"/>
        <v>EQUIPO</v>
      </c>
      <c r="K1105" t="b">
        <f t="shared" si="90"/>
        <v>0</v>
      </c>
      <c r="L1105" s="11" t="str">
        <f t="shared" si="91"/>
        <v/>
      </c>
      <c r="M1105" t="str">
        <f>IF(B1105="Q", MAX(M$2:M1104)+1, "")</f>
        <v/>
      </c>
      <c r="N1105" t="str">
        <f t="shared" si="88"/>
        <v/>
      </c>
    </row>
    <row r="1106" spans="1:14" x14ac:dyDescent="0.25">
      <c r="A1106" s="1" t="s">
        <v>2</v>
      </c>
      <c r="B1106" s="1" t="s">
        <v>213</v>
      </c>
      <c r="C1106" s="4" t="s">
        <v>214</v>
      </c>
      <c r="D1106" s="4" t="s">
        <v>74</v>
      </c>
      <c r="E1106" s="4" t="s">
        <v>77</v>
      </c>
      <c r="F1106" s="4" t="s">
        <v>215</v>
      </c>
      <c r="G1106" s="4" t="s">
        <v>76</v>
      </c>
      <c r="H1106" t="str" cm="1">
        <f t="array" ref="H1106">SUBSTITUTE(INDEX($C$1:$C1106, MAX(IF((NOT(ISBLANK($C$1:$C1106)))*(ISNUMBER(FIND("Item:", $C$1:$C1106))), ROW($C$1:$C1106)-ROW($C$1)+1))), "Item: ", "")</f>
        <v>ACERA DE CEMENTO E=5 CM CON EMPEDRADO.</v>
      </c>
      <c r="I1106" t="str">
        <f t="shared" si="89"/>
        <v/>
      </c>
      <c r="J1106" t="str">
        <f t="shared" si="92"/>
        <v>EQUIPO</v>
      </c>
      <c r="K1106" t="b">
        <f t="shared" si="90"/>
        <v>0</v>
      </c>
      <c r="L1106" s="11" t="str">
        <f t="shared" si="91"/>
        <v/>
      </c>
      <c r="M1106" t="str">
        <f>IF(B1106="Q", MAX(M$2:M1105)+1, "")</f>
        <v/>
      </c>
      <c r="N1106" t="str">
        <f t="shared" si="88"/>
        <v/>
      </c>
    </row>
    <row r="1107" spans="1:14" x14ac:dyDescent="0.25">
      <c r="A1107" s="2"/>
      <c r="B1107" s="2" t="s">
        <v>216</v>
      </c>
      <c r="C1107" s="5" t="s">
        <v>217</v>
      </c>
      <c r="D1107" s="5"/>
      <c r="E1107" s="5"/>
      <c r="F1107" s="5"/>
      <c r="G1107" s="5"/>
      <c r="H1107" t="str" cm="1">
        <f t="array" ref="H1107">SUBSTITUTE(INDEX($C$1:$C1107, MAX(IF((NOT(ISBLANK($C$1:$C1107)))*(ISNUMBER(FIND("Item:", $C$1:$C1107))), ROW($C$1:$C1107)-ROW($C$1)+1))), "Item: ", "")</f>
        <v>ACERA DE CEMENTO E=5 CM CON EMPEDRADO.</v>
      </c>
      <c r="I1107" t="str">
        <f t="shared" si="89"/>
        <v>MATERIALES</v>
      </c>
      <c r="J1107" t="str">
        <f t="shared" si="92"/>
        <v>MATERIALES</v>
      </c>
      <c r="K1107" t="b">
        <f t="shared" si="90"/>
        <v>1</v>
      </c>
      <c r="L1107" s="11" t="str">
        <f t="shared" si="91"/>
        <v/>
      </c>
      <c r="M1107" t="str">
        <f>IF(B1107="Q", MAX(M$2:M1106)+1, "")</f>
        <v/>
      </c>
      <c r="N1107" t="str">
        <f t="shared" si="88"/>
        <v/>
      </c>
    </row>
    <row r="1108" spans="1:14" x14ac:dyDescent="0.25">
      <c r="A1108" s="2">
        <v>1</v>
      </c>
      <c r="B1108" s="2" t="s">
        <v>218</v>
      </c>
      <c r="C1108" s="5" t="s">
        <v>108</v>
      </c>
      <c r="D1108" s="5" t="s">
        <v>81</v>
      </c>
      <c r="E1108" s="3">
        <v>18.5</v>
      </c>
      <c r="F1108" s="3">
        <v>1.1000000000000001</v>
      </c>
      <c r="G1108" s="3">
        <v>20.350000000000001</v>
      </c>
      <c r="H1108" t="str" cm="1">
        <f t="array" ref="H1108">SUBSTITUTE(INDEX($C$1:$C1108, MAX(IF((NOT(ISBLANK($C$1:$C1108)))*(ISNUMBER(FIND("Item:", $C$1:$C1108))), ROW($C$1:$C1108)-ROW($C$1)+1))), "Item: ", "")</f>
        <v>ACERA DE CEMENTO E=5 CM CON EMPEDRADO.</v>
      </c>
      <c r="I1108" t="str">
        <f t="shared" si="89"/>
        <v/>
      </c>
      <c r="J1108" t="str">
        <f t="shared" si="92"/>
        <v>MATERIALES</v>
      </c>
      <c r="K1108" t="b">
        <f t="shared" si="90"/>
        <v>0</v>
      </c>
      <c r="L1108" s="11" t="str">
        <f t="shared" si="91"/>
        <v>SI</v>
      </c>
      <c r="M1108" t="str">
        <f>IF(B1108="Q", MAX(M$2:M1107)+1, "")</f>
        <v/>
      </c>
      <c r="N1108" t="str">
        <f t="shared" si="88"/>
        <v/>
      </c>
    </row>
    <row r="1109" spans="1:14" x14ac:dyDescent="0.25">
      <c r="A1109" s="2">
        <v>2</v>
      </c>
      <c r="B1109" s="2" t="s">
        <v>218</v>
      </c>
      <c r="C1109" s="5" t="s">
        <v>165</v>
      </c>
      <c r="D1109" s="5" t="s">
        <v>22</v>
      </c>
      <c r="E1109" s="3">
        <v>0.1</v>
      </c>
      <c r="F1109" s="3">
        <v>15</v>
      </c>
      <c r="G1109" s="3">
        <v>1.5</v>
      </c>
      <c r="H1109" t="str" cm="1">
        <f t="array" ref="H1109">SUBSTITUTE(INDEX($C$1:$C1109, MAX(IF((NOT(ISBLANK($C$1:$C1109)))*(ISNUMBER(FIND("Item:", $C$1:$C1109))), ROW($C$1:$C1109)-ROW($C$1)+1))), "Item: ", "")</f>
        <v>ACERA DE CEMENTO E=5 CM CON EMPEDRADO.</v>
      </c>
      <c r="I1109" t="str">
        <f t="shared" si="89"/>
        <v/>
      </c>
      <c r="J1109" t="str">
        <f t="shared" si="92"/>
        <v>MATERIALES</v>
      </c>
      <c r="K1109" t="b">
        <f t="shared" si="90"/>
        <v>0</v>
      </c>
      <c r="L1109" s="11" t="str">
        <f t="shared" si="91"/>
        <v>SI</v>
      </c>
      <c r="M1109" t="str">
        <f>IF(B1109="Q", MAX(M$2:M1108)+1, "")</f>
        <v/>
      </c>
      <c r="N1109" t="str">
        <f t="shared" si="88"/>
        <v/>
      </c>
    </row>
    <row r="1110" spans="1:14" x14ac:dyDescent="0.25">
      <c r="A1110" s="2">
        <v>3</v>
      </c>
      <c r="B1110" s="2" t="s">
        <v>218</v>
      </c>
      <c r="C1110" s="5" t="s">
        <v>161</v>
      </c>
      <c r="D1110" s="5" t="s">
        <v>89</v>
      </c>
      <c r="E1110" s="3">
        <v>0.12</v>
      </c>
      <c r="F1110" s="3">
        <v>0</v>
      </c>
      <c r="G1110" s="3">
        <v>0</v>
      </c>
      <c r="H1110" t="str" cm="1">
        <f t="array" ref="H1110">SUBSTITUTE(INDEX($C$1:$C1110, MAX(IF((NOT(ISBLANK($C$1:$C1110)))*(ISNUMBER(FIND("Item:", $C$1:$C1110))), ROW($C$1:$C1110)-ROW($C$1)+1))), "Item: ", "")</f>
        <v>ACERA DE CEMENTO E=5 CM CON EMPEDRADO.</v>
      </c>
      <c r="I1110" t="str">
        <f t="shared" si="89"/>
        <v/>
      </c>
      <c r="J1110" t="str">
        <f t="shared" si="92"/>
        <v>MATERIALES</v>
      </c>
      <c r="K1110" t="b">
        <f t="shared" si="90"/>
        <v>0</v>
      </c>
      <c r="L1110" s="11" t="str">
        <f t="shared" si="91"/>
        <v>SI</v>
      </c>
      <c r="M1110" t="str">
        <f>IF(B1110="Q", MAX(M$2:M1109)+1, "")</f>
        <v/>
      </c>
      <c r="N1110" t="str">
        <f t="shared" si="88"/>
        <v/>
      </c>
    </row>
    <row r="1111" spans="1:14" x14ac:dyDescent="0.25">
      <c r="A1111" s="2">
        <v>4</v>
      </c>
      <c r="B1111" s="2" t="s">
        <v>218</v>
      </c>
      <c r="C1111" s="5" t="s">
        <v>90</v>
      </c>
      <c r="D1111" s="5" t="s">
        <v>89</v>
      </c>
      <c r="E1111" s="3">
        <v>0.02</v>
      </c>
      <c r="F1111" s="3">
        <v>0</v>
      </c>
      <c r="G1111" s="3">
        <v>0</v>
      </c>
      <c r="H1111" t="str" cm="1">
        <f t="array" ref="H1111">SUBSTITUTE(INDEX($C$1:$C1111, MAX(IF((NOT(ISBLANK($C$1:$C1111)))*(ISNUMBER(FIND("Item:", $C$1:$C1111))), ROW($C$1:$C1111)-ROW($C$1)+1))), "Item: ", "")</f>
        <v>ACERA DE CEMENTO E=5 CM CON EMPEDRADO.</v>
      </c>
      <c r="I1111" t="str">
        <f t="shared" si="89"/>
        <v/>
      </c>
      <c r="J1111" t="str">
        <f t="shared" si="92"/>
        <v>MATERIALES</v>
      </c>
      <c r="K1111" t="b">
        <f t="shared" si="90"/>
        <v>0</v>
      </c>
      <c r="L1111" s="11" t="str">
        <f t="shared" si="91"/>
        <v>SI</v>
      </c>
      <c r="M1111" t="str">
        <f>IF(B1111="Q", MAX(M$2:M1110)+1, "")</f>
        <v/>
      </c>
      <c r="N1111" t="str">
        <f t="shared" si="88"/>
        <v/>
      </c>
    </row>
    <row r="1112" spans="1:14" x14ac:dyDescent="0.25">
      <c r="A1112" s="2">
        <v>5</v>
      </c>
      <c r="B1112" s="2" t="s">
        <v>218</v>
      </c>
      <c r="C1112" s="5" t="s">
        <v>133</v>
      </c>
      <c r="D1112" s="5" t="s">
        <v>89</v>
      </c>
      <c r="E1112" s="3">
        <v>0.04</v>
      </c>
      <c r="F1112" s="3">
        <v>0</v>
      </c>
      <c r="G1112" s="3">
        <v>0</v>
      </c>
      <c r="H1112" t="str" cm="1">
        <f t="array" ref="H1112">SUBSTITUTE(INDEX($C$1:$C1112, MAX(IF((NOT(ISBLANK($C$1:$C1112)))*(ISNUMBER(FIND("Item:", $C$1:$C1112))), ROW($C$1:$C1112)-ROW($C$1)+1))), "Item: ", "")</f>
        <v>ACERA DE CEMENTO E=5 CM CON EMPEDRADO.</v>
      </c>
      <c r="I1112" t="str">
        <f t="shared" si="89"/>
        <v/>
      </c>
      <c r="J1112" t="str">
        <f t="shared" si="92"/>
        <v>MATERIALES</v>
      </c>
      <c r="K1112" t="b">
        <f t="shared" si="90"/>
        <v>0</v>
      </c>
      <c r="L1112" s="11" t="str">
        <f t="shared" si="91"/>
        <v>SI</v>
      </c>
      <c r="M1112" t="str">
        <f>IF(B1112="Q", MAX(M$2:M1111)+1, "")</f>
        <v/>
      </c>
      <c r="N1112" t="str">
        <f t="shared" si="88"/>
        <v/>
      </c>
    </row>
    <row r="1113" spans="1:14" x14ac:dyDescent="0.25">
      <c r="A1113" s="2">
        <v>6</v>
      </c>
      <c r="B1113" s="2" t="s">
        <v>218</v>
      </c>
      <c r="C1113" s="5" t="s">
        <v>88</v>
      </c>
      <c r="D1113" s="5" t="s">
        <v>89</v>
      </c>
      <c r="E1113" s="3">
        <v>0.03</v>
      </c>
      <c r="F1113" s="3">
        <v>0</v>
      </c>
      <c r="G1113" s="3">
        <v>0</v>
      </c>
      <c r="H1113" t="str" cm="1">
        <f t="array" ref="H1113">SUBSTITUTE(INDEX($C$1:$C1113, MAX(IF((NOT(ISBLANK($C$1:$C1113)))*(ISNUMBER(FIND("Item:", $C$1:$C1113))), ROW($C$1:$C1113)-ROW($C$1)+1))), "Item: ", "")</f>
        <v>ACERA DE CEMENTO E=5 CM CON EMPEDRADO.</v>
      </c>
      <c r="I1113" t="str">
        <f t="shared" si="89"/>
        <v/>
      </c>
      <c r="J1113" t="str">
        <f t="shared" si="92"/>
        <v>MATERIALES</v>
      </c>
      <c r="K1113" t="b">
        <f t="shared" si="90"/>
        <v>0</v>
      </c>
      <c r="L1113" s="11" t="str">
        <f t="shared" si="91"/>
        <v>SI</v>
      </c>
      <c r="M1113" t="str">
        <f>IF(B1113="Q", MAX(M$2:M1112)+1, "")</f>
        <v/>
      </c>
      <c r="N1113" t="str">
        <f t="shared" si="88"/>
        <v/>
      </c>
    </row>
    <row r="1114" spans="1:14" x14ac:dyDescent="0.25">
      <c r="H1114" t="str" cm="1">
        <f t="array" ref="H1114">SUBSTITUTE(INDEX($C$1:$C1114, MAX(IF((NOT(ISBLANK($C$1:$C1114)))*(ISNUMBER(FIND("Item:", $C$1:$C1114))), ROW($C$1:$C1114)-ROW($C$1)+1))), "Item: ", "")</f>
        <v>ACERA DE CEMENTO E=5 CM CON EMPEDRADO.</v>
      </c>
      <c r="I1114" t="str">
        <f t="shared" si="89"/>
        <v/>
      </c>
      <c r="J1114" t="str">
        <f t="shared" si="92"/>
        <v>MATERIALES</v>
      </c>
      <c r="K1114" t="b">
        <f t="shared" si="90"/>
        <v>0</v>
      </c>
      <c r="L1114" s="11" t="str">
        <f t="shared" si="91"/>
        <v/>
      </c>
      <c r="M1114" t="str">
        <f>IF(B1114="Q", MAX(M$2:M1113)+1, "")</f>
        <v/>
      </c>
      <c r="N1114" t="str">
        <f t="shared" si="88"/>
        <v/>
      </c>
    </row>
    <row r="1115" spans="1:14" x14ac:dyDescent="0.25">
      <c r="H1115" t="str" cm="1">
        <f t="array" ref="H1115">SUBSTITUTE(INDEX($C$1:$C1115, MAX(IF((NOT(ISBLANK($C$1:$C1115)))*(ISNUMBER(FIND("Item:", $C$1:$C1115))), ROW($C$1:$C1115)-ROW($C$1)+1))), "Item: ", "")</f>
        <v>ACERA DE CEMENTO E=5 CM CON EMPEDRADO.</v>
      </c>
      <c r="I1115" t="str">
        <f t="shared" si="89"/>
        <v/>
      </c>
      <c r="J1115" t="str">
        <f t="shared" si="92"/>
        <v>MATERIALES</v>
      </c>
      <c r="K1115" t="b">
        <f t="shared" si="90"/>
        <v>0</v>
      </c>
      <c r="L1115" s="11" t="str">
        <f t="shared" si="91"/>
        <v/>
      </c>
      <c r="M1115" t="str">
        <f>IF(B1115="Q", MAX(M$2:M1114)+1, "")</f>
        <v/>
      </c>
      <c r="N1115" t="str">
        <f t="shared" si="88"/>
        <v/>
      </c>
    </row>
    <row r="1116" spans="1:14" x14ac:dyDescent="0.25">
      <c r="H1116" t="str" cm="1">
        <f t="array" ref="H1116">SUBSTITUTE(INDEX($C$1:$C1116, MAX(IF((NOT(ISBLANK($C$1:$C1116)))*(ISNUMBER(FIND("Item:", $C$1:$C1116))), ROW($C$1:$C1116)-ROW($C$1)+1))), "Item: ", "")</f>
        <v>ACERA DE CEMENTO E=5 CM CON EMPEDRADO.</v>
      </c>
      <c r="I1116" t="str">
        <f t="shared" si="89"/>
        <v/>
      </c>
      <c r="J1116" t="str">
        <f t="shared" si="92"/>
        <v>MATERIALES</v>
      </c>
      <c r="K1116" t="b">
        <f t="shared" si="90"/>
        <v>0</v>
      </c>
      <c r="L1116" s="11" t="str">
        <f t="shared" si="91"/>
        <v/>
      </c>
      <c r="M1116" t="str">
        <f>IF(B1116="Q", MAX(M$2:M1115)+1, "")</f>
        <v/>
      </c>
      <c r="N1116" t="str">
        <f t="shared" si="88"/>
        <v/>
      </c>
    </row>
    <row r="1117" spans="1:14" x14ac:dyDescent="0.25">
      <c r="H1117" t="str" cm="1">
        <f t="array" ref="H1117">SUBSTITUTE(INDEX($C$1:$C1117, MAX(IF((NOT(ISBLANK($C$1:$C1117)))*(ISNUMBER(FIND("Item:", $C$1:$C1117))), ROW($C$1:$C1117)-ROW($C$1)+1))), "Item: ", "")</f>
        <v>ACERA DE CEMENTO E=5 CM CON EMPEDRADO.</v>
      </c>
      <c r="I1117" t="str">
        <f t="shared" si="89"/>
        <v/>
      </c>
      <c r="J1117" t="str">
        <f t="shared" si="92"/>
        <v>MATERIALES</v>
      </c>
      <c r="K1117" t="b">
        <f t="shared" si="90"/>
        <v>0</v>
      </c>
      <c r="L1117" s="11" t="str">
        <f t="shared" si="91"/>
        <v/>
      </c>
      <c r="M1117" t="str">
        <f>IF(B1117="Q", MAX(M$2:M1116)+1, "")</f>
        <v/>
      </c>
      <c r="N1117" t="str">
        <f t="shared" si="88"/>
        <v/>
      </c>
    </row>
    <row r="1118" spans="1:14" x14ac:dyDescent="0.25">
      <c r="H1118" t="str" cm="1">
        <f t="array" ref="H1118">SUBSTITUTE(INDEX($C$1:$C1118, MAX(IF((NOT(ISBLANK($C$1:$C1118)))*(ISNUMBER(FIND("Item:", $C$1:$C1118))), ROW($C$1:$C1118)-ROW($C$1)+1))), "Item: ", "")</f>
        <v>ACERA DE CEMENTO E=5 CM CON EMPEDRADO.</v>
      </c>
      <c r="I1118" t="str">
        <f t="shared" si="89"/>
        <v/>
      </c>
      <c r="J1118" t="str">
        <f t="shared" si="92"/>
        <v>MATERIALES</v>
      </c>
      <c r="K1118" t="b">
        <f t="shared" si="90"/>
        <v>0</v>
      </c>
      <c r="L1118" s="11" t="str">
        <f t="shared" si="91"/>
        <v/>
      </c>
      <c r="M1118" t="str">
        <f>IF(B1118="Q", MAX(M$2:M1117)+1, "")</f>
        <v/>
      </c>
      <c r="N1118" t="str">
        <f t="shared" si="88"/>
        <v/>
      </c>
    </row>
    <row r="1119" spans="1:14" x14ac:dyDescent="0.25">
      <c r="H1119" t="str" cm="1">
        <f t="array" ref="H1119">SUBSTITUTE(INDEX($C$1:$C1119, MAX(IF((NOT(ISBLANK($C$1:$C1119)))*(ISNUMBER(FIND("Item:", $C$1:$C1119))), ROW($C$1:$C1119)-ROW($C$1)+1))), "Item: ", "")</f>
        <v>ACERA DE CEMENTO E=5 CM CON EMPEDRADO.</v>
      </c>
      <c r="I1119" t="str">
        <f t="shared" si="89"/>
        <v/>
      </c>
      <c r="J1119" t="str">
        <f t="shared" si="92"/>
        <v>MATERIALES</v>
      </c>
      <c r="K1119" t="b">
        <f t="shared" si="90"/>
        <v>0</v>
      </c>
      <c r="L1119" s="11" t="str">
        <f t="shared" si="91"/>
        <v/>
      </c>
      <c r="M1119" t="str">
        <f>IF(B1119="Q", MAX(M$2:M1118)+1, "")</f>
        <v/>
      </c>
      <c r="N1119" t="str">
        <f t="shared" si="88"/>
        <v/>
      </c>
    </row>
    <row r="1120" spans="1:14" x14ac:dyDescent="0.25">
      <c r="H1120" t="str" cm="1">
        <f t="array" ref="H1120">SUBSTITUTE(INDEX($C$1:$C1120, MAX(IF((NOT(ISBLANK($C$1:$C1120)))*(ISNUMBER(FIND("Item:", $C$1:$C1120))), ROW($C$1:$C1120)-ROW($C$1)+1))), "Item: ", "")</f>
        <v>ACERA DE CEMENTO E=5 CM CON EMPEDRADO.</v>
      </c>
      <c r="I1120" t="str">
        <f t="shared" si="89"/>
        <v/>
      </c>
      <c r="J1120" t="str">
        <f t="shared" si="92"/>
        <v>MATERIALES</v>
      </c>
      <c r="K1120" t="b">
        <f t="shared" si="90"/>
        <v>0</v>
      </c>
      <c r="L1120" s="11" t="str">
        <f t="shared" si="91"/>
        <v/>
      </c>
      <c r="M1120" t="str">
        <f>IF(B1120="Q", MAX(M$2:M1119)+1, "")</f>
        <v/>
      </c>
      <c r="N1120" t="str">
        <f t="shared" si="88"/>
        <v/>
      </c>
    </row>
    <row r="1121" spans="1:14" x14ac:dyDescent="0.25">
      <c r="H1121" t="str" cm="1">
        <f t="array" ref="H1121">SUBSTITUTE(INDEX($C$1:$C1121, MAX(IF((NOT(ISBLANK($C$1:$C1121)))*(ISNUMBER(FIND("Item:", $C$1:$C1121))), ROW($C$1:$C1121)-ROW($C$1)+1))), "Item: ", "")</f>
        <v>ACERA DE CEMENTO E=5 CM CON EMPEDRADO.</v>
      </c>
      <c r="I1121" t="str">
        <f t="shared" si="89"/>
        <v/>
      </c>
      <c r="J1121" t="str">
        <f t="shared" si="92"/>
        <v>MATERIALES</v>
      </c>
      <c r="K1121" t="b">
        <f t="shared" si="90"/>
        <v>0</v>
      </c>
      <c r="L1121" s="11" t="str">
        <f t="shared" si="91"/>
        <v/>
      </c>
      <c r="M1121" t="str">
        <f>IF(B1121="Q", MAX(M$2:M1120)+1, "")</f>
        <v/>
      </c>
      <c r="N1121" t="str">
        <f t="shared" si="88"/>
        <v/>
      </c>
    </row>
    <row r="1122" spans="1:14" x14ac:dyDescent="0.25">
      <c r="H1122" t="str" cm="1">
        <f t="array" ref="H1122">SUBSTITUTE(INDEX($C$1:$C1122, MAX(IF((NOT(ISBLANK($C$1:$C1122)))*(ISNUMBER(FIND("Item:", $C$1:$C1122))), ROW($C$1:$C1122)-ROW($C$1)+1))), "Item: ", "")</f>
        <v>ACERA DE CEMENTO E=5 CM CON EMPEDRADO.</v>
      </c>
      <c r="I1122" t="str">
        <f t="shared" si="89"/>
        <v/>
      </c>
      <c r="J1122" t="str">
        <f t="shared" si="92"/>
        <v>MATERIALES</v>
      </c>
      <c r="K1122" t="b">
        <f t="shared" si="90"/>
        <v>0</v>
      </c>
      <c r="L1122" s="11" t="str">
        <f t="shared" si="91"/>
        <v/>
      </c>
      <c r="M1122" t="str">
        <f>IF(B1122="Q", MAX(M$2:M1121)+1, "")</f>
        <v/>
      </c>
      <c r="N1122" t="str">
        <f t="shared" si="88"/>
        <v/>
      </c>
    </row>
    <row r="1123" spans="1:14" x14ac:dyDescent="0.25">
      <c r="A1123" s="6" t="s">
        <v>1</v>
      </c>
      <c r="B1123" s="6" t="s">
        <v>219</v>
      </c>
      <c r="C1123" s="8" t="s">
        <v>220</v>
      </c>
      <c r="D1123" s="8"/>
      <c r="E1123" s="8"/>
      <c r="F1123" s="8" t="s">
        <v>221</v>
      </c>
      <c r="G1123" s="7">
        <v>21.85</v>
      </c>
      <c r="H1123" t="str" cm="1">
        <f t="array" ref="H1123">SUBSTITUTE(INDEX($C$1:$C1123, MAX(IF((NOT(ISBLANK($C$1:$C1123)))*(ISNUMBER(FIND("Item:", $C$1:$C1123))), ROW($C$1:$C1123)-ROW($C$1)+1))), "Item: ", "")</f>
        <v>ACERA DE CEMENTO E=5 CM CON EMPEDRADO.</v>
      </c>
      <c r="I1123" t="str">
        <f t="shared" si="89"/>
        <v>MATERIALES</v>
      </c>
      <c r="J1123" t="str">
        <f t="shared" si="92"/>
        <v>MATERIALES</v>
      </c>
      <c r="K1123" t="b">
        <f t="shared" si="90"/>
        <v>0</v>
      </c>
      <c r="L1123" s="11" t="str">
        <f t="shared" si="91"/>
        <v/>
      </c>
      <c r="M1123" t="str">
        <f>IF(B1123="Q", MAX(M$2:M1122)+1, "")</f>
        <v/>
      </c>
      <c r="N1123" t="str">
        <f t="shared" si="88"/>
        <v/>
      </c>
    </row>
    <row r="1124" spans="1:14" x14ac:dyDescent="0.25">
      <c r="A1124" s="2"/>
      <c r="B1124" s="2" t="s">
        <v>222</v>
      </c>
      <c r="C1124" s="5" t="s">
        <v>223</v>
      </c>
      <c r="D1124" s="5"/>
      <c r="E1124" s="5"/>
      <c r="F1124" s="5"/>
      <c r="G1124" s="5"/>
      <c r="H1124" t="str" cm="1">
        <f t="array" ref="H1124">SUBSTITUTE(INDEX($C$1:$C1124, MAX(IF((NOT(ISBLANK($C$1:$C1124)))*(ISNUMBER(FIND("Item:", $C$1:$C1124))), ROW($C$1:$C1124)-ROW($C$1)+1))), "Item: ", "")</f>
        <v>ACERA DE CEMENTO E=5 CM CON EMPEDRADO.</v>
      </c>
      <c r="I1124" t="str">
        <f t="shared" si="89"/>
        <v>MANO DE OBRA</v>
      </c>
      <c r="J1124" t="str">
        <f t="shared" si="92"/>
        <v>MANO DE OBRA</v>
      </c>
      <c r="K1124" t="b">
        <f t="shared" si="90"/>
        <v>1</v>
      </c>
      <c r="L1124" s="11" t="str">
        <f t="shared" si="91"/>
        <v/>
      </c>
      <c r="M1124" t="str">
        <f>IF(B1124="Q", MAX(M$2:M1123)+1, "")</f>
        <v/>
      </c>
      <c r="N1124" t="str">
        <f t="shared" si="88"/>
        <v/>
      </c>
    </row>
    <row r="1125" spans="1:14" x14ac:dyDescent="0.25">
      <c r="A1125" s="2">
        <v>1</v>
      </c>
      <c r="B1125" s="2" t="s">
        <v>218</v>
      </c>
      <c r="C1125" s="5" t="s">
        <v>197</v>
      </c>
      <c r="D1125" s="5" t="s">
        <v>198</v>
      </c>
      <c r="E1125" s="3">
        <v>2</v>
      </c>
      <c r="F1125" s="3">
        <v>18</v>
      </c>
      <c r="G1125" s="3">
        <v>36</v>
      </c>
      <c r="H1125" t="str" cm="1">
        <f t="array" ref="H1125">SUBSTITUTE(INDEX($C$1:$C1125, MAX(IF((NOT(ISBLANK($C$1:$C1125)))*(ISNUMBER(FIND("Item:", $C$1:$C1125))), ROW($C$1:$C1125)-ROW($C$1)+1))), "Item: ", "")</f>
        <v>ACERA DE CEMENTO E=5 CM CON EMPEDRADO.</v>
      </c>
      <c r="I1125" t="str">
        <f t="shared" si="89"/>
        <v/>
      </c>
      <c r="J1125" t="str">
        <f t="shared" si="92"/>
        <v>MANO DE OBRA</v>
      </c>
      <c r="K1125" t="b">
        <f t="shared" si="90"/>
        <v>0</v>
      </c>
      <c r="L1125" s="11" t="str">
        <f t="shared" si="91"/>
        <v>SI</v>
      </c>
      <c r="M1125" t="str">
        <f>IF(B1125="Q", MAX(M$2:M1124)+1, "")</f>
        <v/>
      </c>
      <c r="N1125" t="str">
        <f t="shared" si="88"/>
        <v/>
      </c>
    </row>
    <row r="1126" spans="1:14" x14ac:dyDescent="0.25">
      <c r="A1126" s="2">
        <v>2</v>
      </c>
      <c r="B1126" s="2" t="s">
        <v>218</v>
      </c>
      <c r="C1126" s="5" t="s">
        <v>200</v>
      </c>
      <c r="D1126" s="5" t="s">
        <v>198</v>
      </c>
      <c r="E1126" s="3">
        <v>2</v>
      </c>
      <c r="F1126" s="3">
        <v>0</v>
      </c>
      <c r="G1126" s="3">
        <v>0</v>
      </c>
      <c r="H1126" t="str" cm="1">
        <f t="array" ref="H1126">SUBSTITUTE(INDEX($C$1:$C1126, MAX(IF((NOT(ISBLANK($C$1:$C1126)))*(ISNUMBER(FIND("Item:", $C$1:$C1126))), ROW($C$1:$C1126)-ROW($C$1)+1))), "Item: ", "")</f>
        <v>ACERA DE CEMENTO E=5 CM CON EMPEDRADO.</v>
      </c>
      <c r="I1126" t="str">
        <f t="shared" si="89"/>
        <v/>
      </c>
      <c r="J1126" t="str">
        <f t="shared" si="92"/>
        <v>MANO DE OBRA</v>
      </c>
      <c r="K1126" t="b">
        <f t="shared" si="90"/>
        <v>0</v>
      </c>
      <c r="L1126" s="11" t="str">
        <f t="shared" si="91"/>
        <v>SI</v>
      </c>
      <c r="M1126" t="str">
        <f>IF(B1126="Q", MAX(M$2:M1125)+1, "")</f>
        <v/>
      </c>
      <c r="N1126" t="str">
        <f t="shared" si="88"/>
        <v/>
      </c>
    </row>
    <row r="1127" spans="1:14" x14ac:dyDescent="0.25">
      <c r="H1127" t="str" cm="1">
        <f t="array" ref="H1127">SUBSTITUTE(INDEX($C$1:$C1127, MAX(IF((NOT(ISBLANK($C$1:$C1127)))*(ISNUMBER(FIND("Item:", $C$1:$C1127))), ROW($C$1:$C1127)-ROW($C$1)+1))), "Item: ", "")</f>
        <v>ACERA DE CEMENTO E=5 CM CON EMPEDRADO.</v>
      </c>
      <c r="I1127" t="str">
        <f t="shared" si="89"/>
        <v/>
      </c>
      <c r="J1127" t="str">
        <f t="shared" si="92"/>
        <v>MANO DE OBRA</v>
      </c>
      <c r="K1127" t="b">
        <f t="shared" si="90"/>
        <v>0</v>
      </c>
      <c r="L1127" s="11" t="str">
        <f t="shared" si="91"/>
        <v/>
      </c>
      <c r="M1127" t="str">
        <f>IF(B1127="Q", MAX(M$2:M1126)+1, "")</f>
        <v/>
      </c>
      <c r="N1127" t="str">
        <f t="shared" si="88"/>
        <v/>
      </c>
    </row>
    <row r="1128" spans="1:14" x14ac:dyDescent="0.25">
      <c r="H1128" t="str" cm="1">
        <f t="array" ref="H1128">SUBSTITUTE(INDEX($C$1:$C1128, MAX(IF((NOT(ISBLANK($C$1:$C1128)))*(ISNUMBER(FIND("Item:", $C$1:$C1128))), ROW($C$1:$C1128)-ROW($C$1)+1))), "Item: ", "")</f>
        <v>ACERA DE CEMENTO E=5 CM CON EMPEDRADO.</v>
      </c>
      <c r="I1128" t="str">
        <f t="shared" si="89"/>
        <v/>
      </c>
      <c r="J1128" t="str">
        <f t="shared" si="92"/>
        <v>MANO DE OBRA</v>
      </c>
      <c r="K1128" t="b">
        <f t="shared" si="90"/>
        <v>0</v>
      </c>
      <c r="L1128" s="11" t="str">
        <f t="shared" si="91"/>
        <v/>
      </c>
      <c r="M1128" t="str">
        <f>IF(B1128="Q", MAX(M$2:M1127)+1, "")</f>
        <v/>
      </c>
      <c r="N1128" t="str">
        <f t="shared" si="88"/>
        <v/>
      </c>
    </row>
    <row r="1129" spans="1:14" x14ac:dyDescent="0.25">
      <c r="H1129" t="str" cm="1">
        <f t="array" ref="H1129">SUBSTITUTE(INDEX($C$1:$C1129, MAX(IF((NOT(ISBLANK($C$1:$C1129)))*(ISNUMBER(FIND("Item:", $C$1:$C1129))), ROW($C$1:$C1129)-ROW($C$1)+1))), "Item: ", "")</f>
        <v>ACERA DE CEMENTO E=5 CM CON EMPEDRADO.</v>
      </c>
      <c r="I1129" t="str">
        <f t="shared" si="89"/>
        <v/>
      </c>
      <c r="J1129" t="str">
        <f t="shared" si="92"/>
        <v>MANO DE OBRA</v>
      </c>
      <c r="K1129" t="b">
        <f t="shared" si="90"/>
        <v>0</v>
      </c>
      <c r="L1129" s="11" t="str">
        <f t="shared" si="91"/>
        <v/>
      </c>
      <c r="M1129" t="str">
        <f>IF(B1129="Q", MAX(M$2:M1128)+1, "")</f>
        <v/>
      </c>
      <c r="N1129" t="str">
        <f t="shared" si="88"/>
        <v/>
      </c>
    </row>
    <row r="1130" spans="1:14" x14ac:dyDescent="0.25">
      <c r="A1130" s="6" t="s">
        <v>1</v>
      </c>
      <c r="B1130" s="6" t="s">
        <v>224</v>
      </c>
      <c r="C1130" s="8" t="s">
        <v>225</v>
      </c>
      <c r="D1130" s="8"/>
      <c r="E1130" s="8"/>
      <c r="F1130" s="8" t="s">
        <v>226</v>
      </c>
      <c r="G1130" s="7">
        <v>36</v>
      </c>
      <c r="H1130" t="str" cm="1">
        <f t="array" ref="H1130">SUBSTITUTE(INDEX($C$1:$C1130, MAX(IF((NOT(ISBLANK($C$1:$C1130)))*(ISNUMBER(FIND("Item:", $C$1:$C1130))), ROW($C$1:$C1130)-ROW($C$1)+1))), "Item: ", "")</f>
        <v>ACERA DE CEMENTO E=5 CM CON EMPEDRADO.</v>
      </c>
      <c r="I1130" t="str">
        <f t="shared" si="89"/>
        <v>MANO DE OBRA</v>
      </c>
      <c r="J1130" t="str">
        <f t="shared" si="92"/>
        <v>MANO DE OBRA</v>
      </c>
      <c r="K1130" t="b">
        <f t="shared" si="90"/>
        <v>0</v>
      </c>
      <c r="L1130" s="11" t="str">
        <f t="shared" si="91"/>
        <v/>
      </c>
      <c r="M1130" t="str">
        <f>IF(B1130="Q", MAX(M$2:M1129)+1, "")</f>
        <v/>
      </c>
      <c r="N1130" t="str">
        <f t="shared" si="88"/>
        <v/>
      </c>
    </row>
    <row r="1131" spans="1:14" x14ac:dyDescent="0.25">
      <c r="A1131" s="2"/>
      <c r="B1131" s="2" t="s">
        <v>227</v>
      </c>
      <c r="C1131" s="5" t="s">
        <v>228</v>
      </c>
      <c r="D1131" s="5"/>
      <c r="E1131" s="5" t="s">
        <v>229</v>
      </c>
      <c r="F1131" s="5" t="s">
        <v>230</v>
      </c>
      <c r="G1131" s="3">
        <v>19.8</v>
      </c>
      <c r="H1131" t="str" cm="1">
        <f t="array" ref="H1131">SUBSTITUTE(INDEX($C$1:$C1131, MAX(IF((NOT(ISBLANK($C$1:$C1131)))*(ISNUMBER(FIND("Item:", $C$1:$C1131))), ROW($C$1:$C1131)-ROW($C$1)+1))), "Item: ", "")</f>
        <v>ACERA DE CEMENTO E=5 CM CON EMPEDRADO.</v>
      </c>
      <c r="I1131" t="str">
        <f t="shared" si="89"/>
        <v/>
      </c>
      <c r="J1131" t="str">
        <f t="shared" si="92"/>
        <v>MANO DE OBRA</v>
      </c>
      <c r="K1131" t="b">
        <f t="shared" si="90"/>
        <v>0</v>
      </c>
      <c r="L1131" s="11" t="str">
        <f t="shared" si="91"/>
        <v/>
      </c>
      <c r="M1131" t="str">
        <f>IF(B1131="Q", MAX(M$2:M1130)+1, "")</f>
        <v/>
      </c>
      <c r="N1131" t="str">
        <f t="shared" si="88"/>
        <v/>
      </c>
    </row>
    <row r="1132" spans="1:14" x14ac:dyDescent="0.25">
      <c r="A1132" s="2"/>
      <c r="B1132" s="2" t="s">
        <v>231</v>
      </c>
      <c r="C1132" s="5" t="s">
        <v>232</v>
      </c>
      <c r="D1132" s="5"/>
      <c r="E1132" s="5" t="s">
        <v>233</v>
      </c>
      <c r="F1132" s="5" t="s">
        <v>234</v>
      </c>
      <c r="G1132" s="3">
        <v>8.34</v>
      </c>
      <c r="H1132" t="str" cm="1">
        <f t="array" ref="H1132">SUBSTITUTE(INDEX($C$1:$C1132, MAX(IF((NOT(ISBLANK($C$1:$C1132)))*(ISNUMBER(FIND("Item:", $C$1:$C1132))), ROW($C$1:$C1132)-ROW($C$1)+1))), "Item: ", "")</f>
        <v>ACERA DE CEMENTO E=5 CM CON EMPEDRADO.</v>
      </c>
      <c r="I1132" t="str">
        <f t="shared" si="89"/>
        <v/>
      </c>
      <c r="J1132" t="str">
        <f t="shared" si="92"/>
        <v>MANO DE OBRA</v>
      </c>
      <c r="K1132" t="b">
        <f t="shared" si="90"/>
        <v>0</v>
      </c>
      <c r="L1132" s="11" t="str">
        <f t="shared" si="91"/>
        <v/>
      </c>
      <c r="M1132" t="str">
        <f>IF(B1132="Q", MAX(M$2:M1131)+1, "")</f>
        <v/>
      </c>
      <c r="N1132" t="str">
        <f t="shared" si="88"/>
        <v/>
      </c>
    </row>
    <row r="1133" spans="1:14" x14ac:dyDescent="0.25">
      <c r="A1133" s="6" t="s">
        <v>1</v>
      </c>
      <c r="B1133" s="6" t="s">
        <v>235</v>
      </c>
      <c r="C1133" s="8" t="s">
        <v>236</v>
      </c>
      <c r="D1133" s="8"/>
      <c r="E1133" s="8"/>
      <c r="F1133" s="8" t="s">
        <v>237</v>
      </c>
      <c r="G1133" s="7">
        <v>64.14</v>
      </c>
      <c r="H1133" t="str" cm="1">
        <f t="array" ref="H1133">SUBSTITUTE(INDEX($C$1:$C1133, MAX(IF((NOT(ISBLANK($C$1:$C1133)))*(ISNUMBER(FIND("Item:", $C$1:$C1133))), ROW($C$1:$C1133)-ROW($C$1)+1))), "Item: ", "")</f>
        <v>ACERA DE CEMENTO E=5 CM CON EMPEDRADO.</v>
      </c>
      <c r="I1133" t="str">
        <f t="shared" si="89"/>
        <v>MANO DE OBRA</v>
      </c>
      <c r="J1133" t="str">
        <f t="shared" si="92"/>
        <v>MANO DE OBRA</v>
      </c>
      <c r="K1133" t="b">
        <f t="shared" si="90"/>
        <v>0</v>
      </c>
      <c r="L1133" s="11" t="str">
        <f t="shared" si="91"/>
        <v/>
      </c>
      <c r="M1133" t="str">
        <f>IF(B1133="Q", MAX(M$2:M1132)+1, "")</f>
        <v/>
      </c>
      <c r="N1133" t="str">
        <f t="shared" si="88"/>
        <v/>
      </c>
    </row>
    <row r="1134" spans="1:14" x14ac:dyDescent="0.25">
      <c r="A1134" s="2"/>
      <c r="B1134" s="2" t="s">
        <v>238</v>
      </c>
      <c r="C1134" s="5" t="s">
        <v>239</v>
      </c>
      <c r="D1134" s="5"/>
      <c r="E1134" s="5"/>
      <c r="F1134" s="5"/>
      <c r="G1134" s="5"/>
      <c r="H1134" t="str" cm="1">
        <f t="array" ref="H1134">SUBSTITUTE(INDEX($C$1:$C1134, MAX(IF((NOT(ISBLANK($C$1:$C1134)))*(ISNUMBER(FIND("Item:", $C$1:$C1134))), ROW($C$1:$C1134)-ROW($C$1)+1))), "Item: ", "")</f>
        <v>ACERA DE CEMENTO E=5 CM CON EMPEDRADO.</v>
      </c>
      <c r="I1134" t="str">
        <f t="shared" si="89"/>
        <v>EQUIPO</v>
      </c>
      <c r="J1134" t="str">
        <f t="shared" si="92"/>
        <v>EQUIPO</v>
      </c>
      <c r="K1134" t="b">
        <f t="shared" si="90"/>
        <v>0</v>
      </c>
      <c r="L1134" s="11" t="str">
        <f t="shared" si="91"/>
        <v/>
      </c>
      <c r="M1134" t="str">
        <f>IF(B1134="Q", MAX(M$2:M1133)+1, "")</f>
        <v/>
      </c>
      <c r="N1134" t="str">
        <f t="shared" si="88"/>
        <v/>
      </c>
    </row>
    <row r="1135" spans="1:14" x14ac:dyDescent="0.25">
      <c r="H1135" t="str" cm="1">
        <f t="array" ref="H1135">SUBSTITUTE(INDEX($C$1:$C1135, MAX(IF((NOT(ISBLANK($C$1:$C1135)))*(ISNUMBER(FIND("Item:", $C$1:$C1135))), ROW($C$1:$C1135)-ROW($C$1)+1))), "Item: ", "")</f>
        <v>ACERA DE CEMENTO E=5 CM CON EMPEDRADO.</v>
      </c>
      <c r="I1135" t="str">
        <f t="shared" si="89"/>
        <v/>
      </c>
      <c r="J1135" t="str">
        <f t="shared" si="92"/>
        <v>EQUIPO</v>
      </c>
      <c r="K1135" t="b">
        <f t="shared" si="90"/>
        <v>0</v>
      </c>
      <c r="L1135" s="11" t="str">
        <f t="shared" si="91"/>
        <v/>
      </c>
      <c r="M1135" t="str">
        <f>IF(B1135="Q", MAX(M$2:M1134)+1, "")</f>
        <v/>
      </c>
      <c r="N1135" t="str">
        <f t="shared" si="88"/>
        <v/>
      </c>
    </row>
    <row r="1136" spans="1:14" x14ac:dyDescent="0.25">
      <c r="H1136" t="str" cm="1">
        <f t="array" ref="H1136">SUBSTITUTE(INDEX($C$1:$C1136, MAX(IF((NOT(ISBLANK($C$1:$C1136)))*(ISNUMBER(FIND("Item:", $C$1:$C1136))), ROW($C$1:$C1136)-ROW($C$1)+1))), "Item: ", "")</f>
        <v>ACERA DE CEMENTO E=5 CM CON EMPEDRADO.</v>
      </c>
      <c r="I1136" t="str">
        <f t="shared" si="89"/>
        <v/>
      </c>
      <c r="J1136" t="str">
        <f t="shared" si="92"/>
        <v>EQUIPO</v>
      </c>
      <c r="K1136" t="b">
        <f t="shared" si="90"/>
        <v>0</v>
      </c>
      <c r="L1136" s="11" t="str">
        <f t="shared" si="91"/>
        <v/>
      </c>
      <c r="M1136" t="str">
        <f>IF(B1136="Q", MAX(M$2:M1135)+1, "")</f>
        <v/>
      </c>
      <c r="N1136" t="str">
        <f t="shared" si="88"/>
        <v/>
      </c>
    </row>
    <row r="1137" spans="1:14" x14ac:dyDescent="0.25">
      <c r="H1137" t="str" cm="1">
        <f t="array" ref="H1137">SUBSTITUTE(INDEX($C$1:$C1137, MAX(IF((NOT(ISBLANK($C$1:$C1137)))*(ISNUMBER(FIND("Item:", $C$1:$C1137))), ROW($C$1:$C1137)-ROW($C$1)+1))), "Item: ", "")</f>
        <v>ACERA DE CEMENTO E=5 CM CON EMPEDRADO.</v>
      </c>
      <c r="I1137" t="str">
        <f t="shared" si="89"/>
        <v/>
      </c>
      <c r="J1137" t="str">
        <f t="shared" si="92"/>
        <v>EQUIPO</v>
      </c>
      <c r="K1137" t="b">
        <f t="shared" si="90"/>
        <v>0</v>
      </c>
      <c r="L1137" s="11" t="str">
        <f t="shared" si="91"/>
        <v/>
      </c>
      <c r="M1137" t="str">
        <f>IF(B1137="Q", MAX(M$2:M1136)+1, "")</f>
        <v/>
      </c>
      <c r="N1137" t="str">
        <f t="shared" si="88"/>
        <v/>
      </c>
    </row>
    <row r="1138" spans="1:14" x14ac:dyDescent="0.25">
      <c r="H1138" t="str" cm="1">
        <f t="array" ref="H1138">SUBSTITUTE(INDEX($C$1:$C1138, MAX(IF((NOT(ISBLANK($C$1:$C1138)))*(ISNUMBER(FIND("Item:", $C$1:$C1138))), ROW($C$1:$C1138)-ROW($C$1)+1))), "Item: ", "")</f>
        <v>ACERA DE CEMENTO E=5 CM CON EMPEDRADO.</v>
      </c>
      <c r="I1138" t="str">
        <f t="shared" si="89"/>
        <v/>
      </c>
      <c r="J1138" t="str">
        <f t="shared" si="92"/>
        <v>EQUIPO</v>
      </c>
      <c r="K1138" t="b">
        <f t="shared" si="90"/>
        <v>0</v>
      </c>
      <c r="L1138" s="11" t="str">
        <f t="shared" si="91"/>
        <v/>
      </c>
      <c r="M1138" t="str">
        <f>IF(B1138="Q", MAX(M$2:M1137)+1, "")</f>
        <v/>
      </c>
      <c r="N1138" t="str">
        <f t="shared" si="88"/>
        <v/>
      </c>
    </row>
    <row r="1139" spans="1:14" x14ac:dyDescent="0.25">
      <c r="H1139" t="str" cm="1">
        <f t="array" ref="H1139">SUBSTITUTE(INDEX($C$1:$C1139, MAX(IF((NOT(ISBLANK($C$1:$C1139)))*(ISNUMBER(FIND("Item:", $C$1:$C1139))), ROW($C$1:$C1139)-ROW($C$1)+1))), "Item: ", "")</f>
        <v>ACERA DE CEMENTO E=5 CM CON EMPEDRADO.</v>
      </c>
      <c r="I1139" t="str">
        <f t="shared" si="89"/>
        <v/>
      </c>
      <c r="J1139" t="str">
        <f t="shared" si="92"/>
        <v>EQUIPO</v>
      </c>
      <c r="K1139" t="b">
        <f t="shared" si="90"/>
        <v>0</v>
      </c>
      <c r="L1139" s="11" t="str">
        <f t="shared" si="91"/>
        <v/>
      </c>
      <c r="M1139" t="str">
        <f>IF(B1139="Q", MAX(M$2:M1138)+1, "")</f>
        <v/>
      </c>
      <c r="N1139" t="str">
        <f t="shared" si="88"/>
        <v/>
      </c>
    </row>
    <row r="1140" spans="1:14" x14ac:dyDescent="0.25">
      <c r="A1140" s="2"/>
      <c r="B1140" s="2" t="s">
        <v>240</v>
      </c>
      <c r="C1140" s="5" t="s">
        <v>241</v>
      </c>
      <c r="D1140" s="5"/>
      <c r="E1140" s="5" t="s">
        <v>242</v>
      </c>
      <c r="F1140" s="5" t="s">
        <v>243</v>
      </c>
      <c r="G1140" s="3">
        <v>1.92</v>
      </c>
      <c r="H1140" t="str" cm="1">
        <f t="array" ref="H1140">SUBSTITUTE(INDEX($C$1:$C1140, MAX(IF((NOT(ISBLANK($C$1:$C1140)))*(ISNUMBER(FIND("Item:", $C$1:$C1140))), ROW($C$1:$C1140)-ROW($C$1)+1))), "Item: ", "")</f>
        <v>ACERA DE CEMENTO E=5 CM CON EMPEDRADO.</v>
      </c>
      <c r="I1140" t="str">
        <f t="shared" si="89"/>
        <v/>
      </c>
      <c r="J1140" t="str">
        <f t="shared" si="92"/>
        <v>EQUIPO</v>
      </c>
      <c r="K1140" t="b">
        <f t="shared" si="90"/>
        <v>0</v>
      </c>
      <c r="L1140" s="11" t="str">
        <f t="shared" si="91"/>
        <v/>
      </c>
      <c r="M1140" t="str">
        <f>IF(B1140="Q", MAX(M$2:M1139)+1, "")</f>
        <v/>
      </c>
      <c r="N1140" t="str">
        <f t="shared" si="88"/>
        <v/>
      </c>
    </row>
    <row r="1141" spans="1:14" x14ac:dyDescent="0.25">
      <c r="A1141" s="6" t="s">
        <v>1</v>
      </c>
      <c r="B1141" s="6" t="s">
        <v>244</v>
      </c>
      <c r="C1141" s="8" t="s">
        <v>245</v>
      </c>
      <c r="D1141" s="8"/>
      <c r="E1141" s="8"/>
      <c r="F1141" s="8" t="s">
        <v>246</v>
      </c>
      <c r="G1141" s="7">
        <v>1.92</v>
      </c>
      <c r="H1141" t="str" cm="1">
        <f t="array" ref="H1141">SUBSTITUTE(INDEX($C$1:$C1141, MAX(IF((NOT(ISBLANK($C$1:$C1141)))*(ISNUMBER(FIND("Item:", $C$1:$C1141))), ROW($C$1:$C1141)-ROW($C$1)+1))), "Item: ", "")</f>
        <v>ACERA DE CEMENTO E=5 CM CON EMPEDRADO.</v>
      </c>
      <c r="I1141" t="str">
        <f t="shared" si="89"/>
        <v>EQUIPO</v>
      </c>
      <c r="J1141" t="str">
        <f t="shared" si="92"/>
        <v>EQUIPO</v>
      </c>
      <c r="K1141" t="b">
        <f t="shared" si="90"/>
        <v>0</v>
      </c>
      <c r="L1141" s="11" t="str">
        <f t="shared" si="91"/>
        <v/>
      </c>
      <c r="M1141" t="str">
        <f>IF(B1141="Q", MAX(M$2:M1140)+1, "")</f>
        <v/>
      </c>
      <c r="N1141" t="str">
        <f t="shared" si="88"/>
        <v/>
      </c>
    </row>
    <row r="1142" spans="1:14" x14ac:dyDescent="0.25">
      <c r="A1142" s="6" t="s">
        <v>1</v>
      </c>
      <c r="B1142" s="6" t="s">
        <v>247</v>
      </c>
      <c r="C1142" s="8" t="s">
        <v>248</v>
      </c>
      <c r="D1142" s="8"/>
      <c r="E1142" s="8"/>
      <c r="F1142" s="8" t="s">
        <v>249</v>
      </c>
      <c r="G1142" s="7">
        <v>87.91</v>
      </c>
      <c r="H1142" t="str" cm="1">
        <f t="array" ref="H1142">SUBSTITUTE(INDEX($C$1:$C1142, MAX(IF((NOT(ISBLANK($C$1:$C1142)))*(ISNUMBER(FIND("Item:", $C$1:$C1142))), ROW($C$1:$C1142)-ROW($C$1)+1))), "Item: ", "")</f>
        <v>ACERA DE CEMENTO E=5 CM CON EMPEDRADO.</v>
      </c>
      <c r="I1142" t="str">
        <f t="shared" si="89"/>
        <v/>
      </c>
      <c r="J1142" t="str">
        <f t="shared" si="92"/>
        <v>EQUIPO</v>
      </c>
      <c r="K1142" t="b">
        <f t="shared" si="90"/>
        <v>0</v>
      </c>
      <c r="L1142" s="11" t="str">
        <f t="shared" si="91"/>
        <v/>
      </c>
      <c r="M1142" t="str">
        <f>IF(B1142="Q", MAX(M$2:M1141)+1, "")</f>
        <v/>
      </c>
      <c r="N1142" t="str">
        <f t="shared" si="88"/>
        <v/>
      </c>
    </row>
    <row r="1143" spans="1:14" x14ac:dyDescent="0.25">
      <c r="A1143" s="2"/>
      <c r="B1143" s="2" t="s">
        <v>250</v>
      </c>
      <c r="C1143" s="5" t="s">
        <v>251</v>
      </c>
      <c r="D1143" s="5"/>
      <c r="E1143" s="5" t="s">
        <v>252</v>
      </c>
      <c r="F1143" s="5" t="s">
        <v>253</v>
      </c>
      <c r="G1143" s="3">
        <v>6.15</v>
      </c>
      <c r="H1143" t="str" cm="1">
        <f t="array" ref="H1143">SUBSTITUTE(INDEX($C$1:$C1143, MAX(IF((NOT(ISBLANK($C$1:$C1143)))*(ISNUMBER(FIND("Item:", $C$1:$C1143))), ROW($C$1:$C1143)-ROW($C$1)+1))), "Item: ", "")</f>
        <v>ACERA DE CEMENTO E=5 CM CON EMPEDRADO.</v>
      </c>
      <c r="I1143" t="str">
        <f t="shared" si="89"/>
        <v/>
      </c>
      <c r="J1143" t="str">
        <f t="shared" si="92"/>
        <v>EQUIPO</v>
      </c>
      <c r="K1143" t="b">
        <f t="shared" si="90"/>
        <v>0</v>
      </c>
      <c r="L1143" s="11" t="str">
        <f t="shared" si="91"/>
        <v/>
      </c>
      <c r="M1143" t="str">
        <f>IF(B1143="Q", MAX(M$2:M1142)+1, "")</f>
        <v/>
      </c>
      <c r="N1143" t="str">
        <f t="shared" si="88"/>
        <v/>
      </c>
    </row>
    <row r="1144" spans="1:14" x14ac:dyDescent="0.25">
      <c r="A1144" s="2"/>
      <c r="B1144" s="2" t="s">
        <v>26</v>
      </c>
      <c r="C1144" s="5" t="s">
        <v>254</v>
      </c>
      <c r="D1144" s="5"/>
      <c r="E1144" s="5" t="s">
        <v>252</v>
      </c>
      <c r="F1144" s="5" t="s">
        <v>255</v>
      </c>
      <c r="G1144" s="3">
        <v>6.58</v>
      </c>
      <c r="H1144" t="str" cm="1">
        <f t="array" ref="H1144">SUBSTITUTE(INDEX($C$1:$C1144, MAX(IF((NOT(ISBLANK($C$1:$C1144)))*(ISNUMBER(FIND("Item:", $C$1:$C1144))), ROW($C$1:$C1144)-ROW($C$1)+1))), "Item: ", "")</f>
        <v>ACERA DE CEMENTO E=5 CM CON EMPEDRADO.</v>
      </c>
      <c r="I1144" t="str">
        <f t="shared" si="89"/>
        <v/>
      </c>
      <c r="J1144" t="str">
        <f t="shared" si="92"/>
        <v>EQUIPO</v>
      </c>
      <c r="K1144" t="b">
        <f t="shared" si="90"/>
        <v>0</v>
      </c>
      <c r="L1144" s="11" t="str">
        <f t="shared" si="91"/>
        <v/>
      </c>
      <c r="M1144" t="str">
        <f>IF(B1144="Q", MAX(M$2:M1143)+1, "")</f>
        <v/>
      </c>
      <c r="N1144" t="str">
        <f t="shared" si="88"/>
        <v/>
      </c>
    </row>
    <row r="1145" spans="1:14" x14ac:dyDescent="0.25">
      <c r="A1145" s="6" t="s">
        <v>1</v>
      </c>
      <c r="B1145" s="6" t="s">
        <v>256</v>
      </c>
      <c r="C1145" s="8" t="s">
        <v>257</v>
      </c>
      <c r="D1145" s="8"/>
      <c r="E1145" s="8"/>
      <c r="F1145" s="8" t="s">
        <v>258</v>
      </c>
      <c r="G1145" s="7">
        <v>100.65</v>
      </c>
      <c r="H1145" t="str" cm="1">
        <f t="array" ref="H1145">SUBSTITUTE(INDEX($C$1:$C1145, MAX(IF((NOT(ISBLANK($C$1:$C1145)))*(ISNUMBER(FIND("Item:", $C$1:$C1145))), ROW($C$1:$C1145)-ROW($C$1)+1))), "Item: ", "")</f>
        <v>ACERA DE CEMENTO E=5 CM CON EMPEDRADO.</v>
      </c>
      <c r="I1145" t="str">
        <f t="shared" si="89"/>
        <v/>
      </c>
      <c r="J1145" t="str">
        <f t="shared" si="92"/>
        <v>EQUIPO</v>
      </c>
      <c r="K1145" t="b">
        <f t="shared" si="90"/>
        <v>0</v>
      </c>
      <c r="L1145" s="11" t="str">
        <f t="shared" si="91"/>
        <v/>
      </c>
      <c r="M1145" t="str">
        <f>IF(B1145="Q", MAX(M$2:M1144)+1, "")</f>
        <v/>
      </c>
      <c r="N1145" t="str">
        <f t="shared" si="88"/>
        <v/>
      </c>
    </row>
    <row r="1146" spans="1:14" x14ac:dyDescent="0.25">
      <c r="A1146" s="2"/>
      <c r="B1146" s="2" t="s">
        <v>259</v>
      </c>
      <c r="C1146" s="5" t="s">
        <v>260</v>
      </c>
      <c r="D1146" s="5"/>
      <c r="E1146" s="5" t="s">
        <v>261</v>
      </c>
      <c r="F1146" s="5" t="s">
        <v>262</v>
      </c>
      <c r="G1146" s="3">
        <v>3.11</v>
      </c>
      <c r="H1146" t="str" cm="1">
        <f t="array" ref="H1146">SUBSTITUTE(INDEX($C$1:$C1146, MAX(IF((NOT(ISBLANK($C$1:$C1146)))*(ISNUMBER(FIND("Item:", $C$1:$C1146))), ROW($C$1:$C1146)-ROW($C$1)+1))), "Item: ", "")</f>
        <v>ACERA DE CEMENTO E=5 CM CON EMPEDRADO.</v>
      </c>
      <c r="I1146" t="str">
        <f t="shared" si="89"/>
        <v/>
      </c>
      <c r="J1146" t="str">
        <f t="shared" si="92"/>
        <v>EQUIPO</v>
      </c>
      <c r="K1146" t="b">
        <f t="shared" si="90"/>
        <v>0</v>
      </c>
      <c r="L1146" s="11" t="str">
        <f t="shared" si="91"/>
        <v/>
      </c>
      <c r="M1146" t="str">
        <f>IF(B1146="Q", MAX(M$2:M1145)+1, "")</f>
        <v/>
      </c>
      <c r="N1146" t="str">
        <f t="shared" si="88"/>
        <v/>
      </c>
    </row>
    <row r="1147" spans="1:14" x14ac:dyDescent="0.25">
      <c r="H1147" t="str" cm="1">
        <f t="array" ref="H1147">SUBSTITUTE(INDEX($C$1:$C1147, MAX(IF((NOT(ISBLANK($C$1:$C1147)))*(ISNUMBER(FIND("Item:", $C$1:$C1147))), ROW($C$1:$C1147)-ROW($C$1)+1))), "Item: ", "")</f>
        <v>ACERA DE CEMENTO E=5 CM CON EMPEDRADO.</v>
      </c>
      <c r="I1147" t="str">
        <f t="shared" si="89"/>
        <v/>
      </c>
      <c r="J1147" t="str">
        <f t="shared" si="92"/>
        <v>EQUIPO</v>
      </c>
      <c r="K1147" t="b">
        <f t="shared" si="90"/>
        <v>0</v>
      </c>
      <c r="L1147" s="11" t="str">
        <f t="shared" si="91"/>
        <v/>
      </c>
      <c r="M1147" t="str">
        <f>IF(B1147="Q", MAX(M$2:M1146)+1, "")</f>
        <v/>
      </c>
      <c r="N1147" t="str">
        <f t="shared" si="88"/>
        <v/>
      </c>
    </row>
    <row r="1148" spans="1:14" x14ac:dyDescent="0.25">
      <c r="A1148" s="6" t="s">
        <v>1</v>
      </c>
      <c r="B1148" s="6" t="s">
        <v>263</v>
      </c>
      <c r="C1148" s="8" t="s">
        <v>264</v>
      </c>
      <c r="D1148" s="8"/>
      <c r="E1148" s="8"/>
      <c r="F1148" s="8" t="s">
        <v>265</v>
      </c>
      <c r="G1148" s="7">
        <v>103.76</v>
      </c>
      <c r="H1148" t="str" cm="1">
        <f t="array" ref="H1148">SUBSTITUTE(INDEX($C$1:$C1148, MAX(IF((NOT(ISBLANK($C$1:$C1148)))*(ISNUMBER(FIND("Item:", $C$1:$C1148))), ROW($C$1:$C1148)-ROW($C$1)+1))), "Item: ", "")</f>
        <v>ACERA DE CEMENTO E=5 CM CON EMPEDRADO.</v>
      </c>
      <c r="I1148" t="str">
        <f t="shared" si="89"/>
        <v/>
      </c>
      <c r="J1148" t="str">
        <f t="shared" si="92"/>
        <v>EQUIPO</v>
      </c>
      <c r="K1148" t="b">
        <f t="shared" si="90"/>
        <v>0</v>
      </c>
      <c r="L1148" s="11" t="str">
        <f t="shared" si="91"/>
        <v/>
      </c>
      <c r="M1148">
        <f>IF(B1148="Q", MAX(M$2:M1147)+1, "")</f>
        <v>23</v>
      </c>
      <c r="N1148" t="str">
        <f t="shared" si="88"/>
        <v>ACERA DE CEMENTO E=5 CM CON EMPEDRADO.</v>
      </c>
    </row>
    <row r="1149" spans="1:14" x14ac:dyDescent="0.25">
      <c r="A1149" s="6" t="s">
        <v>1</v>
      </c>
      <c r="B1149" s="6"/>
      <c r="C1149" s="8" t="s">
        <v>266</v>
      </c>
      <c r="D1149" s="8"/>
      <c r="E1149" s="8"/>
      <c r="F1149" s="8"/>
      <c r="G1149" s="7">
        <v>103.76</v>
      </c>
      <c r="H1149" t="str" cm="1">
        <f t="array" ref="H1149">SUBSTITUTE(INDEX($C$1:$C1149, MAX(IF((NOT(ISBLANK($C$1:$C1149)))*(ISNUMBER(FIND("Item:", $C$1:$C1149))), ROW($C$1:$C1149)-ROW($C$1)+1))), "Item: ", "")</f>
        <v>ACERA DE CEMENTO E=5 CM CON EMPEDRADO.</v>
      </c>
      <c r="I1149" t="str">
        <f t="shared" si="89"/>
        <v/>
      </c>
      <c r="J1149" t="str">
        <f t="shared" si="92"/>
        <v>EQUIPO</v>
      </c>
      <c r="K1149" t="b">
        <f t="shared" si="90"/>
        <v>0</v>
      </c>
      <c r="L1149" s="11" t="str">
        <f t="shared" si="91"/>
        <v/>
      </c>
      <c r="M1149" t="str">
        <f>IF(B1149="Q", MAX(M$2:M1148)+1, "")</f>
        <v/>
      </c>
      <c r="N1149" t="str">
        <f t="shared" si="88"/>
        <v/>
      </c>
    </row>
    <row r="1150" spans="1:14" x14ac:dyDescent="0.25">
      <c r="C1150" s="9" t="s">
        <v>319</v>
      </c>
      <c r="H1150" t="str" cm="1">
        <f t="array" ref="H1150">SUBSTITUTE(INDEX($C$1:$C1150, MAX(IF((NOT(ISBLANK($C$1:$C1150)))*(ISNUMBER(FIND("Item:", $C$1:$C1150))), ROW($C$1:$C1150)-ROW($C$1)+1))), "Item: ", "")</f>
        <v>ACERA DE CEMENTO E=5 CM CON EMPEDRADO.</v>
      </c>
      <c r="I1150" t="str">
        <f t="shared" si="89"/>
        <v/>
      </c>
      <c r="J1150" t="str">
        <f t="shared" si="92"/>
        <v>EQUIPO</v>
      </c>
      <c r="K1150" t="b">
        <f t="shared" si="90"/>
        <v>0</v>
      </c>
      <c r="L1150" s="11" t="str">
        <f t="shared" si="91"/>
        <v/>
      </c>
      <c r="M1150" t="str">
        <f>IF(B1150="Q", MAX(M$2:M1149)+1, "")</f>
        <v/>
      </c>
      <c r="N1150" t="str">
        <f t="shared" si="88"/>
        <v/>
      </c>
    </row>
    <row r="1151" spans="1:14" x14ac:dyDescent="0.25">
      <c r="H1151" t="str" cm="1">
        <f t="array" ref="H1151">SUBSTITUTE(INDEX($C$1:$C1151, MAX(IF((NOT(ISBLANK($C$1:$C1151)))*(ISNUMBER(FIND("Item:", $C$1:$C1151))), ROW($C$1:$C1151)-ROW($C$1)+1))), "Item: ", "")</f>
        <v>ACERA DE CEMENTO E=5 CM CON EMPEDRADO.</v>
      </c>
      <c r="I1151" t="str">
        <f t="shared" si="89"/>
        <v/>
      </c>
      <c r="J1151" t="str">
        <f t="shared" si="92"/>
        <v>EQUIPO</v>
      </c>
      <c r="K1151" t="b">
        <f t="shared" si="90"/>
        <v>0</v>
      </c>
      <c r="L1151" s="11" t="str">
        <f t="shared" si="91"/>
        <v/>
      </c>
      <c r="M1151" t="str">
        <f>IF(B1151="Q", MAX(M$2:M1150)+1, "")</f>
        <v/>
      </c>
      <c r="N1151" t="str">
        <f t="shared" si="88"/>
        <v/>
      </c>
    </row>
    <row r="1152" spans="1:14" x14ac:dyDescent="0.25">
      <c r="C1152" s="10" t="s">
        <v>320</v>
      </c>
      <c r="E1152" s="10" t="s">
        <v>293</v>
      </c>
      <c r="H1152" t="str" cm="1">
        <f t="array" ref="H1152">SUBSTITUTE(INDEX($C$1:$C1152, MAX(IF((NOT(ISBLANK($C$1:$C1152)))*(ISNUMBER(FIND("Item:", $C$1:$C1152))), ROW($C$1:$C1152)-ROW($C$1)+1))), "Item: ", "")</f>
        <v>REVOQUE EXTERIOR DE CEMENTO</v>
      </c>
      <c r="I1152" t="str">
        <f t="shared" si="89"/>
        <v/>
      </c>
      <c r="J1152" t="str">
        <f t="shared" si="92"/>
        <v>EQUIPO</v>
      </c>
      <c r="K1152" t="b">
        <f t="shared" si="90"/>
        <v>0</v>
      </c>
      <c r="L1152" s="11" t="str">
        <f t="shared" si="91"/>
        <v/>
      </c>
      <c r="M1152" t="str">
        <f>IF(B1152="Q", MAX(M$2:M1151)+1, "")</f>
        <v/>
      </c>
      <c r="N1152" t="str">
        <f t="shared" si="88"/>
        <v/>
      </c>
    </row>
    <row r="1153" spans="1:14" x14ac:dyDescent="0.25">
      <c r="C1153" s="10" t="s">
        <v>0</v>
      </c>
      <c r="E1153" s="10" t="s">
        <v>72</v>
      </c>
      <c r="H1153" t="str" cm="1">
        <f t="array" ref="H1153">SUBSTITUTE(INDEX($C$1:$C1153, MAX(IF((NOT(ISBLANK($C$1:$C1153)))*(ISNUMBER(FIND("Item:", $C$1:$C1153))), ROW($C$1:$C1153)-ROW($C$1)+1))), "Item: ", "")</f>
        <v>REVOQUE EXTERIOR DE CEMENTO</v>
      </c>
      <c r="I1153" t="str">
        <f t="shared" si="89"/>
        <v/>
      </c>
      <c r="J1153" t="str">
        <f t="shared" si="92"/>
        <v>EQUIPO</v>
      </c>
      <c r="K1153" t="b">
        <f t="shared" si="90"/>
        <v>0</v>
      </c>
      <c r="L1153" s="11" t="str">
        <f t="shared" si="91"/>
        <v/>
      </c>
      <c r="M1153" t="str">
        <f>IF(B1153="Q", MAX(M$2:M1152)+1, "")</f>
        <v/>
      </c>
      <c r="N1153" t="str">
        <f t="shared" si="88"/>
        <v/>
      </c>
    </row>
    <row r="1154" spans="1:14" x14ac:dyDescent="0.25">
      <c r="C1154" s="10" t="s">
        <v>71</v>
      </c>
      <c r="E1154" s="10" t="s">
        <v>73</v>
      </c>
      <c r="H1154" t="str" cm="1">
        <f t="array" ref="H1154">SUBSTITUTE(INDEX($C$1:$C1154, MAX(IF((NOT(ISBLANK($C$1:$C1154)))*(ISNUMBER(FIND("Item:", $C$1:$C1154))), ROW($C$1:$C1154)-ROW($C$1)+1))), "Item: ", "")</f>
        <v>REVOQUE EXTERIOR DE CEMENTO</v>
      </c>
      <c r="I1154" t="str">
        <f t="shared" si="89"/>
        <v/>
      </c>
      <c r="J1154" t="str">
        <f t="shared" si="92"/>
        <v>EQUIPO</v>
      </c>
      <c r="K1154" t="b">
        <f t="shared" si="90"/>
        <v>0</v>
      </c>
      <c r="L1154" s="11" t="str">
        <f t="shared" si="91"/>
        <v/>
      </c>
      <c r="M1154" t="str">
        <f>IF(B1154="Q", MAX(M$2:M1153)+1, "")</f>
        <v/>
      </c>
      <c r="N1154" t="str">
        <f t="shared" ref="N1154:N1217" si="93">+IF(M1154="","",H1154)</f>
        <v/>
      </c>
    </row>
    <row r="1155" spans="1:14" x14ac:dyDescent="0.25">
      <c r="H1155" t="str" cm="1">
        <f t="array" ref="H1155">SUBSTITUTE(INDEX($C$1:$C1155, MAX(IF((NOT(ISBLANK($C$1:$C1155)))*(ISNUMBER(FIND("Item:", $C$1:$C1155))), ROW($C$1:$C1155)-ROW($C$1)+1))), "Item: ", "")</f>
        <v>REVOQUE EXTERIOR DE CEMENTO</v>
      </c>
      <c r="I1155" t="str">
        <f t="shared" ref="I1155:I1218" si="94">IFERROR(  IF(OR(ISNUMBER(FIND("MATERIALES", C1155,1))), "MATERIALES",  IF(OR(ISNUMBER(FIND("MANO DE OBRA", C1155))), "MANO DE OBRA",  IF(OR(ISNUMBER(FIND("EQUIPO", C1155))), "EQUIPO",  ""))),"")</f>
        <v/>
      </c>
      <c r="J1155" t="str">
        <f t="shared" si="92"/>
        <v>EQUIPO</v>
      </c>
      <c r="K1155" t="b">
        <f t="shared" ref="K1155:K1218" si="95">AND(ISTEXT(B1155),C1155=J1155)</f>
        <v>0</v>
      </c>
      <c r="L1155" s="11" t="str">
        <f t="shared" ref="L1155:L1218" si="96">IF(ISNUMBER(A1155),"SI","")</f>
        <v/>
      </c>
      <c r="M1155" t="str">
        <f>IF(B1155="Q", MAX(M$2:M1154)+1, "")</f>
        <v/>
      </c>
      <c r="N1155" t="str">
        <f t="shared" si="93"/>
        <v/>
      </c>
    </row>
    <row r="1156" spans="1:14" x14ac:dyDescent="0.25">
      <c r="A1156" s="1" t="s">
        <v>2</v>
      </c>
      <c r="B1156" s="1" t="s">
        <v>213</v>
      </c>
      <c r="C1156" s="4" t="s">
        <v>214</v>
      </c>
      <c r="D1156" s="4" t="s">
        <v>74</v>
      </c>
      <c r="E1156" s="4" t="s">
        <v>77</v>
      </c>
      <c r="F1156" s="4" t="s">
        <v>215</v>
      </c>
      <c r="G1156" s="4" t="s">
        <v>76</v>
      </c>
      <c r="H1156" t="str" cm="1">
        <f t="array" ref="H1156">SUBSTITUTE(INDEX($C$1:$C1156, MAX(IF((NOT(ISBLANK($C$1:$C1156)))*(ISNUMBER(FIND("Item:", $C$1:$C1156))), ROW($C$1:$C1156)-ROW($C$1)+1))), "Item: ", "")</f>
        <v>REVOQUE EXTERIOR DE CEMENTO</v>
      </c>
      <c r="I1156" t="str">
        <f t="shared" si="94"/>
        <v/>
      </c>
      <c r="J1156" t="str">
        <f t="shared" si="92"/>
        <v>EQUIPO</v>
      </c>
      <c r="K1156" t="b">
        <f t="shared" si="95"/>
        <v>0</v>
      </c>
      <c r="L1156" s="11" t="str">
        <f t="shared" si="96"/>
        <v/>
      </c>
      <c r="M1156" t="str">
        <f>IF(B1156="Q", MAX(M$2:M1155)+1, "")</f>
        <v/>
      </c>
      <c r="N1156" t="str">
        <f t="shared" si="93"/>
        <v/>
      </c>
    </row>
    <row r="1157" spans="1:14" x14ac:dyDescent="0.25">
      <c r="A1157" s="2"/>
      <c r="B1157" s="2" t="s">
        <v>216</v>
      </c>
      <c r="C1157" s="5" t="s">
        <v>217</v>
      </c>
      <c r="D1157" s="5"/>
      <c r="E1157" s="5"/>
      <c r="F1157" s="5"/>
      <c r="G1157" s="5"/>
      <c r="H1157" t="str" cm="1">
        <f t="array" ref="H1157">SUBSTITUTE(INDEX($C$1:$C1157, MAX(IF((NOT(ISBLANK($C$1:$C1157)))*(ISNUMBER(FIND("Item:", $C$1:$C1157))), ROW($C$1:$C1157)-ROW($C$1)+1))), "Item: ", "")</f>
        <v>REVOQUE EXTERIOR DE CEMENTO</v>
      </c>
      <c r="I1157" t="str">
        <f t="shared" si="94"/>
        <v>MATERIALES</v>
      </c>
      <c r="J1157" t="str">
        <f t="shared" si="92"/>
        <v>MATERIALES</v>
      </c>
      <c r="K1157" t="b">
        <f t="shared" si="95"/>
        <v>1</v>
      </c>
      <c r="L1157" s="11" t="str">
        <f t="shared" si="96"/>
        <v/>
      </c>
      <c r="M1157" t="str">
        <f>IF(B1157="Q", MAX(M$2:M1156)+1, "")</f>
        <v/>
      </c>
      <c r="N1157" t="str">
        <f t="shared" si="93"/>
        <v/>
      </c>
    </row>
    <row r="1158" spans="1:14" x14ac:dyDescent="0.25">
      <c r="A1158" s="2">
        <v>1</v>
      </c>
      <c r="B1158" s="2" t="s">
        <v>218</v>
      </c>
      <c r="C1158" s="5" t="s">
        <v>108</v>
      </c>
      <c r="D1158" s="5" t="s">
        <v>81</v>
      </c>
      <c r="E1158" s="3">
        <v>9</v>
      </c>
      <c r="F1158" s="3">
        <v>1.1000000000000001</v>
      </c>
      <c r="G1158" s="3">
        <v>9.9</v>
      </c>
      <c r="H1158" t="str" cm="1">
        <f t="array" ref="H1158">SUBSTITUTE(INDEX($C$1:$C1158, MAX(IF((NOT(ISBLANK($C$1:$C1158)))*(ISNUMBER(FIND("Item:", $C$1:$C1158))), ROW($C$1:$C1158)-ROW($C$1)+1))), "Item: ", "")</f>
        <v>REVOQUE EXTERIOR DE CEMENTO</v>
      </c>
      <c r="I1158" t="str">
        <f t="shared" si="94"/>
        <v/>
      </c>
      <c r="J1158" t="str">
        <f t="shared" si="92"/>
        <v>MATERIALES</v>
      </c>
      <c r="K1158" t="b">
        <f t="shared" si="95"/>
        <v>0</v>
      </c>
      <c r="L1158" s="11" t="str">
        <f t="shared" si="96"/>
        <v>SI</v>
      </c>
      <c r="M1158" t="str">
        <f>IF(B1158="Q", MAX(M$2:M1157)+1, "")</f>
        <v/>
      </c>
      <c r="N1158" t="str">
        <f t="shared" si="93"/>
        <v/>
      </c>
    </row>
    <row r="1159" spans="1:14" x14ac:dyDescent="0.25">
      <c r="A1159" s="2">
        <v>2</v>
      </c>
      <c r="B1159" s="2" t="s">
        <v>218</v>
      </c>
      <c r="C1159" s="5" t="s">
        <v>90</v>
      </c>
      <c r="D1159" s="5" t="s">
        <v>89</v>
      </c>
      <c r="E1159" s="3">
        <v>0.03</v>
      </c>
      <c r="F1159" s="3">
        <v>0</v>
      </c>
      <c r="G1159" s="3">
        <v>0</v>
      </c>
      <c r="H1159" t="str" cm="1">
        <f t="array" ref="H1159">SUBSTITUTE(INDEX($C$1:$C1159, MAX(IF((NOT(ISBLANK($C$1:$C1159)))*(ISNUMBER(FIND("Item:", $C$1:$C1159))), ROW($C$1:$C1159)-ROW($C$1)+1))), "Item: ", "")</f>
        <v>REVOQUE EXTERIOR DE CEMENTO</v>
      </c>
      <c r="I1159" t="str">
        <f t="shared" si="94"/>
        <v/>
      </c>
      <c r="J1159" t="str">
        <f t="shared" si="92"/>
        <v>MATERIALES</v>
      </c>
      <c r="K1159" t="b">
        <f t="shared" si="95"/>
        <v>0</v>
      </c>
      <c r="L1159" s="11" t="str">
        <f t="shared" si="96"/>
        <v>SI</v>
      </c>
      <c r="M1159" t="str">
        <f>IF(B1159="Q", MAX(M$2:M1158)+1, "")</f>
        <v/>
      </c>
      <c r="N1159" t="str">
        <f t="shared" si="93"/>
        <v/>
      </c>
    </row>
    <row r="1160" spans="1:14" x14ac:dyDescent="0.25">
      <c r="H1160" t="str" cm="1">
        <f t="array" ref="H1160">SUBSTITUTE(INDEX($C$1:$C1160, MAX(IF((NOT(ISBLANK($C$1:$C1160)))*(ISNUMBER(FIND("Item:", $C$1:$C1160))), ROW($C$1:$C1160)-ROW($C$1)+1))), "Item: ", "")</f>
        <v>REVOQUE EXTERIOR DE CEMENTO</v>
      </c>
      <c r="I1160" t="str">
        <f t="shared" si="94"/>
        <v/>
      </c>
      <c r="J1160" t="str">
        <f t="shared" ref="J1160:J1223" si="97">+IF(I1160="",J1159,I1160)</f>
        <v>MATERIALES</v>
      </c>
      <c r="K1160" t="b">
        <f t="shared" si="95"/>
        <v>0</v>
      </c>
      <c r="L1160" s="11" t="str">
        <f t="shared" si="96"/>
        <v/>
      </c>
      <c r="M1160" t="str">
        <f>IF(B1160="Q", MAX(M$2:M1159)+1, "")</f>
        <v/>
      </c>
      <c r="N1160" t="str">
        <f t="shared" si="93"/>
        <v/>
      </c>
    </row>
    <row r="1161" spans="1:14" x14ac:dyDescent="0.25">
      <c r="H1161" t="str" cm="1">
        <f t="array" ref="H1161">SUBSTITUTE(INDEX($C$1:$C1161, MAX(IF((NOT(ISBLANK($C$1:$C1161)))*(ISNUMBER(FIND("Item:", $C$1:$C1161))), ROW($C$1:$C1161)-ROW($C$1)+1))), "Item: ", "")</f>
        <v>REVOQUE EXTERIOR DE CEMENTO</v>
      </c>
      <c r="I1161" t="str">
        <f t="shared" si="94"/>
        <v/>
      </c>
      <c r="J1161" t="str">
        <f t="shared" si="97"/>
        <v>MATERIALES</v>
      </c>
      <c r="K1161" t="b">
        <f t="shared" si="95"/>
        <v>0</v>
      </c>
      <c r="L1161" s="11" t="str">
        <f t="shared" si="96"/>
        <v/>
      </c>
      <c r="M1161" t="str">
        <f>IF(B1161="Q", MAX(M$2:M1160)+1, "")</f>
        <v/>
      </c>
      <c r="N1161" t="str">
        <f t="shared" si="93"/>
        <v/>
      </c>
    </row>
    <row r="1162" spans="1:14" x14ac:dyDescent="0.25">
      <c r="H1162" t="str" cm="1">
        <f t="array" ref="H1162">SUBSTITUTE(INDEX($C$1:$C1162, MAX(IF((NOT(ISBLANK($C$1:$C1162)))*(ISNUMBER(FIND("Item:", $C$1:$C1162))), ROW($C$1:$C1162)-ROW($C$1)+1))), "Item: ", "")</f>
        <v>REVOQUE EXTERIOR DE CEMENTO</v>
      </c>
      <c r="I1162" t="str">
        <f t="shared" si="94"/>
        <v/>
      </c>
      <c r="J1162" t="str">
        <f t="shared" si="97"/>
        <v>MATERIALES</v>
      </c>
      <c r="K1162" t="b">
        <f t="shared" si="95"/>
        <v>0</v>
      </c>
      <c r="L1162" s="11" t="str">
        <f t="shared" si="96"/>
        <v/>
      </c>
      <c r="M1162" t="str">
        <f>IF(B1162="Q", MAX(M$2:M1161)+1, "")</f>
        <v/>
      </c>
      <c r="N1162" t="str">
        <f t="shared" si="93"/>
        <v/>
      </c>
    </row>
    <row r="1163" spans="1:14" x14ac:dyDescent="0.25">
      <c r="H1163" t="str" cm="1">
        <f t="array" ref="H1163">SUBSTITUTE(INDEX($C$1:$C1163, MAX(IF((NOT(ISBLANK($C$1:$C1163)))*(ISNUMBER(FIND("Item:", $C$1:$C1163))), ROW($C$1:$C1163)-ROW($C$1)+1))), "Item: ", "")</f>
        <v>REVOQUE EXTERIOR DE CEMENTO</v>
      </c>
      <c r="I1163" t="str">
        <f t="shared" si="94"/>
        <v/>
      </c>
      <c r="J1163" t="str">
        <f t="shared" si="97"/>
        <v>MATERIALES</v>
      </c>
      <c r="K1163" t="b">
        <f t="shared" si="95"/>
        <v>0</v>
      </c>
      <c r="L1163" s="11" t="str">
        <f t="shared" si="96"/>
        <v/>
      </c>
      <c r="M1163" t="str">
        <f>IF(B1163="Q", MAX(M$2:M1162)+1, "")</f>
        <v/>
      </c>
      <c r="N1163" t="str">
        <f t="shared" si="93"/>
        <v/>
      </c>
    </row>
    <row r="1164" spans="1:14" x14ac:dyDescent="0.25">
      <c r="H1164" t="str" cm="1">
        <f t="array" ref="H1164">SUBSTITUTE(INDEX($C$1:$C1164, MAX(IF((NOT(ISBLANK($C$1:$C1164)))*(ISNUMBER(FIND("Item:", $C$1:$C1164))), ROW($C$1:$C1164)-ROW($C$1)+1))), "Item: ", "")</f>
        <v>REVOQUE EXTERIOR DE CEMENTO</v>
      </c>
      <c r="I1164" t="str">
        <f t="shared" si="94"/>
        <v/>
      </c>
      <c r="J1164" t="str">
        <f t="shared" si="97"/>
        <v>MATERIALES</v>
      </c>
      <c r="K1164" t="b">
        <f t="shared" si="95"/>
        <v>0</v>
      </c>
      <c r="L1164" s="11" t="str">
        <f t="shared" si="96"/>
        <v/>
      </c>
      <c r="M1164" t="str">
        <f>IF(B1164="Q", MAX(M$2:M1163)+1, "")</f>
        <v/>
      </c>
      <c r="N1164" t="str">
        <f t="shared" si="93"/>
        <v/>
      </c>
    </row>
    <row r="1165" spans="1:14" x14ac:dyDescent="0.25">
      <c r="H1165" t="str" cm="1">
        <f t="array" ref="H1165">SUBSTITUTE(INDEX($C$1:$C1165, MAX(IF((NOT(ISBLANK($C$1:$C1165)))*(ISNUMBER(FIND("Item:", $C$1:$C1165))), ROW($C$1:$C1165)-ROW($C$1)+1))), "Item: ", "")</f>
        <v>REVOQUE EXTERIOR DE CEMENTO</v>
      </c>
      <c r="I1165" t="str">
        <f t="shared" si="94"/>
        <v/>
      </c>
      <c r="J1165" t="str">
        <f t="shared" si="97"/>
        <v>MATERIALES</v>
      </c>
      <c r="K1165" t="b">
        <f t="shared" si="95"/>
        <v>0</v>
      </c>
      <c r="L1165" s="11" t="str">
        <f t="shared" si="96"/>
        <v/>
      </c>
      <c r="M1165" t="str">
        <f>IF(B1165="Q", MAX(M$2:M1164)+1, "")</f>
        <v/>
      </c>
      <c r="N1165" t="str">
        <f t="shared" si="93"/>
        <v/>
      </c>
    </row>
    <row r="1166" spans="1:14" x14ac:dyDescent="0.25">
      <c r="H1166" t="str" cm="1">
        <f t="array" ref="H1166">SUBSTITUTE(INDEX($C$1:$C1166, MAX(IF((NOT(ISBLANK($C$1:$C1166)))*(ISNUMBER(FIND("Item:", $C$1:$C1166))), ROW($C$1:$C1166)-ROW($C$1)+1))), "Item: ", "")</f>
        <v>REVOQUE EXTERIOR DE CEMENTO</v>
      </c>
      <c r="I1166" t="str">
        <f t="shared" si="94"/>
        <v/>
      </c>
      <c r="J1166" t="str">
        <f t="shared" si="97"/>
        <v>MATERIALES</v>
      </c>
      <c r="K1166" t="b">
        <f t="shared" si="95"/>
        <v>0</v>
      </c>
      <c r="L1166" s="11" t="str">
        <f t="shared" si="96"/>
        <v/>
      </c>
      <c r="M1166" t="str">
        <f>IF(B1166="Q", MAX(M$2:M1165)+1, "")</f>
        <v/>
      </c>
      <c r="N1166" t="str">
        <f t="shared" si="93"/>
        <v/>
      </c>
    </row>
    <row r="1167" spans="1:14" x14ac:dyDescent="0.25">
      <c r="H1167" t="str" cm="1">
        <f t="array" ref="H1167">SUBSTITUTE(INDEX($C$1:$C1167, MAX(IF((NOT(ISBLANK($C$1:$C1167)))*(ISNUMBER(FIND("Item:", $C$1:$C1167))), ROW($C$1:$C1167)-ROW($C$1)+1))), "Item: ", "")</f>
        <v>REVOQUE EXTERIOR DE CEMENTO</v>
      </c>
      <c r="I1167" t="str">
        <f t="shared" si="94"/>
        <v/>
      </c>
      <c r="J1167" t="str">
        <f t="shared" si="97"/>
        <v>MATERIALES</v>
      </c>
      <c r="K1167" t="b">
        <f t="shared" si="95"/>
        <v>0</v>
      </c>
      <c r="L1167" s="11" t="str">
        <f t="shared" si="96"/>
        <v/>
      </c>
      <c r="M1167" t="str">
        <f>IF(B1167="Q", MAX(M$2:M1166)+1, "")</f>
        <v/>
      </c>
      <c r="N1167" t="str">
        <f t="shared" si="93"/>
        <v/>
      </c>
    </row>
    <row r="1168" spans="1:14" x14ac:dyDescent="0.25">
      <c r="H1168" t="str" cm="1">
        <f t="array" ref="H1168">SUBSTITUTE(INDEX($C$1:$C1168, MAX(IF((NOT(ISBLANK($C$1:$C1168)))*(ISNUMBER(FIND("Item:", $C$1:$C1168))), ROW($C$1:$C1168)-ROW($C$1)+1))), "Item: ", "")</f>
        <v>REVOQUE EXTERIOR DE CEMENTO</v>
      </c>
      <c r="I1168" t="str">
        <f t="shared" si="94"/>
        <v/>
      </c>
      <c r="J1168" t="str">
        <f t="shared" si="97"/>
        <v>MATERIALES</v>
      </c>
      <c r="K1168" t="b">
        <f t="shared" si="95"/>
        <v>0</v>
      </c>
      <c r="L1168" s="11" t="str">
        <f t="shared" si="96"/>
        <v/>
      </c>
      <c r="M1168" t="str">
        <f>IF(B1168="Q", MAX(M$2:M1167)+1, "")</f>
        <v/>
      </c>
      <c r="N1168" t="str">
        <f t="shared" si="93"/>
        <v/>
      </c>
    </row>
    <row r="1169" spans="1:14" x14ac:dyDescent="0.25">
      <c r="H1169" t="str" cm="1">
        <f t="array" ref="H1169">SUBSTITUTE(INDEX($C$1:$C1169, MAX(IF((NOT(ISBLANK($C$1:$C1169)))*(ISNUMBER(FIND("Item:", $C$1:$C1169))), ROW($C$1:$C1169)-ROW($C$1)+1))), "Item: ", "")</f>
        <v>REVOQUE EXTERIOR DE CEMENTO</v>
      </c>
      <c r="I1169" t="str">
        <f t="shared" si="94"/>
        <v/>
      </c>
      <c r="J1169" t="str">
        <f t="shared" si="97"/>
        <v>MATERIALES</v>
      </c>
      <c r="K1169" t="b">
        <f t="shared" si="95"/>
        <v>0</v>
      </c>
      <c r="L1169" s="11" t="str">
        <f t="shared" si="96"/>
        <v/>
      </c>
      <c r="M1169" t="str">
        <f>IF(B1169="Q", MAX(M$2:M1168)+1, "")</f>
        <v/>
      </c>
      <c r="N1169" t="str">
        <f t="shared" si="93"/>
        <v/>
      </c>
    </row>
    <row r="1170" spans="1:14" x14ac:dyDescent="0.25">
      <c r="H1170" t="str" cm="1">
        <f t="array" ref="H1170">SUBSTITUTE(INDEX($C$1:$C1170, MAX(IF((NOT(ISBLANK($C$1:$C1170)))*(ISNUMBER(FIND("Item:", $C$1:$C1170))), ROW($C$1:$C1170)-ROW($C$1)+1))), "Item: ", "")</f>
        <v>REVOQUE EXTERIOR DE CEMENTO</v>
      </c>
      <c r="I1170" t="str">
        <f t="shared" si="94"/>
        <v/>
      </c>
      <c r="J1170" t="str">
        <f t="shared" si="97"/>
        <v>MATERIALES</v>
      </c>
      <c r="K1170" t="b">
        <f t="shared" si="95"/>
        <v>0</v>
      </c>
      <c r="L1170" s="11" t="str">
        <f t="shared" si="96"/>
        <v/>
      </c>
      <c r="M1170" t="str">
        <f>IF(B1170="Q", MAX(M$2:M1169)+1, "")</f>
        <v/>
      </c>
      <c r="N1170" t="str">
        <f t="shared" si="93"/>
        <v/>
      </c>
    </row>
    <row r="1171" spans="1:14" x14ac:dyDescent="0.25">
      <c r="H1171" t="str" cm="1">
        <f t="array" ref="H1171">SUBSTITUTE(INDEX($C$1:$C1171, MAX(IF((NOT(ISBLANK($C$1:$C1171)))*(ISNUMBER(FIND("Item:", $C$1:$C1171))), ROW($C$1:$C1171)-ROW($C$1)+1))), "Item: ", "")</f>
        <v>REVOQUE EXTERIOR DE CEMENTO</v>
      </c>
      <c r="I1171" t="str">
        <f t="shared" si="94"/>
        <v/>
      </c>
      <c r="J1171" t="str">
        <f t="shared" si="97"/>
        <v>MATERIALES</v>
      </c>
      <c r="K1171" t="b">
        <f t="shared" si="95"/>
        <v>0</v>
      </c>
      <c r="L1171" s="11" t="str">
        <f t="shared" si="96"/>
        <v/>
      </c>
      <c r="M1171" t="str">
        <f>IF(B1171="Q", MAX(M$2:M1170)+1, "")</f>
        <v/>
      </c>
      <c r="N1171" t="str">
        <f t="shared" si="93"/>
        <v/>
      </c>
    </row>
    <row r="1172" spans="1:14" x14ac:dyDescent="0.25">
      <c r="H1172" t="str" cm="1">
        <f t="array" ref="H1172">SUBSTITUTE(INDEX($C$1:$C1172, MAX(IF((NOT(ISBLANK($C$1:$C1172)))*(ISNUMBER(FIND("Item:", $C$1:$C1172))), ROW($C$1:$C1172)-ROW($C$1)+1))), "Item: ", "")</f>
        <v>REVOQUE EXTERIOR DE CEMENTO</v>
      </c>
      <c r="I1172" t="str">
        <f t="shared" si="94"/>
        <v/>
      </c>
      <c r="J1172" t="str">
        <f t="shared" si="97"/>
        <v>MATERIALES</v>
      </c>
      <c r="K1172" t="b">
        <f t="shared" si="95"/>
        <v>0</v>
      </c>
      <c r="L1172" s="11" t="str">
        <f t="shared" si="96"/>
        <v/>
      </c>
      <c r="M1172" t="str">
        <f>IF(B1172="Q", MAX(M$2:M1171)+1, "")</f>
        <v/>
      </c>
      <c r="N1172" t="str">
        <f t="shared" si="93"/>
        <v/>
      </c>
    </row>
    <row r="1173" spans="1:14" x14ac:dyDescent="0.25">
      <c r="A1173" s="6" t="s">
        <v>1</v>
      </c>
      <c r="B1173" s="6" t="s">
        <v>219</v>
      </c>
      <c r="C1173" s="8" t="s">
        <v>220</v>
      </c>
      <c r="D1173" s="8"/>
      <c r="E1173" s="8"/>
      <c r="F1173" s="8" t="s">
        <v>221</v>
      </c>
      <c r="G1173" s="7">
        <v>9.9</v>
      </c>
      <c r="H1173" t="str" cm="1">
        <f t="array" ref="H1173">SUBSTITUTE(INDEX($C$1:$C1173, MAX(IF((NOT(ISBLANK($C$1:$C1173)))*(ISNUMBER(FIND("Item:", $C$1:$C1173))), ROW($C$1:$C1173)-ROW($C$1)+1))), "Item: ", "")</f>
        <v>REVOQUE EXTERIOR DE CEMENTO</v>
      </c>
      <c r="I1173" t="str">
        <f t="shared" si="94"/>
        <v>MATERIALES</v>
      </c>
      <c r="J1173" t="str">
        <f t="shared" si="97"/>
        <v>MATERIALES</v>
      </c>
      <c r="K1173" t="b">
        <f t="shared" si="95"/>
        <v>0</v>
      </c>
      <c r="L1173" s="11" t="str">
        <f t="shared" si="96"/>
        <v/>
      </c>
      <c r="M1173" t="str">
        <f>IF(B1173="Q", MAX(M$2:M1172)+1, "")</f>
        <v/>
      </c>
      <c r="N1173" t="str">
        <f t="shared" si="93"/>
        <v/>
      </c>
    </row>
    <row r="1174" spans="1:14" x14ac:dyDescent="0.25">
      <c r="A1174" s="2"/>
      <c r="B1174" s="2" t="s">
        <v>222</v>
      </c>
      <c r="C1174" s="5" t="s">
        <v>223</v>
      </c>
      <c r="D1174" s="5"/>
      <c r="E1174" s="5"/>
      <c r="F1174" s="5"/>
      <c r="G1174" s="5"/>
      <c r="H1174" t="str" cm="1">
        <f t="array" ref="H1174">SUBSTITUTE(INDEX($C$1:$C1174, MAX(IF((NOT(ISBLANK($C$1:$C1174)))*(ISNUMBER(FIND("Item:", $C$1:$C1174))), ROW($C$1:$C1174)-ROW($C$1)+1))), "Item: ", "")</f>
        <v>REVOQUE EXTERIOR DE CEMENTO</v>
      </c>
      <c r="I1174" t="str">
        <f t="shared" si="94"/>
        <v>MANO DE OBRA</v>
      </c>
      <c r="J1174" t="str">
        <f t="shared" si="97"/>
        <v>MANO DE OBRA</v>
      </c>
      <c r="K1174" t="b">
        <f t="shared" si="95"/>
        <v>1</v>
      </c>
      <c r="L1174" s="11" t="str">
        <f t="shared" si="96"/>
        <v/>
      </c>
      <c r="M1174" t="str">
        <f>IF(B1174="Q", MAX(M$2:M1173)+1, "")</f>
        <v/>
      </c>
      <c r="N1174" t="str">
        <f t="shared" si="93"/>
        <v/>
      </c>
    </row>
    <row r="1175" spans="1:14" x14ac:dyDescent="0.25">
      <c r="A1175" s="2">
        <v>1</v>
      </c>
      <c r="B1175" s="2" t="s">
        <v>218</v>
      </c>
      <c r="C1175" s="5" t="s">
        <v>197</v>
      </c>
      <c r="D1175" s="5" t="s">
        <v>198</v>
      </c>
      <c r="E1175" s="3">
        <v>1.5</v>
      </c>
      <c r="F1175" s="3">
        <v>18</v>
      </c>
      <c r="G1175" s="3">
        <v>27</v>
      </c>
      <c r="H1175" t="str" cm="1">
        <f t="array" ref="H1175">SUBSTITUTE(INDEX($C$1:$C1175, MAX(IF((NOT(ISBLANK($C$1:$C1175)))*(ISNUMBER(FIND("Item:", $C$1:$C1175))), ROW($C$1:$C1175)-ROW($C$1)+1))), "Item: ", "")</f>
        <v>REVOQUE EXTERIOR DE CEMENTO</v>
      </c>
      <c r="I1175" t="str">
        <f t="shared" si="94"/>
        <v/>
      </c>
      <c r="J1175" t="str">
        <f t="shared" si="97"/>
        <v>MANO DE OBRA</v>
      </c>
      <c r="K1175" t="b">
        <f t="shared" si="95"/>
        <v>0</v>
      </c>
      <c r="L1175" s="11" t="str">
        <f t="shared" si="96"/>
        <v>SI</v>
      </c>
      <c r="M1175" t="str">
        <f>IF(B1175="Q", MAX(M$2:M1174)+1, "")</f>
        <v/>
      </c>
      <c r="N1175" t="str">
        <f t="shared" si="93"/>
        <v/>
      </c>
    </row>
    <row r="1176" spans="1:14" x14ac:dyDescent="0.25">
      <c r="A1176" s="2">
        <v>2</v>
      </c>
      <c r="B1176" s="2" t="s">
        <v>218</v>
      </c>
      <c r="C1176" s="5" t="s">
        <v>200</v>
      </c>
      <c r="D1176" s="5" t="s">
        <v>198</v>
      </c>
      <c r="E1176" s="3">
        <v>1.5</v>
      </c>
      <c r="F1176" s="3">
        <v>0</v>
      </c>
      <c r="G1176" s="3">
        <v>0</v>
      </c>
      <c r="H1176" t="str" cm="1">
        <f t="array" ref="H1176">SUBSTITUTE(INDEX($C$1:$C1176, MAX(IF((NOT(ISBLANK($C$1:$C1176)))*(ISNUMBER(FIND("Item:", $C$1:$C1176))), ROW($C$1:$C1176)-ROW($C$1)+1))), "Item: ", "")</f>
        <v>REVOQUE EXTERIOR DE CEMENTO</v>
      </c>
      <c r="I1176" t="str">
        <f t="shared" si="94"/>
        <v/>
      </c>
      <c r="J1176" t="str">
        <f t="shared" si="97"/>
        <v>MANO DE OBRA</v>
      </c>
      <c r="K1176" t="b">
        <f t="shared" si="95"/>
        <v>0</v>
      </c>
      <c r="L1176" s="11" t="str">
        <f t="shared" si="96"/>
        <v>SI</v>
      </c>
      <c r="M1176" t="str">
        <f>IF(B1176="Q", MAX(M$2:M1175)+1, "")</f>
        <v/>
      </c>
      <c r="N1176" t="str">
        <f t="shared" si="93"/>
        <v/>
      </c>
    </row>
    <row r="1177" spans="1:14" x14ac:dyDescent="0.25">
      <c r="H1177" t="str" cm="1">
        <f t="array" ref="H1177">SUBSTITUTE(INDEX($C$1:$C1177, MAX(IF((NOT(ISBLANK($C$1:$C1177)))*(ISNUMBER(FIND("Item:", $C$1:$C1177))), ROW($C$1:$C1177)-ROW($C$1)+1))), "Item: ", "")</f>
        <v>REVOQUE EXTERIOR DE CEMENTO</v>
      </c>
      <c r="I1177" t="str">
        <f t="shared" si="94"/>
        <v/>
      </c>
      <c r="J1177" t="str">
        <f t="shared" si="97"/>
        <v>MANO DE OBRA</v>
      </c>
      <c r="K1177" t="b">
        <f t="shared" si="95"/>
        <v>0</v>
      </c>
      <c r="L1177" s="11" t="str">
        <f t="shared" si="96"/>
        <v/>
      </c>
      <c r="M1177" t="str">
        <f>IF(B1177="Q", MAX(M$2:M1176)+1, "")</f>
        <v/>
      </c>
      <c r="N1177" t="str">
        <f t="shared" si="93"/>
        <v/>
      </c>
    </row>
    <row r="1178" spans="1:14" x14ac:dyDescent="0.25">
      <c r="H1178" t="str" cm="1">
        <f t="array" ref="H1178">SUBSTITUTE(INDEX($C$1:$C1178, MAX(IF((NOT(ISBLANK($C$1:$C1178)))*(ISNUMBER(FIND("Item:", $C$1:$C1178))), ROW($C$1:$C1178)-ROW($C$1)+1))), "Item: ", "")</f>
        <v>REVOQUE EXTERIOR DE CEMENTO</v>
      </c>
      <c r="I1178" t="str">
        <f t="shared" si="94"/>
        <v/>
      </c>
      <c r="J1178" t="str">
        <f t="shared" si="97"/>
        <v>MANO DE OBRA</v>
      </c>
      <c r="K1178" t="b">
        <f t="shared" si="95"/>
        <v>0</v>
      </c>
      <c r="L1178" s="11" t="str">
        <f t="shared" si="96"/>
        <v/>
      </c>
      <c r="M1178" t="str">
        <f>IF(B1178="Q", MAX(M$2:M1177)+1, "")</f>
        <v/>
      </c>
      <c r="N1178" t="str">
        <f t="shared" si="93"/>
        <v/>
      </c>
    </row>
    <row r="1179" spans="1:14" x14ac:dyDescent="0.25">
      <c r="H1179" t="str" cm="1">
        <f t="array" ref="H1179">SUBSTITUTE(INDEX($C$1:$C1179, MAX(IF((NOT(ISBLANK($C$1:$C1179)))*(ISNUMBER(FIND("Item:", $C$1:$C1179))), ROW($C$1:$C1179)-ROW($C$1)+1))), "Item: ", "")</f>
        <v>REVOQUE EXTERIOR DE CEMENTO</v>
      </c>
      <c r="I1179" t="str">
        <f t="shared" si="94"/>
        <v/>
      </c>
      <c r="J1179" t="str">
        <f t="shared" si="97"/>
        <v>MANO DE OBRA</v>
      </c>
      <c r="K1179" t="b">
        <f t="shared" si="95"/>
        <v>0</v>
      </c>
      <c r="L1179" s="11" t="str">
        <f t="shared" si="96"/>
        <v/>
      </c>
      <c r="M1179" t="str">
        <f>IF(B1179="Q", MAX(M$2:M1178)+1, "")</f>
        <v/>
      </c>
      <c r="N1179" t="str">
        <f t="shared" si="93"/>
        <v/>
      </c>
    </row>
    <row r="1180" spans="1:14" x14ac:dyDescent="0.25">
      <c r="A1180" s="6" t="s">
        <v>1</v>
      </c>
      <c r="B1180" s="6" t="s">
        <v>224</v>
      </c>
      <c r="C1180" s="8" t="s">
        <v>225</v>
      </c>
      <c r="D1180" s="8"/>
      <c r="E1180" s="8"/>
      <c r="F1180" s="8" t="s">
        <v>226</v>
      </c>
      <c r="G1180" s="7">
        <v>27</v>
      </c>
      <c r="H1180" t="str" cm="1">
        <f t="array" ref="H1180">SUBSTITUTE(INDEX($C$1:$C1180, MAX(IF((NOT(ISBLANK($C$1:$C1180)))*(ISNUMBER(FIND("Item:", $C$1:$C1180))), ROW($C$1:$C1180)-ROW($C$1)+1))), "Item: ", "")</f>
        <v>REVOQUE EXTERIOR DE CEMENTO</v>
      </c>
      <c r="I1180" t="str">
        <f t="shared" si="94"/>
        <v>MANO DE OBRA</v>
      </c>
      <c r="J1180" t="str">
        <f t="shared" si="97"/>
        <v>MANO DE OBRA</v>
      </c>
      <c r="K1180" t="b">
        <f t="shared" si="95"/>
        <v>0</v>
      </c>
      <c r="L1180" s="11" t="str">
        <f t="shared" si="96"/>
        <v/>
      </c>
      <c r="M1180" t="str">
        <f>IF(B1180="Q", MAX(M$2:M1179)+1, "")</f>
        <v/>
      </c>
      <c r="N1180" t="str">
        <f t="shared" si="93"/>
        <v/>
      </c>
    </row>
    <row r="1181" spans="1:14" x14ac:dyDescent="0.25">
      <c r="A1181" s="2"/>
      <c r="B1181" s="2" t="s">
        <v>227</v>
      </c>
      <c r="C1181" s="5" t="s">
        <v>228</v>
      </c>
      <c r="D1181" s="5"/>
      <c r="E1181" s="5" t="s">
        <v>229</v>
      </c>
      <c r="F1181" s="5" t="s">
        <v>230</v>
      </c>
      <c r="G1181" s="3">
        <v>14.85</v>
      </c>
      <c r="H1181" t="str" cm="1">
        <f t="array" ref="H1181">SUBSTITUTE(INDEX($C$1:$C1181, MAX(IF((NOT(ISBLANK($C$1:$C1181)))*(ISNUMBER(FIND("Item:", $C$1:$C1181))), ROW($C$1:$C1181)-ROW($C$1)+1))), "Item: ", "")</f>
        <v>REVOQUE EXTERIOR DE CEMENTO</v>
      </c>
      <c r="I1181" t="str">
        <f t="shared" si="94"/>
        <v/>
      </c>
      <c r="J1181" t="str">
        <f t="shared" si="97"/>
        <v>MANO DE OBRA</v>
      </c>
      <c r="K1181" t="b">
        <f t="shared" si="95"/>
        <v>0</v>
      </c>
      <c r="L1181" s="11" t="str">
        <f t="shared" si="96"/>
        <v/>
      </c>
      <c r="M1181" t="str">
        <f>IF(B1181="Q", MAX(M$2:M1180)+1, "")</f>
        <v/>
      </c>
      <c r="N1181" t="str">
        <f t="shared" si="93"/>
        <v/>
      </c>
    </row>
    <row r="1182" spans="1:14" x14ac:dyDescent="0.25">
      <c r="A1182" s="2"/>
      <c r="B1182" s="2" t="s">
        <v>231</v>
      </c>
      <c r="C1182" s="5" t="s">
        <v>232</v>
      </c>
      <c r="D1182" s="5"/>
      <c r="E1182" s="5" t="s">
        <v>233</v>
      </c>
      <c r="F1182" s="5" t="s">
        <v>234</v>
      </c>
      <c r="G1182" s="3">
        <v>6.25</v>
      </c>
      <c r="H1182" t="str" cm="1">
        <f t="array" ref="H1182">SUBSTITUTE(INDEX($C$1:$C1182, MAX(IF((NOT(ISBLANK($C$1:$C1182)))*(ISNUMBER(FIND("Item:", $C$1:$C1182))), ROW($C$1:$C1182)-ROW($C$1)+1))), "Item: ", "")</f>
        <v>REVOQUE EXTERIOR DE CEMENTO</v>
      </c>
      <c r="I1182" t="str">
        <f t="shared" si="94"/>
        <v/>
      </c>
      <c r="J1182" t="str">
        <f t="shared" si="97"/>
        <v>MANO DE OBRA</v>
      </c>
      <c r="K1182" t="b">
        <f t="shared" si="95"/>
        <v>0</v>
      </c>
      <c r="L1182" s="11" t="str">
        <f t="shared" si="96"/>
        <v/>
      </c>
      <c r="M1182" t="str">
        <f>IF(B1182="Q", MAX(M$2:M1181)+1, "")</f>
        <v/>
      </c>
      <c r="N1182" t="str">
        <f t="shared" si="93"/>
        <v/>
      </c>
    </row>
    <row r="1183" spans="1:14" x14ac:dyDescent="0.25">
      <c r="A1183" s="6" t="s">
        <v>1</v>
      </c>
      <c r="B1183" s="6" t="s">
        <v>235</v>
      </c>
      <c r="C1183" s="8" t="s">
        <v>236</v>
      </c>
      <c r="D1183" s="8"/>
      <c r="E1183" s="8"/>
      <c r="F1183" s="8" t="s">
        <v>237</v>
      </c>
      <c r="G1183" s="7">
        <v>48.1</v>
      </c>
      <c r="H1183" t="str" cm="1">
        <f t="array" ref="H1183">SUBSTITUTE(INDEX($C$1:$C1183, MAX(IF((NOT(ISBLANK($C$1:$C1183)))*(ISNUMBER(FIND("Item:", $C$1:$C1183))), ROW($C$1:$C1183)-ROW($C$1)+1))), "Item: ", "")</f>
        <v>REVOQUE EXTERIOR DE CEMENTO</v>
      </c>
      <c r="I1183" t="str">
        <f t="shared" si="94"/>
        <v>MANO DE OBRA</v>
      </c>
      <c r="J1183" t="str">
        <f t="shared" si="97"/>
        <v>MANO DE OBRA</v>
      </c>
      <c r="K1183" t="b">
        <f t="shared" si="95"/>
        <v>0</v>
      </c>
      <c r="L1183" s="11" t="str">
        <f t="shared" si="96"/>
        <v/>
      </c>
      <c r="M1183" t="str">
        <f>IF(B1183="Q", MAX(M$2:M1182)+1, "")</f>
        <v/>
      </c>
      <c r="N1183" t="str">
        <f t="shared" si="93"/>
        <v/>
      </c>
    </row>
    <row r="1184" spans="1:14" x14ac:dyDescent="0.25">
      <c r="A1184" s="2"/>
      <c r="B1184" s="2" t="s">
        <v>238</v>
      </c>
      <c r="C1184" s="5" t="s">
        <v>239</v>
      </c>
      <c r="D1184" s="5"/>
      <c r="E1184" s="5"/>
      <c r="F1184" s="5"/>
      <c r="G1184" s="5"/>
      <c r="H1184" t="str" cm="1">
        <f t="array" ref="H1184">SUBSTITUTE(INDEX($C$1:$C1184, MAX(IF((NOT(ISBLANK($C$1:$C1184)))*(ISNUMBER(FIND("Item:", $C$1:$C1184))), ROW($C$1:$C1184)-ROW($C$1)+1))), "Item: ", "")</f>
        <v>REVOQUE EXTERIOR DE CEMENTO</v>
      </c>
      <c r="I1184" t="str">
        <f t="shared" si="94"/>
        <v>EQUIPO</v>
      </c>
      <c r="J1184" t="str">
        <f t="shared" si="97"/>
        <v>EQUIPO</v>
      </c>
      <c r="K1184" t="b">
        <f t="shared" si="95"/>
        <v>0</v>
      </c>
      <c r="L1184" s="11" t="str">
        <f t="shared" si="96"/>
        <v/>
      </c>
      <c r="M1184" t="str">
        <f>IF(B1184="Q", MAX(M$2:M1183)+1, "")</f>
        <v/>
      </c>
      <c r="N1184" t="str">
        <f t="shared" si="93"/>
        <v/>
      </c>
    </row>
    <row r="1185" spans="1:14" x14ac:dyDescent="0.25">
      <c r="H1185" t="str" cm="1">
        <f t="array" ref="H1185">SUBSTITUTE(INDEX($C$1:$C1185, MAX(IF((NOT(ISBLANK($C$1:$C1185)))*(ISNUMBER(FIND("Item:", $C$1:$C1185))), ROW($C$1:$C1185)-ROW($C$1)+1))), "Item: ", "")</f>
        <v>REVOQUE EXTERIOR DE CEMENTO</v>
      </c>
      <c r="I1185" t="str">
        <f t="shared" si="94"/>
        <v/>
      </c>
      <c r="J1185" t="str">
        <f t="shared" si="97"/>
        <v>EQUIPO</v>
      </c>
      <c r="K1185" t="b">
        <f t="shared" si="95"/>
        <v>0</v>
      </c>
      <c r="L1185" s="11" t="str">
        <f t="shared" si="96"/>
        <v/>
      </c>
      <c r="M1185" t="str">
        <f>IF(B1185="Q", MAX(M$2:M1184)+1, "")</f>
        <v/>
      </c>
      <c r="N1185" t="str">
        <f t="shared" si="93"/>
        <v/>
      </c>
    </row>
    <row r="1186" spans="1:14" x14ac:dyDescent="0.25">
      <c r="H1186" t="str" cm="1">
        <f t="array" ref="H1186">SUBSTITUTE(INDEX($C$1:$C1186, MAX(IF((NOT(ISBLANK($C$1:$C1186)))*(ISNUMBER(FIND("Item:", $C$1:$C1186))), ROW($C$1:$C1186)-ROW($C$1)+1))), "Item: ", "")</f>
        <v>REVOQUE EXTERIOR DE CEMENTO</v>
      </c>
      <c r="I1186" t="str">
        <f t="shared" si="94"/>
        <v/>
      </c>
      <c r="J1186" t="str">
        <f t="shared" si="97"/>
        <v>EQUIPO</v>
      </c>
      <c r="K1186" t="b">
        <f t="shared" si="95"/>
        <v>0</v>
      </c>
      <c r="L1186" s="11" t="str">
        <f t="shared" si="96"/>
        <v/>
      </c>
      <c r="M1186" t="str">
        <f>IF(B1186="Q", MAX(M$2:M1185)+1, "")</f>
        <v/>
      </c>
      <c r="N1186" t="str">
        <f t="shared" si="93"/>
        <v/>
      </c>
    </row>
    <row r="1187" spans="1:14" x14ac:dyDescent="0.25">
      <c r="H1187" t="str" cm="1">
        <f t="array" ref="H1187">SUBSTITUTE(INDEX($C$1:$C1187, MAX(IF((NOT(ISBLANK($C$1:$C1187)))*(ISNUMBER(FIND("Item:", $C$1:$C1187))), ROW($C$1:$C1187)-ROW($C$1)+1))), "Item: ", "")</f>
        <v>REVOQUE EXTERIOR DE CEMENTO</v>
      </c>
      <c r="I1187" t="str">
        <f t="shared" si="94"/>
        <v/>
      </c>
      <c r="J1187" t="str">
        <f t="shared" si="97"/>
        <v>EQUIPO</v>
      </c>
      <c r="K1187" t="b">
        <f t="shared" si="95"/>
        <v>0</v>
      </c>
      <c r="L1187" s="11" t="str">
        <f t="shared" si="96"/>
        <v/>
      </c>
      <c r="M1187" t="str">
        <f>IF(B1187="Q", MAX(M$2:M1186)+1, "")</f>
        <v/>
      </c>
      <c r="N1187" t="str">
        <f t="shared" si="93"/>
        <v/>
      </c>
    </row>
    <row r="1188" spans="1:14" x14ac:dyDescent="0.25">
      <c r="H1188" t="str" cm="1">
        <f t="array" ref="H1188">SUBSTITUTE(INDEX($C$1:$C1188, MAX(IF((NOT(ISBLANK($C$1:$C1188)))*(ISNUMBER(FIND("Item:", $C$1:$C1188))), ROW($C$1:$C1188)-ROW($C$1)+1))), "Item: ", "")</f>
        <v>REVOQUE EXTERIOR DE CEMENTO</v>
      </c>
      <c r="I1188" t="str">
        <f t="shared" si="94"/>
        <v/>
      </c>
      <c r="J1188" t="str">
        <f t="shared" si="97"/>
        <v>EQUIPO</v>
      </c>
      <c r="K1188" t="b">
        <f t="shared" si="95"/>
        <v>0</v>
      </c>
      <c r="L1188" s="11" t="str">
        <f t="shared" si="96"/>
        <v/>
      </c>
      <c r="M1188" t="str">
        <f>IF(B1188="Q", MAX(M$2:M1187)+1, "")</f>
        <v/>
      </c>
      <c r="N1188" t="str">
        <f t="shared" si="93"/>
        <v/>
      </c>
    </row>
    <row r="1189" spans="1:14" x14ac:dyDescent="0.25">
      <c r="H1189" t="str" cm="1">
        <f t="array" ref="H1189">SUBSTITUTE(INDEX($C$1:$C1189, MAX(IF((NOT(ISBLANK($C$1:$C1189)))*(ISNUMBER(FIND("Item:", $C$1:$C1189))), ROW($C$1:$C1189)-ROW($C$1)+1))), "Item: ", "")</f>
        <v>REVOQUE EXTERIOR DE CEMENTO</v>
      </c>
      <c r="I1189" t="str">
        <f t="shared" si="94"/>
        <v/>
      </c>
      <c r="J1189" t="str">
        <f t="shared" si="97"/>
        <v>EQUIPO</v>
      </c>
      <c r="K1189" t="b">
        <f t="shared" si="95"/>
        <v>0</v>
      </c>
      <c r="L1189" s="11" t="str">
        <f t="shared" si="96"/>
        <v/>
      </c>
      <c r="M1189" t="str">
        <f>IF(B1189="Q", MAX(M$2:M1188)+1, "")</f>
        <v/>
      </c>
      <c r="N1189" t="str">
        <f t="shared" si="93"/>
        <v/>
      </c>
    </row>
    <row r="1190" spans="1:14" x14ac:dyDescent="0.25">
      <c r="A1190" s="2"/>
      <c r="B1190" s="2" t="s">
        <v>240</v>
      </c>
      <c r="C1190" s="5" t="s">
        <v>241</v>
      </c>
      <c r="D1190" s="5"/>
      <c r="E1190" s="5" t="s">
        <v>242</v>
      </c>
      <c r="F1190" s="5" t="s">
        <v>243</v>
      </c>
      <c r="G1190" s="3">
        <v>1.44</v>
      </c>
      <c r="H1190" t="str" cm="1">
        <f t="array" ref="H1190">SUBSTITUTE(INDEX($C$1:$C1190, MAX(IF((NOT(ISBLANK($C$1:$C1190)))*(ISNUMBER(FIND("Item:", $C$1:$C1190))), ROW($C$1:$C1190)-ROW($C$1)+1))), "Item: ", "")</f>
        <v>REVOQUE EXTERIOR DE CEMENTO</v>
      </c>
      <c r="I1190" t="str">
        <f t="shared" si="94"/>
        <v/>
      </c>
      <c r="J1190" t="str">
        <f t="shared" si="97"/>
        <v>EQUIPO</v>
      </c>
      <c r="K1190" t="b">
        <f t="shared" si="95"/>
        <v>0</v>
      </c>
      <c r="L1190" s="11" t="str">
        <f t="shared" si="96"/>
        <v/>
      </c>
      <c r="M1190" t="str">
        <f>IF(B1190="Q", MAX(M$2:M1189)+1, "")</f>
        <v/>
      </c>
      <c r="N1190" t="str">
        <f t="shared" si="93"/>
        <v/>
      </c>
    </row>
    <row r="1191" spans="1:14" x14ac:dyDescent="0.25">
      <c r="A1191" s="6" t="s">
        <v>1</v>
      </c>
      <c r="B1191" s="6" t="s">
        <v>244</v>
      </c>
      <c r="C1191" s="8" t="s">
        <v>245</v>
      </c>
      <c r="D1191" s="8"/>
      <c r="E1191" s="8"/>
      <c r="F1191" s="8" t="s">
        <v>246</v>
      </c>
      <c r="G1191" s="7">
        <v>1.44</v>
      </c>
      <c r="H1191" t="str" cm="1">
        <f t="array" ref="H1191">SUBSTITUTE(INDEX($C$1:$C1191, MAX(IF((NOT(ISBLANK($C$1:$C1191)))*(ISNUMBER(FIND("Item:", $C$1:$C1191))), ROW($C$1:$C1191)-ROW($C$1)+1))), "Item: ", "")</f>
        <v>REVOQUE EXTERIOR DE CEMENTO</v>
      </c>
      <c r="I1191" t="str">
        <f t="shared" si="94"/>
        <v>EQUIPO</v>
      </c>
      <c r="J1191" t="str">
        <f t="shared" si="97"/>
        <v>EQUIPO</v>
      </c>
      <c r="K1191" t="b">
        <f t="shared" si="95"/>
        <v>0</v>
      </c>
      <c r="L1191" s="11" t="str">
        <f t="shared" si="96"/>
        <v/>
      </c>
      <c r="M1191" t="str">
        <f>IF(B1191="Q", MAX(M$2:M1190)+1, "")</f>
        <v/>
      </c>
      <c r="N1191" t="str">
        <f t="shared" si="93"/>
        <v/>
      </c>
    </row>
    <row r="1192" spans="1:14" x14ac:dyDescent="0.25">
      <c r="A1192" s="6" t="s">
        <v>1</v>
      </c>
      <c r="B1192" s="6" t="s">
        <v>247</v>
      </c>
      <c r="C1192" s="8" t="s">
        <v>248</v>
      </c>
      <c r="D1192" s="8"/>
      <c r="E1192" s="8"/>
      <c r="F1192" s="8" t="s">
        <v>249</v>
      </c>
      <c r="G1192" s="7">
        <v>59.45</v>
      </c>
      <c r="H1192" t="str" cm="1">
        <f t="array" ref="H1192">SUBSTITUTE(INDEX($C$1:$C1192, MAX(IF((NOT(ISBLANK($C$1:$C1192)))*(ISNUMBER(FIND("Item:", $C$1:$C1192))), ROW($C$1:$C1192)-ROW($C$1)+1))), "Item: ", "")</f>
        <v>REVOQUE EXTERIOR DE CEMENTO</v>
      </c>
      <c r="I1192" t="str">
        <f t="shared" si="94"/>
        <v/>
      </c>
      <c r="J1192" t="str">
        <f t="shared" si="97"/>
        <v>EQUIPO</v>
      </c>
      <c r="K1192" t="b">
        <f t="shared" si="95"/>
        <v>0</v>
      </c>
      <c r="L1192" s="11" t="str">
        <f t="shared" si="96"/>
        <v/>
      </c>
      <c r="M1192" t="str">
        <f>IF(B1192="Q", MAX(M$2:M1191)+1, "")</f>
        <v/>
      </c>
      <c r="N1192" t="str">
        <f t="shared" si="93"/>
        <v/>
      </c>
    </row>
    <row r="1193" spans="1:14" x14ac:dyDescent="0.25">
      <c r="A1193" s="2"/>
      <c r="B1193" s="2" t="s">
        <v>250</v>
      </c>
      <c r="C1193" s="5" t="s">
        <v>251</v>
      </c>
      <c r="D1193" s="5"/>
      <c r="E1193" s="5" t="s">
        <v>252</v>
      </c>
      <c r="F1193" s="5" t="s">
        <v>253</v>
      </c>
      <c r="G1193" s="3">
        <v>4.16</v>
      </c>
      <c r="H1193" t="str" cm="1">
        <f t="array" ref="H1193">SUBSTITUTE(INDEX($C$1:$C1193, MAX(IF((NOT(ISBLANK($C$1:$C1193)))*(ISNUMBER(FIND("Item:", $C$1:$C1193))), ROW($C$1:$C1193)-ROW($C$1)+1))), "Item: ", "")</f>
        <v>REVOQUE EXTERIOR DE CEMENTO</v>
      </c>
      <c r="I1193" t="str">
        <f t="shared" si="94"/>
        <v/>
      </c>
      <c r="J1193" t="str">
        <f t="shared" si="97"/>
        <v>EQUIPO</v>
      </c>
      <c r="K1193" t="b">
        <f t="shared" si="95"/>
        <v>0</v>
      </c>
      <c r="L1193" s="11" t="str">
        <f t="shared" si="96"/>
        <v/>
      </c>
      <c r="M1193" t="str">
        <f>IF(B1193="Q", MAX(M$2:M1192)+1, "")</f>
        <v/>
      </c>
      <c r="N1193" t="str">
        <f t="shared" si="93"/>
        <v/>
      </c>
    </row>
    <row r="1194" spans="1:14" x14ac:dyDescent="0.25">
      <c r="A1194" s="2"/>
      <c r="B1194" s="2" t="s">
        <v>26</v>
      </c>
      <c r="C1194" s="5" t="s">
        <v>254</v>
      </c>
      <c r="D1194" s="5"/>
      <c r="E1194" s="5" t="s">
        <v>252</v>
      </c>
      <c r="F1194" s="5" t="s">
        <v>255</v>
      </c>
      <c r="G1194" s="3">
        <v>4.45</v>
      </c>
      <c r="H1194" t="str" cm="1">
        <f t="array" ref="H1194">SUBSTITUTE(INDEX($C$1:$C1194, MAX(IF((NOT(ISBLANK($C$1:$C1194)))*(ISNUMBER(FIND("Item:", $C$1:$C1194))), ROW($C$1:$C1194)-ROW($C$1)+1))), "Item: ", "")</f>
        <v>REVOQUE EXTERIOR DE CEMENTO</v>
      </c>
      <c r="I1194" t="str">
        <f t="shared" si="94"/>
        <v/>
      </c>
      <c r="J1194" t="str">
        <f t="shared" si="97"/>
        <v>EQUIPO</v>
      </c>
      <c r="K1194" t="b">
        <f t="shared" si="95"/>
        <v>0</v>
      </c>
      <c r="L1194" s="11" t="str">
        <f t="shared" si="96"/>
        <v/>
      </c>
      <c r="M1194" t="str">
        <f>IF(B1194="Q", MAX(M$2:M1193)+1, "")</f>
        <v/>
      </c>
      <c r="N1194" t="str">
        <f t="shared" si="93"/>
        <v/>
      </c>
    </row>
    <row r="1195" spans="1:14" x14ac:dyDescent="0.25">
      <c r="A1195" s="6" t="s">
        <v>1</v>
      </c>
      <c r="B1195" s="6" t="s">
        <v>256</v>
      </c>
      <c r="C1195" s="8" t="s">
        <v>257</v>
      </c>
      <c r="D1195" s="8"/>
      <c r="E1195" s="8"/>
      <c r="F1195" s="8" t="s">
        <v>258</v>
      </c>
      <c r="G1195" s="7">
        <v>68.06</v>
      </c>
      <c r="H1195" t="str" cm="1">
        <f t="array" ref="H1195">SUBSTITUTE(INDEX($C$1:$C1195, MAX(IF((NOT(ISBLANK($C$1:$C1195)))*(ISNUMBER(FIND("Item:", $C$1:$C1195))), ROW($C$1:$C1195)-ROW($C$1)+1))), "Item: ", "")</f>
        <v>REVOQUE EXTERIOR DE CEMENTO</v>
      </c>
      <c r="I1195" t="str">
        <f t="shared" si="94"/>
        <v/>
      </c>
      <c r="J1195" t="str">
        <f t="shared" si="97"/>
        <v>EQUIPO</v>
      </c>
      <c r="K1195" t="b">
        <f t="shared" si="95"/>
        <v>0</v>
      </c>
      <c r="L1195" s="11" t="str">
        <f t="shared" si="96"/>
        <v/>
      </c>
      <c r="M1195" t="str">
        <f>IF(B1195="Q", MAX(M$2:M1194)+1, "")</f>
        <v/>
      </c>
      <c r="N1195" t="str">
        <f t="shared" si="93"/>
        <v/>
      </c>
    </row>
    <row r="1196" spans="1:14" x14ac:dyDescent="0.25">
      <c r="A1196" s="2"/>
      <c r="B1196" s="2" t="s">
        <v>259</v>
      </c>
      <c r="C1196" s="5" t="s">
        <v>260</v>
      </c>
      <c r="D1196" s="5"/>
      <c r="E1196" s="5" t="s">
        <v>261</v>
      </c>
      <c r="F1196" s="5" t="s">
        <v>262</v>
      </c>
      <c r="G1196" s="3">
        <v>2.1</v>
      </c>
      <c r="H1196" t="str" cm="1">
        <f t="array" ref="H1196">SUBSTITUTE(INDEX($C$1:$C1196, MAX(IF((NOT(ISBLANK($C$1:$C1196)))*(ISNUMBER(FIND("Item:", $C$1:$C1196))), ROW($C$1:$C1196)-ROW($C$1)+1))), "Item: ", "")</f>
        <v>REVOQUE EXTERIOR DE CEMENTO</v>
      </c>
      <c r="I1196" t="str">
        <f t="shared" si="94"/>
        <v/>
      </c>
      <c r="J1196" t="str">
        <f t="shared" si="97"/>
        <v>EQUIPO</v>
      </c>
      <c r="K1196" t="b">
        <f t="shared" si="95"/>
        <v>0</v>
      </c>
      <c r="L1196" s="11" t="str">
        <f t="shared" si="96"/>
        <v/>
      </c>
      <c r="M1196" t="str">
        <f>IF(B1196="Q", MAX(M$2:M1195)+1, "")</f>
        <v/>
      </c>
      <c r="N1196" t="str">
        <f t="shared" si="93"/>
        <v/>
      </c>
    </row>
    <row r="1197" spans="1:14" x14ac:dyDescent="0.25">
      <c r="H1197" t="str" cm="1">
        <f t="array" ref="H1197">SUBSTITUTE(INDEX($C$1:$C1197, MAX(IF((NOT(ISBLANK($C$1:$C1197)))*(ISNUMBER(FIND("Item:", $C$1:$C1197))), ROW($C$1:$C1197)-ROW($C$1)+1))), "Item: ", "")</f>
        <v>REVOQUE EXTERIOR DE CEMENTO</v>
      </c>
      <c r="I1197" t="str">
        <f t="shared" si="94"/>
        <v/>
      </c>
      <c r="J1197" t="str">
        <f t="shared" si="97"/>
        <v>EQUIPO</v>
      </c>
      <c r="K1197" t="b">
        <f t="shared" si="95"/>
        <v>0</v>
      </c>
      <c r="L1197" s="11" t="str">
        <f t="shared" si="96"/>
        <v/>
      </c>
      <c r="M1197" t="str">
        <f>IF(B1197="Q", MAX(M$2:M1196)+1, "")</f>
        <v/>
      </c>
      <c r="N1197" t="str">
        <f t="shared" si="93"/>
        <v/>
      </c>
    </row>
    <row r="1198" spans="1:14" x14ac:dyDescent="0.25">
      <c r="A1198" s="6" t="s">
        <v>1</v>
      </c>
      <c r="B1198" s="6" t="s">
        <v>263</v>
      </c>
      <c r="C1198" s="8" t="s">
        <v>264</v>
      </c>
      <c r="D1198" s="8"/>
      <c r="E1198" s="8"/>
      <c r="F1198" s="8" t="s">
        <v>265</v>
      </c>
      <c r="G1198" s="7">
        <v>70.16</v>
      </c>
      <c r="H1198" t="str" cm="1">
        <f t="array" ref="H1198">SUBSTITUTE(INDEX($C$1:$C1198, MAX(IF((NOT(ISBLANK($C$1:$C1198)))*(ISNUMBER(FIND("Item:", $C$1:$C1198))), ROW($C$1:$C1198)-ROW($C$1)+1))), "Item: ", "")</f>
        <v>REVOQUE EXTERIOR DE CEMENTO</v>
      </c>
      <c r="I1198" t="str">
        <f t="shared" si="94"/>
        <v/>
      </c>
      <c r="J1198" t="str">
        <f t="shared" si="97"/>
        <v>EQUIPO</v>
      </c>
      <c r="K1198" t="b">
        <f t="shared" si="95"/>
        <v>0</v>
      </c>
      <c r="L1198" s="11" t="str">
        <f t="shared" si="96"/>
        <v/>
      </c>
      <c r="M1198">
        <f>IF(B1198="Q", MAX(M$2:M1197)+1, "")</f>
        <v>24</v>
      </c>
      <c r="N1198" t="str">
        <f t="shared" si="93"/>
        <v>REVOQUE EXTERIOR DE CEMENTO</v>
      </c>
    </row>
    <row r="1199" spans="1:14" x14ac:dyDescent="0.25">
      <c r="A1199" s="6" t="s">
        <v>1</v>
      </c>
      <c r="B1199" s="6"/>
      <c r="C1199" s="8" t="s">
        <v>266</v>
      </c>
      <c r="D1199" s="8"/>
      <c r="E1199" s="8"/>
      <c r="F1199" s="8"/>
      <c r="G1199" s="7">
        <v>70.16</v>
      </c>
      <c r="H1199" t="str" cm="1">
        <f t="array" ref="H1199">SUBSTITUTE(INDEX($C$1:$C1199, MAX(IF((NOT(ISBLANK($C$1:$C1199)))*(ISNUMBER(FIND("Item:", $C$1:$C1199))), ROW($C$1:$C1199)-ROW($C$1)+1))), "Item: ", "")</f>
        <v>REVOQUE EXTERIOR DE CEMENTO</v>
      </c>
      <c r="I1199" t="str">
        <f t="shared" si="94"/>
        <v/>
      </c>
      <c r="J1199" t="str">
        <f t="shared" si="97"/>
        <v>EQUIPO</v>
      </c>
      <c r="K1199" t="b">
        <f t="shared" si="95"/>
        <v>0</v>
      </c>
      <c r="L1199" s="11" t="str">
        <f t="shared" si="96"/>
        <v/>
      </c>
      <c r="M1199" t="str">
        <f>IF(B1199="Q", MAX(M$2:M1198)+1, "")</f>
        <v/>
      </c>
      <c r="N1199" t="str">
        <f t="shared" si="93"/>
        <v/>
      </c>
    </row>
    <row r="1200" spans="1:14" x14ac:dyDescent="0.25">
      <c r="C1200" s="9" t="s">
        <v>321</v>
      </c>
      <c r="H1200" t="str" cm="1">
        <f t="array" ref="H1200">SUBSTITUTE(INDEX($C$1:$C1200, MAX(IF((NOT(ISBLANK($C$1:$C1200)))*(ISNUMBER(FIND("Item:", $C$1:$C1200))), ROW($C$1:$C1200)-ROW($C$1)+1))), "Item: ", "")</f>
        <v>REVOQUE EXTERIOR DE CEMENTO</v>
      </c>
      <c r="I1200" t="str">
        <f t="shared" si="94"/>
        <v/>
      </c>
      <c r="J1200" t="str">
        <f t="shared" si="97"/>
        <v>EQUIPO</v>
      </c>
      <c r="K1200" t="b">
        <f t="shared" si="95"/>
        <v>0</v>
      </c>
      <c r="L1200" s="11" t="str">
        <f t="shared" si="96"/>
        <v/>
      </c>
      <c r="M1200" t="str">
        <f>IF(B1200="Q", MAX(M$2:M1199)+1, "")</f>
        <v/>
      </c>
      <c r="N1200" t="str">
        <f t="shared" si="93"/>
        <v/>
      </c>
    </row>
    <row r="1201" spans="1:14" x14ac:dyDescent="0.25">
      <c r="H1201" t="str" cm="1">
        <f t="array" ref="H1201">SUBSTITUTE(INDEX($C$1:$C1201, MAX(IF((NOT(ISBLANK($C$1:$C1201)))*(ISNUMBER(FIND("Item:", $C$1:$C1201))), ROW($C$1:$C1201)-ROW($C$1)+1))), "Item: ", "")</f>
        <v>REVOQUE EXTERIOR DE CEMENTO</v>
      </c>
      <c r="I1201" t="str">
        <f t="shared" si="94"/>
        <v/>
      </c>
      <c r="J1201" t="str">
        <f t="shared" si="97"/>
        <v>EQUIPO</v>
      </c>
      <c r="K1201" t="b">
        <f t="shared" si="95"/>
        <v>0</v>
      </c>
      <c r="L1201" s="11" t="str">
        <f t="shared" si="96"/>
        <v/>
      </c>
      <c r="M1201" t="str">
        <f>IF(B1201="Q", MAX(M$2:M1200)+1, "")</f>
        <v/>
      </c>
      <c r="N1201" t="str">
        <f t="shared" si="93"/>
        <v/>
      </c>
    </row>
    <row r="1202" spans="1:14" x14ac:dyDescent="0.25">
      <c r="C1202" s="10" t="s">
        <v>322</v>
      </c>
      <c r="E1202" s="10" t="s">
        <v>293</v>
      </c>
      <c r="H1202" t="str" cm="1">
        <f t="array" ref="H1202">SUBSTITUTE(INDEX($C$1:$C1202, MAX(IF((NOT(ISBLANK($C$1:$C1202)))*(ISNUMBER(FIND("Item:", $C$1:$C1202))), ROW($C$1:$C1202)-ROW($C$1)+1))), "Item: ", "")</f>
        <v>MURO DE LADRILLO GAMBOTE C/MORTERO DE CEMENTO (23X10X5)</v>
      </c>
      <c r="I1202" t="str">
        <f t="shared" si="94"/>
        <v/>
      </c>
      <c r="J1202" t="str">
        <f t="shared" si="97"/>
        <v>EQUIPO</v>
      </c>
      <c r="K1202" t="b">
        <f t="shared" si="95"/>
        <v>0</v>
      </c>
      <c r="L1202" s="11" t="str">
        <f t="shared" si="96"/>
        <v/>
      </c>
      <c r="M1202" t="str">
        <f>IF(B1202="Q", MAX(M$2:M1201)+1, "")</f>
        <v/>
      </c>
      <c r="N1202" t="str">
        <f t="shared" si="93"/>
        <v/>
      </c>
    </row>
    <row r="1203" spans="1:14" x14ac:dyDescent="0.25">
      <c r="C1203" s="10" t="s">
        <v>0</v>
      </c>
      <c r="E1203" s="10" t="s">
        <v>72</v>
      </c>
      <c r="H1203" t="str" cm="1">
        <f t="array" ref="H1203">SUBSTITUTE(INDEX($C$1:$C1203, MAX(IF((NOT(ISBLANK($C$1:$C1203)))*(ISNUMBER(FIND("Item:", $C$1:$C1203))), ROW($C$1:$C1203)-ROW($C$1)+1))), "Item: ", "")</f>
        <v>MURO DE LADRILLO GAMBOTE C/MORTERO DE CEMENTO (23X10X5)</v>
      </c>
      <c r="I1203" t="str">
        <f t="shared" si="94"/>
        <v/>
      </c>
      <c r="J1203" t="str">
        <f t="shared" si="97"/>
        <v>EQUIPO</v>
      </c>
      <c r="K1203" t="b">
        <f t="shared" si="95"/>
        <v>0</v>
      </c>
      <c r="L1203" s="11" t="str">
        <f t="shared" si="96"/>
        <v/>
      </c>
      <c r="M1203" t="str">
        <f>IF(B1203="Q", MAX(M$2:M1202)+1, "")</f>
        <v/>
      </c>
      <c r="N1203" t="str">
        <f t="shared" si="93"/>
        <v/>
      </c>
    </row>
    <row r="1204" spans="1:14" x14ac:dyDescent="0.25">
      <c r="C1204" s="10" t="s">
        <v>71</v>
      </c>
      <c r="E1204" s="10" t="s">
        <v>73</v>
      </c>
      <c r="H1204" t="str" cm="1">
        <f t="array" ref="H1204">SUBSTITUTE(INDEX($C$1:$C1204, MAX(IF((NOT(ISBLANK($C$1:$C1204)))*(ISNUMBER(FIND("Item:", $C$1:$C1204))), ROW($C$1:$C1204)-ROW($C$1)+1))), "Item: ", "")</f>
        <v>MURO DE LADRILLO GAMBOTE C/MORTERO DE CEMENTO (23X10X5)</v>
      </c>
      <c r="I1204" t="str">
        <f t="shared" si="94"/>
        <v/>
      </c>
      <c r="J1204" t="str">
        <f t="shared" si="97"/>
        <v>EQUIPO</v>
      </c>
      <c r="K1204" t="b">
        <f t="shared" si="95"/>
        <v>0</v>
      </c>
      <c r="L1204" s="11" t="str">
        <f t="shared" si="96"/>
        <v/>
      </c>
      <c r="M1204" t="str">
        <f>IF(B1204="Q", MAX(M$2:M1203)+1, "")</f>
        <v/>
      </c>
      <c r="N1204" t="str">
        <f t="shared" si="93"/>
        <v/>
      </c>
    </row>
    <row r="1205" spans="1:14" x14ac:dyDescent="0.25">
      <c r="H1205" t="str" cm="1">
        <f t="array" ref="H1205">SUBSTITUTE(INDEX($C$1:$C1205, MAX(IF((NOT(ISBLANK($C$1:$C1205)))*(ISNUMBER(FIND("Item:", $C$1:$C1205))), ROW($C$1:$C1205)-ROW($C$1)+1))), "Item: ", "")</f>
        <v>MURO DE LADRILLO GAMBOTE C/MORTERO DE CEMENTO (23X10X5)</v>
      </c>
      <c r="I1205" t="str">
        <f t="shared" si="94"/>
        <v/>
      </c>
      <c r="J1205" t="str">
        <f t="shared" si="97"/>
        <v>EQUIPO</v>
      </c>
      <c r="K1205" t="b">
        <f t="shared" si="95"/>
        <v>0</v>
      </c>
      <c r="L1205" s="11" t="str">
        <f t="shared" si="96"/>
        <v/>
      </c>
      <c r="M1205" t="str">
        <f>IF(B1205="Q", MAX(M$2:M1204)+1, "")</f>
        <v/>
      </c>
      <c r="N1205" t="str">
        <f t="shared" si="93"/>
        <v/>
      </c>
    </row>
    <row r="1206" spans="1:14" x14ac:dyDescent="0.25">
      <c r="A1206" s="1" t="s">
        <v>2</v>
      </c>
      <c r="B1206" s="1" t="s">
        <v>213</v>
      </c>
      <c r="C1206" s="4" t="s">
        <v>214</v>
      </c>
      <c r="D1206" s="4" t="s">
        <v>74</v>
      </c>
      <c r="E1206" s="4" t="s">
        <v>77</v>
      </c>
      <c r="F1206" s="4" t="s">
        <v>215</v>
      </c>
      <c r="G1206" s="4" t="s">
        <v>76</v>
      </c>
      <c r="H1206" t="str" cm="1">
        <f t="array" ref="H1206">SUBSTITUTE(INDEX($C$1:$C1206, MAX(IF((NOT(ISBLANK($C$1:$C1206)))*(ISNUMBER(FIND("Item:", $C$1:$C1206))), ROW($C$1:$C1206)-ROW($C$1)+1))), "Item: ", "")</f>
        <v>MURO DE LADRILLO GAMBOTE C/MORTERO DE CEMENTO (23X10X5)</v>
      </c>
      <c r="I1206" t="str">
        <f t="shared" si="94"/>
        <v/>
      </c>
      <c r="J1206" t="str">
        <f t="shared" si="97"/>
        <v>EQUIPO</v>
      </c>
      <c r="K1206" t="b">
        <f t="shared" si="95"/>
        <v>0</v>
      </c>
      <c r="L1206" s="11" t="str">
        <f t="shared" si="96"/>
        <v/>
      </c>
      <c r="M1206" t="str">
        <f>IF(B1206="Q", MAX(M$2:M1205)+1, "")</f>
        <v/>
      </c>
      <c r="N1206" t="str">
        <f t="shared" si="93"/>
        <v/>
      </c>
    </row>
    <row r="1207" spans="1:14" x14ac:dyDescent="0.25">
      <c r="A1207" s="2"/>
      <c r="B1207" s="2" t="s">
        <v>216</v>
      </c>
      <c r="C1207" s="5" t="s">
        <v>217</v>
      </c>
      <c r="D1207" s="5"/>
      <c r="E1207" s="5"/>
      <c r="F1207" s="5"/>
      <c r="G1207" s="5"/>
      <c r="H1207" t="str" cm="1">
        <f t="array" ref="H1207">SUBSTITUTE(INDEX($C$1:$C1207, MAX(IF((NOT(ISBLANK($C$1:$C1207)))*(ISNUMBER(FIND("Item:", $C$1:$C1207))), ROW($C$1:$C1207)-ROW($C$1)+1))), "Item: ", "")</f>
        <v>MURO DE LADRILLO GAMBOTE C/MORTERO DE CEMENTO (23X10X5)</v>
      </c>
      <c r="I1207" t="str">
        <f t="shared" si="94"/>
        <v>MATERIALES</v>
      </c>
      <c r="J1207" t="str">
        <f t="shared" si="97"/>
        <v>MATERIALES</v>
      </c>
      <c r="K1207" t="b">
        <f t="shared" si="95"/>
        <v>1</v>
      </c>
      <c r="L1207" s="11" t="str">
        <f t="shared" si="96"/>
        <v/>
      </c>
      <c r="M1207" t="str">
        <f>IF(B1207="Q", MAX(M$2:M1206)+1, "")</f>
        <v/>
      </c>
      <c r="N1207" t="str">
        <f t="shared" si="93"/>
        <v/>
      </c>
    </row>
    <row r="1208" spans="1:14" x14ac:dyDescent="0.25">
      <c r="A1208" s="2">
        <v>1</v>
      </c>
      <c r="B1208" s="2" t="s">
        <v>218</v>
      </c>
      <c r="C1208" s="5" t="s">
        <v>143</v>
      </c>
      <c r="D1208" s="5" t="s">
        <v>37</v>
      </c>
      <c r="E1208" s="3">
        <v>60</v>
      </c>
      <c r="F1208" s="3">
        <v>0.8</v>
      </c>
      <c r="G1208" s="3">
        <v>48</v>
      </c>
      <c r="H1208" t="str" cm="1">
        <f t="array" ref="H1208">SUBSTITUTE(INDEX($C$1:$C1208, MAX(IF((NOT(ISBLANK($C$1:$C1208)))*(ISNUMBER(FIND("Item:", $C$1:$C1208))), ROW($C$1:$C1208)-ROW($C$1)+1))), "Item: ", "")</f>
        <v>MURO DE LADRILLO GAMBOTE C/MORTERO DE CEMENTO (23X10X5)</v>
      </c>
      <c r="I1208" t="str">
        <f t="shared" si="94"/>
        <v/>
      </c>
      <c r="J1208" t="str">
        <f t="shared" si="97"/>
        <v>MATERIALES</v>
      </c>
      <c r="K1208" t="b">
        <f t="shared" si="95"/>
        <v>0</v>
      </c>
      <c r="L1208" s="11" t="str">
        <f t="shared" si="96"/>
        <v>SI</v>
      </c>
      <c r="M1208" t="str">
        <f>IF(B1208="Q", MAX(M$2:M1207)+1, "")</f>
        <v/>
      </c>
      <c r="N1208" t="str">
        <f t="shared" si="93"/>
        <v/>
      </c>
    </row>
    <row r="1209" spans="1:14" x14ac:dyDescent="0.25">
      <c r="A1209" s="2">
        <v>2</v>
      </c>
      <c r="B1209" s="2" t="s">
        <v>218</v>
      </c>
      <c r="C1209" s="5" t="s">
        <v>108</v>
      </c>
      <c r="D1209" s="5" t="s">
        <v>81</v>
      </c>
      <c r="E1209" s="3">
        <v>14.85</v>
      </c>
      <c r="F1209" s="3">
        <v>1.1000000000000001</v>
      </c>
      <c r="G1209" s="3">
        <v>16.34</v>
      </c>
      <c r="H1209" t="str" cm="1">
        <f t="array" ref="H1209">SUBSTITUTE(INDEX($C$1:$C1209, MAX(IF((NOT(ISBLANK($C$1:$C1209)))*(ISNUMBER(FIND("Item:", $C$1:$C1209))), ROW($C$1:$C1209)-ROW($C$1)+1))), "Item: ", "")</f>
        <v>MURO DE LADRILLO GAMBOTE C/MORTERO DE CEMENTO (23X10X5)</v>
      </c>
      <c r="I1209" t="str">
        <f t="shared" si="94"/>
        <v/>
      </c>
      <c r="J1209" t="str">
        <f t="shared" si="97"/>
        <v>MATERIALES</v>
      </c>
      <c r="K1209" t="b">
        <f t="shared" si="95"/>
        <v>0</v>
      </c>
      <c r="L1209" s="11" t="str">
        <f t="shared" si="96"/>
        <v>SI</v>
      </c>
      <c r="M1209" t="str">
        <f>IF(B1209="Q", MAX(M$2:M1208)+1, "")</f>
        <v/>
      </c>
      <c r="N1209" t="str">
        <f t="shared" si="93"/>
        <v/>
      </c>
    </row>
    <row r="1210" spans="1:14" x14ac:dyDescent="0.25">
      <c r="A1210" s="2">
        <v>3</v>
      </c>
      <c r="B1210" s="2" t="s">
        <v>218</v>
      </c>
      <c r="C1210" s="5" t="s">
        <v>90</v>
      </c>
      <c r="D1210" s="5" t="s">
        <v>89</v>
      </c>
      <c r="E1210" s="3">
        <v>0.05</v>
      </c>
      <c r="F1210" s="3">
        <v>0</v>
      </c>
      <c r="G1210" s="3">
        <v>0</v>
      </c>
      <c r="H1210" t="str" cm="1">
        <f t="array" ref="H1210">SUBSTITUTE(INDEX($C$1:$C1210, MAX(IF((NOT(ISBLANK($C$1:$C1210)))*(ISNUMBER(FIND("Item:", $C$1:$C1210))), ROW($C$1:$C1210)-ROW($C$1)+1))), "Item: ", "")</f>
        <v>MURO DE LADRILLO GAMBOTE C/MORTERO DE CEMENTO (23X10X5)</v>
      </c>
      <c r="I1210" t="str">
        <f t="shared" si="94"/>
        <v/>
      </c>
      <c r="J1210" t="str">
        <f t="shared" si="97"/>
        <v>MATERIALES</v>
      </c>
      <c r="K1210" t="b">
        <f t="shared" si="95"/>
        <v>0</v>
      </c>
      <c r="L1210" s="11" t="str">
        <f t="shared" si="96"/>
        <v>SI</v>
      </c>
      <c r="M1210" t="str">
        <f>IF(B1210="Q", MAX(M$2:M1209)+1, "")</f>
        <v/>
      </c>
      <c r="N1210" t="str">
        <f t="shared" si="93"/>
        <v/>
      </c>
    </row>
    <row r="1211" spans="1:14" x14ac:dyDescent="0.25">
      <c r="H1211" t="str" cm="1">
        <f t="array" ref="H1211">SUBSTITUTE(INDEX($C$1:$C1211, MAX(IF((NOT(ISBLANK($C$1:$C1211)))*(ISNUMBER(FIND("Item:", $C$1:$C1211))), ROW($C$1:$C1211)-ROW($C$1)+1))), "Item: ", "")</f>
        <v>MURO DE LADRILLO GAMBOTE C/MORTERO DE CEMENTO (23X10X5)</v>
      </c>
      <c r="I1211" t="str">
        <f t="shared" si="94"/>
        <v/>
      </c>
      <c r="J1211" t="str">
        <f t="shared" si="97"/>
        <v>MATERIALES</v>
      </c>
      <c r="K1211" t="b">
        <f t="shared" si="95"/>
        <v>0</v>
      </c>
      <c r="L1211" s="11" t="str">
        <f t="shared" si="96"/>
        <v/>
      </c>
      <c r="M1211" t="str">
        <f>IF(B1211="Q", MAX(M$2:M1210)+1, "")</f>
        <v/>
      </c>
      <c r="N1211" t="str">
        <f t="shared" si="93"/>
        <v/>
      </c>
    </row>
    <row r="1212" spans="1:14" x14ac:dyDescent="0.25">
      <c r="H1212" t="str" cm="1">
        <f t="array" ref="H1212">SUBSTITUTE(INDEX($C$1:$C1212, MAX(IF((NOT(ISBLANK($C$1:$C1212)))*(ISNUMBER(FIND("Item:", $C$1:$C1212))), ROW($C$1:$C1212)-ROW($C$1)+1))), "Item: ", "")</f>
        <v>MURO DE LADRILLO GAMBOTE C/MORTERO DE CEMENTO (23X10X5)</v>
      </c>
      <c r="I1212" t="str">
        <f t="shared" si="94"/>
        <v/>
      </c>
      <c r="J1212" t="str">
        <f t="shared" si="97"/>
        <v>MATERIALES</v>
      </c>
      <c r="K1212" t="b">
        <f t="shared" si="95"/>
        <v>0</v>
      </c>
      <c r="L1212" s="11" t="str">
        <f t="shared" si="96"/>
        <v/>
      </c>
      <c r="M1212" t="str">
        <f>IF(B1212="Q", MAX(M$2:M1211)+1, "")</f>
        <v/>
      </c>
      <c r="N1212" t="str">
        <f t="shared" si="93"/>
        <v/>
      </c>
    </row>
    <row r="1213" spans="1:14" x14ac:dyDescent="0.25">
      <c r="H1213" t="str" cm="1">
        <f t="array" ref="H1213">SUBSTITUTE(INDEX($C$1:$C1213, MAX(IF((NOT(ISBLANK($C$1:$C1213)))*(ISNUMBER(FIND("Item:", $C$1:$C1213))), ROW($C$1:$C1213)-ROW($C$1)+1))), "Item: ", "")</f>
        <v>MURO DE LADRILLO GAMBOTE C/MORTERO DE CEMENTO (23X10X5)</v>
      </c>
      <c r="I1213" t="str">
        <f t="shared" si="94"/>
        <v/>
      </c>
      <c r="J1213" t="str">
        <f t="shared" si="97"/>
        <v>MATERIALES</v>
      </c>
      <c r="K1213" t="b">
        <f t="shared" si="95"/>
        <v>0</v>
      </c>
      <c r="L1213" s="11" t="str">
        <f t="shared" si="96"/>
        <v/>
      </c>
      <c r="M1213" t="str">
        <f>IF(B1213="Q", MAX(M$2:M1212)+1, "")</f>
        <v/>
      </c>
      <c r="N1213" t="str">
        <f t="shared" si="93"/>
        <v/>
      </c>
    </row>
    <row r="1214" spans="1:14" x14ac:dyDescent="0.25">
      <c r="H1214" t="str" cm="1">
        <f t="array" ref="H1214">SUBSTITUTE(INDEX($C$1:$C1214, MAX(IF((NOT(ISBLANK($C$1:$C1214)))*(ISNUMBER(FIND("Item:", $C$1:$C1214))), ROW($C$1:$C1214)-ROW($C$1)+1))), "Item: ", "")</f>
        <v>MURO DE LADRILLO GAMBOTE C/MORTERO DE CEMENTO (23X10X5)</v>
      </c>
      <c r="I1214" t="str">
        <f t="shared" si="94"/>
        <v/>
      </c>
      <c r="J1214" t="str">
        <f t="shared" si="97"/>
        <v>MATERIALES</v>
      </c>
      <c r="K1214" t="b">
        <f t="shared" si="95"/>
        <v>0</v>
      </c>
      <c r="L1214" s="11" t="str">
        <f t="shared" si="96"/>
        <v/>
      </c>
      <c r="M1214" t="str">
        <f>IF(B1214="Q", MAX(M$2:M1213)+1, "")</f>
        <v/>
      </c>
      <c r="N1214" t="str">
        <f t="shared" si="93"/>
        <v/>
      </c>
    </row>
    <row r="1215" spans="1:14" x14ac:dyDescent="0.25">
      <c r="H1215" t="str" cm="1">
        <f t="array" ref="H1215">SUBSTITUTE(INDEX($C$1:$C1215, MAX(IF((NOT(ISBLANK($C$1:$C1215)))*(ISNUMBER(FIND("Item:", $C$1:$C1215))), ROW($C$1:$C1215)-ROW($C$1)+1))), "Item: ", "")</f>
        <v>MURO DE LADRILLO GAMBOTE C/MORTERO DE CEMENTO (23X10X5)</v>
      </c>
      <c r="I1215" t="str">
        <f t="shared" si="94"/>
        <v/>
      </c>
      <c r="J1215" t="str">
        <f t="shared" si="97"/>
        <v>MATERIALES</v>
      </c>
      <c r="K1215" t="b">
        <f t="shared" si="95"/>
        <v>0</v>
      </c>
      <c r="L1215" s="11" t="str">
        <f t="shared" si="96"/>
        <v/>
      </c>
      <c r="M1215" t="str">
        <f>IF(B1215="Q", MAX(M$2:M1214)+1, "")</f>
        <v/>
      </c>
      <c r="N1215" t="str">
        <f t="shared" si="93"/>
        <v/>
      </c>
    </row>
    <row r="1216" spans="1:14" x14ac:dyDescent="0.25">
      <c r="H1216" t="str" cm="1">
        <f t="array" ref="H1216">SUBSTITUTE(INDEX($C$1:$C1216, MAX(IF((NOT(ISBLANK($C$1:$C1216)))*(ISNUMBER(FIND("Item:", $C$1:$C1216))), ROW($C$1:$C1216)-ROW($C$1)+1))), "Item: ", "")</f>
        <v>MURO DE LADRILLO GAMBOTE C/MORTERO DE CEMENTO (23X10X5)</v>
      </c>
      <c r="I1216" t="str">
        <f t="shared" si="94"/>
        <v/>
      </c>
      <c r="J1216" t="str">
        <f t="shared" si="97"/>
        <v>MATERIALES</v>
      </c>
      <c r="K1216" t="b">
        <f t="shared" si="95"/>
        <v>0</v>
      </c>
      <c r="L1216" s="11" t="str">
        <f t="shared" si="96"/>
        <v/>
      </c>
      <c r="M1216" t="str">
        <f>IF(B1216="Q", MAX(M$2:M1215)+1, "")</f>
        <v/>
      </c>
      <c r="N1216" t="str">
        <f t="shared" si="93"/>
        <v/>
      </c>
    </row>
    <row r="1217" spans="1:14" x14ac:dyDescent="0.25">
      <c r="H1217" t="str" cm="1">
        <f t="array" ref="H1217">SUBSTITUTE(INDEX($C$1:$C1217, MAX(IF((NOT(ISBLANK($C$1:$C1217)))*(ISNUMBER(FIND("Item:", $C$1:$C1217))), ROW($C$1:$C1217)-ROW($C$1)+1))), "Item: ", "")</f>
        <v>MURO DE LADRILLO GAMBOTE C/MORTERO DE CEMENTO (23X10X5)</v>
      </c>
      <c r="I1217" t="str">
        <f t="shared" si="94"/>
        <v/>
      </c>
      <c r="J1217" t="str">
        <f t="shared" si="97"/>
        <v>MATERIALES</v>
      </c>
      <c r="K1217" t="b">
        <f t="shared" si="95"/>
        <v>0</v>
      </c>
      <c r="L1217" s="11" t="str">
        <f t="shared" si="96"/>
        <v/>
      </c>
      <c r="M1217" t="str">
        <f>IF(B1217="Q", MAX(M$2:M1216)+1, "")</f>
        <v/>
      </c>
      <c r="N1217" t="str">
        <f t="shared" si="93"/>
        <v/>
      </c>
    </row>
    <row r="1218" spans="1:14" x14ac:dyDescent="0.25">
      <c r="H1218" t="str" cm="1">
        <f t="array" ref="H1218">SUBSTITUTE(INDEX($C$1:$C1218, MAX(IF((NOT(ISBLANK($C$1:$C1218)))*(ISNUMBER(FIND("Item:", $C$1:$C1218))), ROW($C$1:$C1218)-ROW($C$1)+1))), "Item: ", "")</f>
        <v>MURO DE LADRILLO GAMBOTE C/MORTERO DE CEMENTO (23X10X5)</v>
      </c>
      <c r="I1218" t="str">
        <f t="shared" si="94"/>
        <v/>
      </c>
      <c r="J1218" t="str">
        <f t="shared" si="97"/>
        <v>MATERIALES</v>
      </c>
      <c r="K1218" t="b">
        <f t="shared" si="95"/>
        <v>0</v>
      </c>
      <c r="L1218" s="11" t="str">
        <f t="shared" si="96"/>
        <v/>
      </c>
      <c r="M1218" t="str">
        <f>IF(B1218="Q", MAX(M$2:M1217)+1, "")</f>
        <v/>
      </c>
      <c r="N1218" t="str">
        <f t="shared" ref="N1218:N1281" si="98">+IF(M1218="","",H1218)</f>
        <v/>
      </c>
    </row>
    <row r="1219" spans="1:14" x14ac:dyDescent="0.25">
      <c r="H1219" t="str" cm="1">
        <f t="array" ref="H1219">SUBSTITUTE(INDEX($C$1:$C1219, MAX(IF((NOT(ISBLANK($C$1:$C1219)))*(ISNUMBER(FIND("Item:", $C$1:$C1219))), ROW($C$1:$C1219)-ROW($C$1)+1))), "Item: ", "")</f>
        <v>MURO DE LADRILLO GAMBOTE C/MORTERO DE CEMENTO (23X10X5)</v>
      </c>
      <c r="I1219" t="str">
        <f t="shared" ref="I1219:I1282" si="99">IFERROR(  IF(OR(ISNUMBER(FIND("MATERIALES", C1219,1))), "MATERIALES",  IF(OR(ISNUMBER(FIND("MANO DE OBRA", C1219))), "MANO DE OBRA",  IF(OR(ISNUMBER(FIND("EQUIPO", C1219))), "EQUIPO",  ""))),"")</f>
        <v/>
      </c>
      <c r="J1219" t="str">
        <f t="shared" si="97"/>
        <v>MATERIALES</v>
      </c>
      <c r="K1219" t="b">
        <f t="shared" ref="K1219:K1282" si="100">AND(ISTEXT(B1219),C1219=J1219)</f>
        <v>0</v>
      </c>
      <c r="L1219" s="11" t="str">
        <f t="shared" ref="L1219:L1282" si="101">IF(ISNUMBER(A1219),"SI","")</f>
        <v/>
      </c>
      <c r="M1219" t="str">
        <f>IF(B1219="Q", MAX(M$2:M1218)+1, "")</f>
        <v/>
      </c>
      <c r="N1219" t="str">
        <f t="shared" si="98"/>
        <v/>
      </c>
    </row>
    <row r="1220" spans="1:14" x14ac:dyDescent="0.25">
      <c r="H1220" t="str" cm="1">
        <f t="array" ref="H1220">SUBSTITUTE(INDEX($C$1:$C1220, MAX(IF((NOT(ISBLANK($C$1:$C1220)))*(ISNUMBER(FIND("Item:", $C$1:$C1220))), ROW($C$1:$C1220)-ROW($C$1)+1))), "Item: ", "")</f>
        <v>MURO DE LADRILLO GAMBOTE C/MORTERO DE CEMENTO (23X10X5)</v>
      </c>
      <c r="I1220" t="str">
        <f t="shared" si="99"/>
        <v/>
      </c>
      <c r="J1220" t="str">
        <f t="shared" si="97"/>
        <v>MATERIALES</v>
      </c>
      <c r="K1220" t="b">
        <f t="shared" si="100"/>
        <v>0</v>
      </c>
      <c r="L1220" s="11" t="str">
        <f t="shared" si="101"/>
        <v/>
      </c>
      <c r="M1220" t="str">
        <f>IF(B1220="Q", MAX(M$2:M1219)+1, "")</f>
        <v/>
      </c>
      <c r="N1220" t="str">
        <f t="shared" si="98"/>
        <v/>
      </c>
    </row>
    <row r="1221" spans="1:14" x14ac:dyDescent="0.25">
      <c r="H1221" t="str" cm="1">
        <f t="array" ref="H1221">SUBSTITUTE(INDEX($C$1:$C1221, MAX(IF((NOT(ISBLANK($C$1:$C1221)))*(ISNUMBER(FIND("Item:", $C$1:$C1221))), ROW($C$1:$C1221)-ROW($C$1)+1))), "Item: ", "")</f>
        <v>MURO DE LADRILLO GAMBOTE C/MORTERO DE CEMENTO (23X10X5)</v>
      </c>
      <c r="I1221" t="str">
        <f t="shared" si="99"/>
        <v/>
      </c>
      <c r="J1221" t="str">
        <f t="shared" si="97"/>
        <v>MATERIALES</v>
      </c>
      <c r="K1221" t="b">
        <f t="shared" si="100"/>
        <v>0</v>
      </c>
      <c r="L1221" s="11" t="str">
        <f t="shared" si="101"/>
        <v/>
      </c>
      <c r="M1221" t="str">
        <f>IF(B1221="Q", MAX(M$2:M1220)+1, "")</f>
        <v/>
      </c>
      <c r="N1221" t="str">
        <f t="shared" si="98"/>
        <v/>
      </c>
    </row>
    <row r="1222" spans="1:14" x14ac:dyDescent="0.25">
      <c r="H1222" t="str" cm="1">
        <f t="array" ref="H1222">SUBSTITUTE(INDEX($C$1:$C1222, MAX(IF((NOT(ISBLANK($C$1:$C1222)))*(ISNUMBER(FIND("Item:", $C$1:$C1222))), ROW($C$1:$C1222)-ROW($C$1)+1))), "Item: ", "")</f>
        <v>MURO DE LADRILLO GAMBOTE C/MORTERO DE CEMENTO (23X10X5)</v>
      </c>
      <c r="I1222" t="str">
        <f t="shared" si="99"/>
        <v/>
      </c>
      <c r="J1222" t="str">
        <f t="shared" si="97"/>
        <v>MATERIALES</v>
      </c>
      <c r="K1222" t="b">
        <f t="shared" si="100"/>
        <v>0</v>
      </c>
      <c r="L1222" s="11" t="str">
        <f t="shared" si="101"/>
        <v/>
      </c>
      <c r="M1222" t="str">
        <f>IF(B1222="Q", MAX(M$2:M1221)+1, "")</f>
        <v/>
      </c>
      <c r="N1222" t="str">
        <f t="shared" si="98"/>
        <v/>
      </c>
    </row>
    <row r="1223" spans="1:14" x14ac:dyDescent="0.25">
      <c r="A1223" s="6" t="s">
        <v>1</v>
      </c>
      <c r="B1223" s="6" t="s">
        <v>219</v>
      </c>
      <c r="C1223" s="8" t="s">
        <v>220</v>
      </c>
      <c r="D1223" s="8"/>
      <c r="E1223" s="8"/>
      <c r="F1223" s="8" t="s">
        <v>221</v>
      </c>
      <c r="G1223" s="7">
        <v>64.34</v>
      </c>
      <c r="H1223" t="str" cm="1">
        <f t="array" ref="H1223">SUBSTITUTE(INDEX($C$1:$C1223, MAX(IF((NOT(ISBLANK($C$1:$C1223)))*(ISNUMBER(FIND("Item:", $C$1:$C1223))), ROW($C$1:$C1223)-ROW($C$1)+1))), "Item: ", "")</f>
        <v>MURO DE LADRILLO GAMBOTE C/MORTERO DE CEMENTO (23X10X5)</v>
      </c>
      <c r="I1223" t="str">
        <f t="shared" si="99"/>
        <v>MATERIALES</v>
      </c>
      <c r="J1223" t="str">
        <f t="shared" si="97"/>
        <v>MATERIALES</v>
      </c>
      <c r="K1223" t="b">
        <f t="shared" si="100"/>
        <v>0</v>
      </c>
      <c r="L1223" s="11" t="str">
        <f t="shared" si="101"/>
        <v/>
      </c>
      <c r="M1223" t="str">
        <f>IF(B1223="Q", MAX(M$2:M1222)+1, "")</f>
        <v/>
      </c>
      <c r="N1223" t="str">
        <f t="shared" si="98"/>
        <v/>
      </c>
    </row>
    <row r="1224" spans="1:14" x14ac:dyDescent="0.25">
      <c r="A1224" s="2"/>
      <c r="B1224" s="2" t="s">
        <v>222</v>
      </c>
      <c r="C1224" s="5" t="s">
        <v>223</v>
      </c>
      <c r="D1224" s="5"/>
      <c r="E1224" s="5"/>
      <c r="F1224" s="5"/>
      <c r="G1224" s="5"/>
      <c r="H1224" t="str" cm="1">
        <f t="array" ref="H1224">SUBSTITUTE(INDEX($C$1:$C1224, MAX(IF((NOT(ISBLANK($C$1:$C1224)))*(ISNUMBER(FIND("Item:", $C$1:$C1224))), ROW($C$1:$C1224)-ROW($C$1)+1))), "Item: ", "")</f>
        <v>MURO DE LADRILLO GAMBOTE C/MORTERO DE CEMENTO (23X10X5)</v>
      </c>
      <c r="I1224" t="str">
        <f t="shared" si="99"/>
        <v>MANO DE OBRA</v>
      </c>
      <c r="J1224" t="str">
        <f t="shared" ref="J1224:J1287" si="102">+IF(I1224="",J1223,I1224)</f>
        <v>MANO DE OBRA</v>
      </c>
      <c r="K1224" t="b">
        <f t="shared" si="100"/>
        <v>1</v>
      </c>
      <c r="L1224" s="11" t="str">
        <f t="shared" si="101"/>
        <v/>
      </c>
      <c r="M1224" t="str">
        <f>IF(B1224="Q", MAX(M$2:M1223)+1, "")</f>
        <v/>
      </c>
      <c r="N1224" t="str">
        <f t="shared" si="98"/>
        <v/>
      </c>
    </row>
    <row r="1225" spans="1:14" x14ac:dyDescent="0.25">
      <c r="A1225" s="2">
        <v>1</v>
      </c>
      <c r="B1225" s="2" t="s">
        <v>218</v>
      </c>
      <c r="C1225" s="5" t="s">
        <v>197</v>
      </c>
      <c r="D1225" s="5" t="s">
        <v>198</v>
      </c>
      <c r="E1225" s="3">
        <v>1</v>
      </c>
      <c r="F1225" s="3">
        <v>18</v>
      </c>
      <c r="G1225" s="3">
        <v>18</v>
      </c>
      <c r="H1225" t="str" cm="1">
        <f t="array" ref="H1225">SUBSTITUTE(INDEX($C$1:$C1225, MAX(IF((NOT(ISBLANK($C$1:$C1225)))*(ISNUMBER(FIND("Item:", $C$1:$C1225))), ROW($C$1:$C1225)-ROW($C$1)+1))), "Item: ", "")</f>
        <v>MURO DE LADRILLO GAMBOTE C/MORTERO DE CEMENTO (23X10X5)</v>
      </c>
      <c r="I1225" t="str">
        <f t="shared" si="99"/>
        <v/>
      </c>
      <c r="J1225" t="str">
        <f t="shared" si="102"/>
        <v>MANO DE OBRA</v>
      </c>
      <c r="K1225" t="b">
        <f t="shared" si="100"/>
        <v>0</v>
      </c>
      <c r="L1225" s="11" t="str">
        <f t="shared" si="101"/>
        <v>SI</v>
      </c>
      <c r="M1225" t="str">
        <f>IF(B1225="Q", MAX(M$2:M1224)+1, "")</f>
        <v/>
      </c>
      <c r="N1225" t="str">
        <f t="shared" si="98"/>
        <v/>
      </c>
    </row>
    <row r="1226" spans="1:14" x14ac:dyDescent="0.25">
      <c r="A1226" s="2">
        <v>2</v>
      </c>
      <c r="B1226" s="2" t="s">
        <v>218</v>
      </c>
      <c r="C1226" s="5" t="s">
        <v>200</v>
      </c>
      <c r="D1226" s="5" t="s">
        <v>198</v>
      </c>
      <c r="E1226" s="3">
        <v>2</v>
      </c>
      <c r="F1226" s="3">
        <v>0</v>
      </c>
      <c r="G1226" s="3">
        <v>0</v>
      </c>
      <c r="H1226" t="str" cm="1">
        <f t="array" ref="H1226">SUBSTITUTE(INDEX($C$1:$C1226, MAX(IF((NOT(ISBLANK($C$1:$C1226)))*(ISNUMBER(FIND("Item:", $C$1:$C1226))), ROW($C$1:$C1226)-ROW($C$1)+1))), "Item: ", "")</f>
        <v>MURO DE LADRILLO GAMBOTE C/MORTERO DE CEMENTO (23X10X5)</v>
      </c>
      <c r="I1226" t="str">
        <f t="shared" si="99"/>
        <v/>
      </c>
      <c r="J1226" t="str">
        <f t="shared" si="102"/>
        <v>MANO DE OBRA</v>
      </c>
      <c r="K1226" t="b">
        <f t="shared" si="100"/>
        <v>0</v>
      </c>
      <c r="L1226" s="11" t="str">
        <f t="shared" si="101"/>
        <v>SI</v>
      </c>
      <c r="M1226" t="str">
        <f>IF(B1226="Q", MAX(M$2:M1225)+1, "")</f>
        <v/>
      </c>
      <c r="N1226" t="str">
        <f t="shared" si="98"/>
        <v/>
      </c>
    </row>
    <row r="1227" spans="1:14" x14ac:dyDescent="0.25">
      <c r="H1227" t="str" cm="1">
        <f t="array" ref="H1227">SUBSTITUTE(INDEX($C$1:$C1227, MAX(IF((NOT(ISBLANK($C$1:$C1227)))*(ISNUMBER(FIND("Item:", $C$1:$C1227))), ROW($C$1:$C1227)-ROW($C$1)+1))), "Item: ", "")</f>
        <v>MURO DE LADRILLO GAMBOTE C/MORTERO DE CEMENTO (23X10X5)</v>
      </c>
      <c r="I1227" t="str">
        <f t="shared" si="99"/>
        <v/>
      </c>
      <c r="J1227" t="str">
        <f t="shared" si="102"/>
        <v>MANO DE OBRA</v>
      </c>
      <c r="K1227" t="b">
        <f t="shared" si="100"/>
        <v>0</v>
      </c>
      <c r="L1227" s="11" t="str">
        <f t="shared" si="101"/>
        <v/>
      </c>
      <c r="M1227" t="str">
        <f>IF(B1227="Q", MAX(M$2:M1226)+1, "")</f>
        <v/>
      </c>
      <c r="N1227" t="str">
        <f t="shared" si="98"/>
        <v/>
      </c>
    </row>
    <row r="1228" spans="1:14" x14ac:dyDescent="0.25">
      <c r="H1228" t="str" cm="1">
        <f t="array" ref="H1228">SUBSTITUTE(INDEX($C$1:$C1228, MAX(IF((NOT(ISBLANK($C$1:$C1228)))*(ISNUMBER(FIND("Item:", $C$1:$C1228))), ROW($C$1:$C1228)-ROW($C$1)+1))), "Item: ", "")</f>
        <v>MURO DE LADRILLO GAMBOTE C/MORTERO DE CEMENTO (23X10X5)</v>
      </c>
      <c r="I1228" t="str">
        <f t="shared" si="99"/>
        <v/>
      </c>
      <c r="J1228" t="str">
        <f t="shared" si="102"/>
        <v>MANO DE OBRA</v>
      </c>
      <c r="K1228" t="b">
        <f t="shared" si="100"/>
        <v>0</v>
      </c>
      <c r="L1228" s="11" t="str">
        <f t="shared" si="101"/>
        <v/>
      </c>
      <c r="M1228" t="str">
        <f>IF(B1228="Q", MAX(M$2:M1227)+1, "")</f>
        <v/>
      </c>
      <c r="N1228" t="str">
        <f t="shared" si="98"/>
        <v/>
      </c>
    </row>
    <row r="1229" spans="1:14" x14ac:dyDescent="0.25">
      <c r="H1229" t="str" cm="1">
        <f t="array" ref="H1229">SUBSTITUTE(INDEX($C$1:$C1229, MAX(IF((NOT(ISBLANK($C$1:$C1229)))*(ISNUMBER(FIND("Item:", $C$1:$C1229))), ROW($C$1:$C1229)-ROW($C$1)+1))), "Item: ", "")</f>
        <v>MURO DE LADRILLO GAMBOTE C/MORTERO DE CEMENTO (23X10X5)</v>
      </c>
      <c r="I1229" t="str">
        <f t="shared" si="99"/>
        <v/>
      </c>
      <c r="J1229" t="str">
        <f t="shared" si="102"/>
        <v>MANO DE OBRA</v>
      </c>
      <c r="K1229" t="b">
        <f t="shared" si="100"/>
        <v>0</v>
      </c>
      <c r="L1229" s="11" t="str">
        <f t="shared" si="101"/>
        <v/>
      </c>
      <c r="M1229" t="str">
        <f>IF(B1229="Q", MAX(M$2:M1228)+1, "")</f>
        <v/>
      </c>
      <c r="N1229" t="str">
        <f t="shared" si="98"/>
        <v/>
      </c>
    </row>
    <row r="1230" spans="1:14" x14ac:dyDescent="0.25">
      <c r="A1230" s="6" t="s">
        <v>1</v>
      </c>
      <c r="B1230" s="6" t="s">
        <v>224</v>
      </c>
      <c r="C1230" s="8" t="s">
        <v>225</v>
      </c>
      <c r="D1230" s="8"/>
      <c r="E1230" s="8"/>
      <c r="F1230" s="8" t="s">
        <v>226</v>
      </c>
      <c r="G1230" s="7">
        <v>18</v>
      </c>
      <c r="H1230" t="str" cm="1">
        <f t="array" ref="H1230">SUBSTITUTE(INDEX($C$1:$C1230, MAX(IF((NOT(ISBLANK($C$1:$C1230)))*(ISNUMBER(FIND("Item:", $C$1:$C1230))), ROW($C$1:$C1230)-ROW($C$1)+1))), "Item: ", "")</f>
        <v>MURO DE LADRILLO GAMBOTE C/MORTERO DE CEMENTO (23X10X5)</v>
      </c>
      <c r="I1230" t="str">
        <f t="shared" si="99"/>
        <v>MANO DE OBRA</v>
      </c>
      <c r="J1230" t="str">
        <f t="shared" si="102"/>
        <v>MANO DE OBRA</v>
      </c>
      <c r="K1230" t="b">
        <f t="shared" si="100"/>
        <v>0</v>
      </c>
      <c r="L1230" s="11" t="str">
        <f t="shared" si="101"/>
        <v/>
      </c>
      <c r="M1230" t="str">
        <f>IF(B1230="Q", MAX(M$2:M1229)+1, "")</f>
        <v/>
      </c>
      <c r="N1230" t="str">
        <f t="shared" si="98"/>
        <v/>
      </c>
    </row>
    <row r="1231" spans="1:14" x14ac:dyDescent="0.25">
      <c r="A1231" s="2"/>
      <c r="B1231" s="2" t="s">
        <v>227</v>
      </c>
      <c r="C1231" s="5" t="s">
        <v>228</v>
      </c>
      <c r="D1231" s="5"/>
      <c r="E1231" s="5" t="s">
        <v>229</v>
      </c>
      <c r="F1231" s="5" t="s">
        <v>230</v>
      </c>
      <c r="G1231" s="3">
        <v>9.9</v>
      </c>
      <c r="H1231" t="str" cm="1">
        <f t="array" ref="H1231">SUBSTITUTE(INDEX($C$1:$C1231, MAX(IF((NOT(ISBLANK($C$1:$C1231)))*(ISNUMBER(FIND("Item:", $C$1:$C1231))), ROW($C$1:$C1231)-ROW($C$1)+1))), "Item: ", "")</f>
        <v>MURO DE LADRILLO GAMBOTE C/MORTERO DE CEMENTO (23X10X5)</v>
      </c>
      <c r="I1231" t="str">
        <f t="shared" si="99"/>
        <v/>
      </c>
      <c r="J1231" t="str">
        <f t="shared" si="102"/>
        <v>MANO DE OBRA</v>
      </c>
      <c r="K1231" t="b">
        <f t="shared" si="100"/>
        <v>0</v>
      </c>
      <c r="L1231" s="11" t="str">
        <f t="shared" si="101"/>
        <v/>
      </c>
      <c r="M1231" t="str">
        <f>IF(B1231="Q", MAX(M$2:M1230)+1, "")</f>
        <v/>
      </c>
      <c r="N1231" t="str">
        <f t="shared" si="98"/>
        <v/>
      </c>
    </row>
    <row r="1232" spans="1:14" x14ac:dyDescent="0.25">
      <c r="A1232" s="2"/>
      <c r="B1232" s="2" t="s">
        <v>231</v>
      </c>
      <c r="C1232" s="5" t="s">
        <v>232</v>
      </c>
      <c r="D1232" s="5"/>
      <c r="E1232" s="5" t="s">
        <v>233</v>
      </c>
      <c r="F1232" s="5" t="s">
        <v>234</v>
      </c>
      <c r="G1232" s="3">
        <v>4.17</v>
      </c>
      <c r="H1232" t="str" cm="1">
        <f t="array" ref="H1232">SUBSTITUTE(INDEX($C$1:$C1232, MAX(IF((NOT(ISBLANK($C$1:$C1232)))*(ISNUMBER(FIND("Item:", $C$1:$C1232))), ROW($C$1:$C1232)-ROW($C$1)+1))), "Item: ", "")</f>
        <v>MURO DE LADRILLO GAMBOTE C/MORTERO DE CEMENTO (23X10X5)</v>
      </c>
      <c r="I1232" t="str">
        <f t="shared" si="99"/>
        <v/>
      </c>
      <c r="J1232" t="str">
        <f t="shared" si="102"/>
        <v>MANO DE OBRA</v>
      </c>
      <c r="K1232" t="b">
        <f t="shared" si="100"/>
        <v>0</v>
      </c>
      <c r="L1232" s="11" t="str">
        <f t="shared" si="101"/>
        <v/>
      </c>
      <c r="M1232" t="str">
        <f>IF(B1232="Q", MAX(M$2:M1231)+1, "")</f>
        <v/>
      </c>
      <c r="N1232" t="str">
        <f t="shared" si="98"/>
        <v/>
      </c>
    </row>
    <row r="1233" spans="1:14" x14ac:dyDescent="0.25">
      <c r="A1233" s="6" t="s">
        <v>1</v>
      </c>
      <c r="B1233" s="6" t="s">
        <v>235</v>
      </c>
      <c r="C1233" s="8" t="s">
        <v>236</v>
      </c>
      <c r="D1233" s="8"/>
      <c r="E1233" s="8"/>
      <c r="F1233" s="8" t="s">
        <v>237</v>
      </c>
      <c r="G1233" s="7">
        <v>32.07</v>
      </c>
      <c r="H1233" t="str" cm="1">
        <f t="array" ref="H1233">SUBSTITUTE(INDEX($C$1:$C1233, MAX(IF((NOT(ISBLANK($C$1:$C1233)))*(ISNUMBER(FIND("Item:", $C$1:$C1233))), ROW($C$1:$C1233)-ROW($C$1)+1))), "Item: ", "")</f>
        <v>MURO DE LADRILLO GAMBOTE C/MORTERO DE CEMENTO (23X10X5)</v>
      </c>
      <c r="I1233" t="str">
        <f t="shared" si="99"/>
        <v>MANO DE OBRA</v>
      </c>
      <c r="J1233" t="str">
        <f t="shared" si="102"/>
        <v>MANO DE OBRA</v>
      </c>
      <c r="K1233" t="b">
        <f t="shared" si="100"/>
        <v>0</v>
      </c>
      <c r="L1233" s="11" t="str">
        <f t="shared" si="101"/>
        <v/>
      </c>
      <c r="M1233" t="str">
        <f>IF(B1233="Q", MAX(M$2:M1232)+1, "")</f>
        <v/>
      </c>
      <c r="N1233" t="str">
        <f t="shared" si="98"/>
        <v/>
      </c>
    </row>
    <row r="1234" spans="1:14" x14ac:dyDescent="0.25">
      <c r="A1234" s="2"/>
      <c r="B1234" s="2" t="s">
        <v>238</v>
      </c>
      <c r="C1234" s="5" t="s">
        <v>239</v>
      </c>
      <c r="D1234" s="5"/>
      <c r="E1234" s="5"/>
      <c r="F1234" s="5"/>
      <c r="G1234" s="5"/>
      <c r="H1234" t="str" cm="1">
        <f t="array" ref="H1234">SUBSTITUTE(INDEX($C$1:$C1234, MAX(IF((NOT(ISBLANK($C$1:$C1234)))*(ISNUMBER(FIND("Item:", $C$1:$C1234))), ROW($C$1:$C1234)-ROW($C$1)+1))), "Item: ", "")</f>
        <v>MURO DE LADRILLO GAMBOTE C/MORTERO DE CEMENTO (23X10X5)</v>
      </c>
      <c r="I1234" t="str">
        <f t="shared" si="99"/>
        <v>EQUIPO</v>
      </c>
      <c r="J1234" t="str">
        <f t="shared" si="102"/>
        <v>EQUIPO</v>
      </c>
      <c r="K1234" t="b">
        <f t="shared" si="100"/>
        <v>0</v>
      </c>
      <c r="L1234" s="11" t="str">
        <f t="shared" si="101"/>
        <v/>
      </c>
      <c r="M1234" t="str">
        <f>IF(B1234="Q", MAX(M$2:M1233)+1, "")</f>
        <v/>
      </c>
      <c r="N1234" t="str">
        <f t="shared" si="98"/>
        <v/>
      </c>
    </row>
    <row r="1235" spans="1:14" x14ac:dyDescent="0.25">
      <c r="H1235" t="str" cm="1">
        <f t="array" ref="H1235">SUBSTITUTE(INDEX($C$1:$C1235, MAX(IF((NOT(ISBLANK($C$1:$C1235)))*(ISNUMBER(FIND("Item:", $C$1:$C1235))), ROW($C$1:$C1235)-ROW($C$1)+1))), "Item: ", "")</f>
        <v>MURO DE LADRILLO GAMBOTE C/MORTERO DE CEMENTO (23X10X5)</v>
      </c>
      <c r="I1235" t="str">
        <f t="shared" si="99"/>
        <v/>
      </c>
      <c r="J1235" t="str">
        <f t="shared" si="102"/>
        <v>EQUIPO</v>
      </c>
      <c r="K1235" t="b">
        <f t="shared" si="100"/>
        <v>0</v>
      </c>
      <c r="L1235" s="11" t="str">
        <f t="shared" si="101"/>
        <v/>
      </c>
      <c r="M1235" t="str">
        <f>IF(B1235="Q", MAX(M$2:M1234)+1, "")</f>
        <v/>
      </c>
      <c r="N1235" t="str">
        <f t="shared" si="98"/>
        <v/>
      </c>
    </row>
    <row r="1236" spans="1:14" x14ac:dyDescent="0.25">
      <c r="H1236" t="str" cm="1">
        <f t="array" ref="H1236">SUBSTITUTE(INDEX($C$1:$C1236, MAX(IF((NOT(ISBLANK($C$1:$C1236)))*(ISNUMBER(FIND("Item:", $C$1:$C1236))), ROW($C$1:$C1236)-ROW($C$1)+1))), "Item: ", "")</f>
        <v>MURO DE LADRILLO GAMBOTE C/MORTERO DE CEMENTO (23X10X5)</v>
      </c>
      <c r="I1236" t="str">
        <f t="shared" si="99"/>
        <v/>
      </c>
      <c r="J1236" t="str">
        <f t="shared" si="102"/>
        <v>EQUIPO</v>
      </c>
      <c r="K1236" t="b">
        <f t="shared" si="100"/>
        <v>0</v>
      </c>
      <c r="L1236" s="11" t="str">
        <f t="shared" si="101"/>
        <v/>
      </c>
      <c r="M1236" t="str">
        <f>IF(B1236="Q", MAX(M$2:M1235)+1, "")</f>
        <v/>
      </c>
      <c r="N1236" t="str">
        <f t="shared" si="98"/>
        <v/>
      </c>
    </row>
    <row r="1237" spans="1:14" x14ac:dyDescent="0.25">
      <c r="H1237" t="str" cm="1">
        <f t="array" ref="H1237">SUBSTITUTE(INDEX($C$1:$C1237, MAX(IF((NOT(ISBLANK($C$1:$C1237)))*(ISNUMBER(FIND("Item:", $C$1:$C1237))), ROW($C$1:$C1237)-ROW($C$1)+1))), "Item: ", "")</f>
        <v>MURO DE LADRILLO GAMBOTE C/MORTERO DE CEMENTO (23X10X5)</v>
      </c>
      <c r="I1237" t="str">
        <f t="shared" si="99"/>
        <v/>
      </c>
      <c r="J1237" t="str">
        <f t="shared" si="102"/>
        <v>EQUIPO</v>
      </c>
      <c r="K1237" t="b">
        <f t="shared" si="100"/>
        <v>0</v>
      </c>
      <c r="L1237" s="11" t="str">
        <f t="shared" si="101"/>
        <v/>
      </c>
      <c r="M1237" t="str">
        <f>IF(B1237="Q", MAX(M$2:M1236)+1, "")</f>
        <v/>
      </c>
      <c r="N1237" t="str">
        <f t="shared" si="98"/>
        <v/>
      </c>
    </row>
    <row r="1238" spans="1:14" x14ac:dyDescent="0.25">
      <c r="H1238" t="str" cm="1">
        <f t="array" ref="H1238">SUBSTITUTE(INDEX($C$1:$C1238, MAX(IF((NOT(ISBLANK($C$1:$C1238)))*(ISNUMBER(FIND("Item:", $C$1:$C1238))), ROW($C$1:$C1238)-ROW($C$1)+1))), "Item: ", "")</f>
        <v>MURO DE LADRILLO GAMBOTE C/MORTERO DE CEMENTO (23X10X5)</v>
      </c>
      <c r="I1238" t="str">
        <f t="shared" si="99"/>
        <v/>
      </c>
      <c r="J1238" t="str">
        <f t="shared" si="102"/>
        <v>EQUIPO</v>
      </c>
      <c r="K1238" t="b">
        <f t="shared" si="100"/>
        <v>0</v>
      </c>
      <c r="L1238" s="11" t="str">
        <f t="shared" si="101"/>
        <v/>
      </c>
      <c r="M1238" t="str">
        <f>IF(B1238="Q", MAX(M$2:M1237)+1, "")</f>
        <v/>
      </c>
      <c r="N1238" t="str">
        <f t="shared" si="98"/>
        <v/>
      </c>
    </row>
    <row r="1239" spans="1:14" x14ac:dyDescent="0.25">
      <c r="H1239" t="str" cm="1">
        <f t="array" ref="H1239">SUBSTITUTE(INDEX($C$1:$C1239, MAX(IF((NOT(ISBLANK($C$1:$C1239)))*(ISNUMBER(FIND("Item:", $C$1:$C1239))), ROW($C$1:$C1239)-ROW($C$1)+1))), "Item: ", "")</f>
        <v>MURO DE LADRILLO GAMBOTE C/MORTERO DE CEMENTO (23X10X5)</v>
      </c>
      <c r="I1239" t="str">
        <f t="shared" si="99"/>
        <v/>
      </c>
      <c r="J1239" t="str">
        <f t="shared" si="102"/>
        <v>EQUIPO</v>
      </c>
      <c r="K1239" t="b">
        <f t="shared" si="100"/>
        <v>0</v>
      </c>
      <c r="L1239" s="11" t="str">
        <f t="shared" si="101"/>
        <v/>
      </c>
      <c r="M1239" t="str">
        <f>IF(B1239="Q", MAX(M$2:M1238)+1, "")</f>
        <v/>
      </c>
      <c r="N1239" t="str">
        <f t="shared" si="98"/>
        <v/>
      </c>
    </row>
    <row r="1240" spans="1:14" x14ac:dyDescent="0.25">
      <c r="A1240" s="2"/>
      <c r="B1240" s="2" t="s">
        <v>240</v>
      </c>
      <c r="C1240" s="5" t="s">
        <v>241</v>
      </c>
      <c r="D1240" s="5"/>
      <c r="E1240" s="5" t="s">
        <v>242</v>
      </c>
      <c r="F1240" s="5" t="s">
        <v>243</v>
      </c>
      <c r="G1240" s="3">
        <v>0.96</v>
      </c>
      <c r="H1240" t="str" cm="1">
        <f t="array" ref="H1240">SUBSTITUTE(INDEX($C$1:$C1240, MAX(IF((NOT(ISBLANK($C$1:$C1240)))*(ISNUMBER(FIND("Item:", $C$1:$C1240))), ROW($C$1:$C1240)-ROW($C$1)+1))), "Item: ", "")</f>
        <v>MURO DE LADRILLO GAMBOTE C/MORTERO DE CEMENTO (23X10X5)</v>
      </c>
      <c r="I1240" t="str">
        <f t="shared" si="99"/>
        <v/>
      </c>
      <c r="J1240" t="str">
        <f t="shared" si="102"/>
        <v>EQUIPO</v>
      </c>
      <c r="K1240" t="b">
        <f t="shared" si="100"/>
        <v>0</v>
      </c>
      <c r="L1240" s="11" t="str">
        <f t="shared" si="101"/>
        <v/>
      </c>
      <c r="M1240" t="str">
        <f>IF(B1240="Q", MAX(M$2:M1239)+1, "")</f>
        <v/>
      </c>
      <c r="N1240" t="str">
        <f t="shared" si="98"/>
        <v/>
      </c>
    </row>
    <row r="1241" spans="1:14" x14ac:dyDescent="0.25">
      <c r="A1241" s="6" t="s">
        <v>1</v>
      </c>
      <c r="B1241" s="6" t="s">
        <v>244</v>
      </c>
      <c r="C1241" s="8" t="s">
        <v>245</v>
      </c>
      <c r="D1241" s="8"/>
      <c r="E1241" s="8"/>
      <c r="F1241" s="8" t="s">
        <v>246</v>
      </c>
      <c r="G1241" s="7">
        <v>0.96</v>
      </c>
      <c r="H1241" t="str" cm="1">
        <f t="array" ref="H1241">SUBSTITUTE(INDEX($C$1:$C1241, MAX(IF((NOT(ISBLANK($C$1:$C1241)))*(ISNUMBER(FIND("Item:", $C$1:$C1241))), ROW($C$1:$C1241)-ROW($C$1)+1))), "Item: ", "")</f>
        <v>MURO DE LADRILLO GAMBOTE C/MORTERO DE CEMENTO (23X10X5)</v>
      </c>
      <c r="I1241" t="str">
        <f t="shared" si="99"/>
        <v>EQUIPO</v>
      </c>
      <c r="J1241" t="str">
        <f t="shared" si="102"/>
        <v>EQUIPO</v>
      </c>
      <c r="K1241" t="b">
        <f t="shared" si="100"/>
        <v>0</v>
      </c>
      <c r="L1241" s="11" t="str">
        <f t="shared" si="101"/>
        <v/>
      </c>
      <c r="M1241" t="str">
        <f>IF(B1241="Q", MAX(M$2:M1240)+1, "")</f>
        <v/>
      </c>
      <c r="N1241" t="str">
        <f t="shared" si="98"/>
        <v/>
      </c>
    </row>
    <row r="1242" spans="1:14" x14ac:dyDescent="0.25">
      <c r="A1242" s="6" t="s">
        <v>1</v>
      </c>
      <c r="B1242" s="6" t="s">
        <v>247</v>
      </c>
      <c r="C1242" s="8" t="s">
        <v>248</v>
      </c>
      <c r="D1242" s="8"/>
      <c r="E1242" s="8"/>
      <c r="F1242" s="8" t="s">
        <v>249</v>
      </c>
      <c r="G1242" s="7">
        <v>97.37</v>
      </c>
      <c r="H1242" t="str" cm="1">
        <f t="array" ref="H1242">SUBSTITUTE(INDEX($C$1:$C1242, MAX(IF((NOT(ISBLANK($C$1:$C1242)))*(ISNUMBER(FIND("Item:", $C$1:$C1242))), ROW($C$1:$C1242)-ROW($C$1)+1))), "Item: ", "")</f>
        <v>MURO DE LADRILLO GAMBOTE C/MORTERO DE CEMENTO (23X10X5)</v>
      </c>
      <c r="I1242" t="str">
        <f t="shared" si="99"/>
        <v/>
      </c>
      <c r="J1242" t="str">
        <f t="shared" si="102"/>
        <v>EQUIPO</v>
      </c>
      <c r="K1242" t="b">
        <f t="shared" si="100"/>
        <v>0</v>
      </c>
      <c r="L1242" s="11" t="str">
        <f t="shared" si="101"/>
        <v/>
      </c>
      <c r="M1242" t="str">
        <f>IF(B1242="Q", MAX(M$2:M1241)+1, "")</f>
        <v/>
      </c>
      <c r="N1242" t="str">
        <f t="shared" si="98"/>
        <v/>
      </c>
    </row>
    <row r="1243" spans="1:14" x14ac:dyDescent="0.25">
      <c r="A1243" s="2"/>
      <c r="B1243" s="2" t="s">
        <v>250</v>
      </c>
      <c r="C1243" s="5" t="s">
        <v>251</v>
      </c>
      <c r="D1243" s="5"/>
      <c r="E1243" s="5" t="s">
        <v>252</v>
      </c>
      <c r="F1243" s="5" t="s">
        <v>253</v>
      </c>
      <c r="G1243" s="3">
        <v>6.82</v>
      </c>
      <c r="H1243" t="str" cm="1">
        <f t="array" ref="H1243">SUBSTITUTE(INDEX($C$1:$C1243, MAX(IF((NOT(ISBLANK($C$1:$C1243)))*(ISNUMBER(FIND("Item:", $C$1:$C1243))), ROW($C$1:$C1243)-ROW($C$1)+1))), "Item: ", "")</f>
        <v>MURO DE LADRILLO GAMBOTE C/MORTERO DE CEMENTO (23X10X5)</v>
      </c>
      <c r="I1243" t="str">
        <f t="shared" si="99"/>
        <v/>
      </c>
      <c r="J1243" t="str">
        <f t="shared" si="102"/>
        <v>EQUIPO</v>
      </c>
      <c r="K1243" t="b">
        <f t="shared" si="100"/>
        <v>0</v>
      </c>
      <c r="L1243" s="11" t="str">
        <f t="shared" si="101"/>
        <v/>
      </c>
      <c r="M1243" t="str">
        <f>IF(B1243="Q", MAX(M$2:M1242)+1, "")</f>
        <v/>
      </c>
      <c r="N1243" t="str">
        <f t="shared" si="98"/>
        <v/>
      </c>
    </row>
    <row r="1244" spans="1:14" x14ac:dyDescent="0.25">
      <c r="A1244" s="2"/>
      <c r="B1244" s="2" t="s">
        <v>26</v>
      </c>
      <c r="C1244" s="5" t="s">
        <v>254</v>
      </c>
      <c r="D1244" s="5"/>
      <c r="E1244" s="5" t="s">
        <v>252</v>
      </c>
      <c r="F1244" s="5" t="s">
        <v>255</v>
      </c>
      <c r="G1244" s="3">
        <v>7.29</v>
      </c>
      <c r="H1244" t="str" cm="1">
        <f t="array" ref="H1244">SUBSTITUTE(INDEX($C$1:$C1244, MAX(IF((NOT(ISBLANK($C$1:$C1244)))*(ISNUMBER(FIND("Item:", $C$1:$C1244))), ROW($C$1:$C1244)-ROW($C$1)+1))), "Item: ", "")</f>
        <v>MURO DE LADRILLO GAMBOTE C/MORTERO DE CEMENTO (23X10X5)</v>
      </c>
      <c r="I1244" t="str">
        <f t="shared" si="99"/>
        <v/>
      </c>
      <c r="J1244" t="str">
        <f t="shared" si="102"/>
        <v>EQUIPO</v>
      </c>
      <c r="K1244" t="b">
        <f t="shared" si="100"/>
        <v>0</v>
      </c>
      <c r="L1244" s="11" t="str">
        <f t="shared" si="101"/>
        <v/>
      </c>
      <c r="M1244" t="str">
        <f>IF(B1244="Q", MAX(M$2:M1243)+1, "")</f>
        <v/>
      </c>
      <c r="N1244" t="str">
        <f t="shared" si="98"/>
        <v/>
      </c>
    </row>
    <row r="1245" spans="1:14" x14ac:dyDescent="0.25">
      <c r="A1245" s="6" t="s">
        <v>1</v>
      </c>
      <c r="B1245" s="6" t="s">
        <v>256</v>
      </c>
      <c r="C1245" s="8" t="s">
        <v>257</v>
      </c>
      <c r="D1245" s="8"/>
      <c r="E1245" s="8"/>
      <c r="F1245" s="8" t="s">
        <v>258</v>
      </c>
      <c r="G1245" s="7">
        <v>111.48</v>
      </c>
      <c r="H1245" t="str" cm="1">
        <f t="array" ref="H1245">SUBSTITUTE(INDEX($C$1:$C1245, MAX(IF((NOT(ISBLANK($C$1:$C1245)))*(ISNUMBER(FIND("Item:", $C$1:$C1245))), ROW($C$1:$C1245)-ROW($C$1)+1))), "Item: ", "")</f>
        <v>MURO DE LADRILLO GAMBOTE C/MORTERO DE CEMENTO (23X10X5)</v>
      </c>
      <c r="I1245" t="str">
        <f t="shared" si="99"/>
        <v/>
      </c>
      <c r="J1245" t="str">
        <f t="shared" si="102"/>
        <v>EQUIPO</v>
      </c>
      <c r="K1245" t="b">
        <f t="shared" si="100"/>
        <v>0</v>
      </c>
      <c r="L1245" s="11" t="str">
        <f t="shared" si="101"/>
        <v/>
      </c>
      <c r="M1245" t="str">
        <f>IF(B1245="Q", MAX(M$2:M1244)+1, "")</f>
        <v/>
      </c>
      <c r="N1245" t="str">
        <f t="shared" si="98"/>
        <v/>
      </c>
    </row>
    <row r="1246" spans="1:14" x14ac:dyDescent="0.25">
      <c r="A1246" s="2"/>
      <c r="B1246" s="2" t="s">
        <v>259</v>
      </c>
      <c r="C1246" s="5" t="s">
        <v>260</v>
      </c>
      <c r="D1246" s="5"/>
      <c r="E1246" s="5" t="s">
        <v>261</v>
      </c>
      <c r="F1246" s="5" t="s">
        <v>262</v>
      </c>
      <c r="G1246" s="3">
        <v>3.44</v>
      </c>
      <c r="H1246" t="str" cm="1">
        <f t="array" ref="H1246">SUBSTITUTE(INDEX($C$1:$C1246, MAX(IF((NOT(ISBLANK($C$1:$C1246)))*(ISNUMBER(FIND("Item:", $C$1:$C1246))), ROW($C$1:$C1246)-ROW($C$1)+1))), "Item: ", "")</f>
        <v>MURO DE LADRILLO GAMBOTE C/MORTERO DE CEMENTO (23X10X5)</v>
      </c>
      <c r="I1246" t="str">
        <f t="shared" si="99"/>
        <v/>
      </c>
      <c r="J1246" t="str">
        <f t="shared" si="102"/>
        <v>EQUIPO</v>
      </c>
      <c r="K1246" t="b">
        <f t="shared" si="100"/>
        <v>0</v>
      </c>
      <c r="L1246" s="11" t="str">
        <f t="shared" si="101"/>
        <v/>
      </c>
      <c r="M1246" t="str">
        <f>IF(B1246="Q", MAX(M$2:M1245)+1, "")</f>
        <v/>
      </c>
      <c r="N1246" t="str">
        <f t="shared" si="98"/>
        <v/>
      </c>
    </row>
    <row r="1247" spans="1:14" x14ac:dyDescent="0.25">
      <c r="H1247" t="str" cm="1">
        <f t="array" ref="H1247">SUBSTITUTE(INDEX($C$1:$C1247, MAX(IF((NOT(ISBLANK($C$1:$C1247)))*(ISNUMBER(FIND("Item:", $C$1:$C1247))), ROW($C$1:$C1247)-ROW($C$1)+1))), "Item: ", "")</f>
        <v>MURO DE LADRILLO GAMBOTE C/MORTERO DE CEMENTO (23X10X5)</v>
      </c>
      <c r="I1247" t="str">
        <f t="shared" si="99"/>
        <v/>
      </c>
      <c r="J1247" t="str">
        <f t="shared" si="102"/>
        <v>EQUIPO</v>
      </c>
      <c r="K1247" t="b">
        <f t="shared" si="100"/>
        <v>0</v>
      </c>
      <c r="L1247" s="11" t="str">
        <f t="shared" si="101"/>
        <v/>
      </c>
      <c r="M1247" t="str">
        <f>IF(B1247="Q", MAX(M$2:M1246)+1, "")</f>
        <v/>
      </c>
      <c r="N1247" t="str">
        <f t="shared" si="98"/>
        <v/>
      </c>
    </row>
    <row r="1248" spans="1:14" x14ac:dyDescent="0.25">
      <c r="A1248" s="6" t="s">
        <v>1</v>
      </c>
      <c r="B1248" s="6" t="s">
        <v>263</v>
      </c>
      <c r="C1248" s="8" t="s">
        <v>264</v>
      </c>
      <c r="D1248" s="8"/>
      <c r="E1248" s="8"/>
      <c r="F1248" s="8" t="s">
        <v>265</v>
      </c>
      <c r="G1248" s="7">
        <v>114.92</v>
      </c>
      <c r="H1248" t="str" cm="1">
        <f t="array" ref="H1248">SUBSTITUTE(INDEX($C$1:$C1248, MAX(IF((NOT(ISBLANK($C$1:$C1248)))*(ISNUMBER(FIND("Item:", $C$1:$C1248))), ROW($C$1:$C1248)-ROW($C$1)+1))), "Item: ", "")</f>
        <v>MURO DE LADRILLO GAMBOTE C/MORTERO DE CEMENTO (23X10X5)</v>
      </c>
      <c r="I1248" t="str">
        <f t="shared" si="99"/>
        <v/>
      </c>
      <c r="J1248" t="str">
        <f t="shared" si="102"/>
        <v>EQUIPO</v>
      </c>
      <c r="K1248" t="b">
        <f t="shared" si="100"/>
        <v>0</v>
      </c>
      <c r="L1248" s="11" t="str">
        <f t="shared" si="101"/>
        <v/>
      </c>
      <c r="M1248">
        <f>IF(B1248="Q", MAX(M$2:M1247)+1, "")</f>
        <v>25</v>
      </c>
      <c r="N1248" t="str">
        <f t="shared" si="98"/>
        <v>MURO DE LADRILLO GAMBOTE C/MORTERO DE CEMENTO (23X10X5)</v>
      </c>
    </row>
    <row r="1249" spans="1:14" x14ac:dyDescent="0.25">
      <c r="A1249" s="6" t="s">
        <v>1</v>
      </c>
      <c r="B1249" s="6"/>
      <c r="C1249" s="8" t="s">
        <v>266</v>
      </c>
      <c r="D1249" s="8"/>
      <c r="E1249" s="8"/>
      <c r="F1249" s="8"/>
      <c r="G1249" s="7">
        <v>114.92</v>
      </c>
      <c r="H1249" t="str" cm="1">
        <f t="array" ref="H1249">SUBSTITUTE(INDEX($C$1:$C1249, MAX(IF((NOT(ISBLANK($C$1:$C1249)))*(ISNUMBER(FIND("Item:", $C$1:$C1249))), ROW($C$1:$C1249)-ROW($C$1)+1))), "Item: ", "")</f>
        <v>MURO DE LADRILLO GAMBOTE C/MORTERO DE CEMENTO (23X10X5)</v>
      </c>
      <c r="I1249" t="str">
        <f t="shared" si="99"/>
        <v/>
      </c>
      <c r="J1249" t="str">
        <f t="shared" si="102"/>
        <v>EQUIPO</v>
      </c>
      <c r="K1249" t="b">
        <f t="shared" si="100"/>
        <v>0</v>
      </c>
      <c r="L1249" s="11" t="str">
        <f t="shared" si="101"/>
        <v/>
      </c>
      <c r="M1249" t="str">
        <f>IF(B1249="Q", MAX(M$2:M1248)+1, "")</f>
        <v/>
      </c>
      <c r="N1249" t="str">
        <f t="shared" si="98"/>
        <v/>
      </c>
    </row>
    <row r="1250" spans="1:14" x14ac:dyDescent="0.25">
      <c r="C1250" s="9" t="s">
        <v>323</v>
      </c>
      <c r="H1250" t="str" cm="1">
        <f t="array" ref="H1250">SUBSTITUTE(INDEX($C$1:$C1250, MAX(IF((NOT(ISBLANK($C$1:$C1250)))*(ISNUMBER(FIND("Item:", $C$1:$C1250))), ROW($C$1:$C1250)-ROW($C$1)+1))), "Item: ", "")</f>
        <v>MURO DE LADRILLO GAMBOTE C/MORTERO DE CEMENTO (23X10X5)</v>
      </c>
      <c r="I1250" t="str">
        <f t="shared" si="99"/>
        <v/>
      </c>
      <c r="J1250" t="str">
        <f t="shared" si="102"/>
        <v>EQUIPO</v>
      </c>
      <c r="K1250" t="b">
        <f t="shared" si="100"/>
        <v>0</v>
      </c>
      <c r="L1250" s="11" t="str">
        <f t="shared" si="101"/>
        <v/>
      </c>
      <c r="M1250" t="str">
        <f>IF(B1250="Q", MAX(M$2:M1249)+1, "")</f>
        <v/>
      </c>
      <c r="N1250" t="str">
        <f t="shared" si="98"/>
        <v/>
      </c>
    </row>
    <row r="1251" spans="1:14" x14ac:dyDescent="0.25">
      <c r="H1251" t="str" cm="1">
        <f t="array" ref="H1251">SUBSTITUTE(INDEX($C$1:$C1251, MAX(IF((NOT(ISBLANK($C$1:$C1251)))*(ISNUMBER(FIND("Item:", $C$1:$C1251))), ROW($C$1:$C1251)-ROW($C$1)+1))), "Item: ", "")</f>
        <v>MURO DE LADRILLO GAMBOTE C/MORTERO DE CEMENTO (23X10X5)</v>
      </c>
      <c r="I1251" t="str">
        <f t="shared" si="99"/>
        <v/>
      </c>
      <c r="J1251" t="str">
        <f t="shared" si="102"/>
        <v>EQUIPO</v>
      </c>
      <c r="K1251" t="b">
        <f t="shared" si="100"/>
        <v>0</v>
      </c>
      <c r="L1251" s="11" t="str">
        <f t="shared" si="101"/>
        <v/>
      </c>
      <c r="M1251" t="str">
        <f>IF(B1251="Q", MAX(M$2:M1250)+1, "")</f>
        <v/>
      </c>
      <c r="N1251" t="str">
        <f t="shared" si="98"/>
        <v/>
      </c>
    </row>
    <row r="1252" spans="1:14" x14ac:dyDescent="0.25">
      <c r="C1252" s="10" t="s">
        <v>324</v>
      </c>
      <c r="E1252" s="10" t="s">
        <v>293</v>
      </c>
      <c r="H1252" t="str" cm="1">
        <f t="array" ref="H1252">SUBSTITUTE(INDEX($C$1:$C1252, MAX(IF((NOT(ISBLANK($C$1:$C1252)))*(ISNUMBER(FIND("Item:", $C$1:$C1252))), ROW($C$1:$C1252)-ROW($C$1)+1))), "Item: ", "")</f>
        <v>MESON DE HORMIGON ARMADO PARA COCINA</v>
      </c>
      <c r="I1252" t="str">
        <f t="shared" si="99"/>
        <v/>
      </c>
      <c r="J1252" t="str">
        <f t="shared" si="102"/>
        <v>EQUIPO</v>
      </c>
      <c r="K1252" t="b">
        <f t="shared" si="100"/>
        <v>0</v>
      </c>
      <c r="L1252" s="11" t="str">
        <f t="shared" si="101"/>
        <v/>
      </c>
      <c r="M1252" t="str">
        <f>IF(B1252="Q", MAX(M$2:M1251)+1, "")</f>
        <v/>
      </c>
      <c r="N1252" t="str">
        <f t="shared" si="98"/>
        <v/>
      </c>
    </row>
    <row r="1253" spans="1:14" x14ac:dyDescent="0.25">
      <c r="C1253" s="10" t="s">
        <v>0</v>
      </c>
      <c r="E1253" s="10" t="s">
        <v>72</v>
      </c>
      <c r="H1253" t="str" cm="1">
        <f t="array" ref="H1253">SUBSTITUTE(INDEX($C$1:$C1253, MAX(IF((NOT(ISBLANK($C$1:$C1253)))*(ISNUMBER(FIND("Item:", $C$1:$C1253))), ROW($C$1:$C1253)-ROW($C$1)+1))), "Item: ", "")</f>
        <v>MESON DE HORMIGON ARMADO PARA COCINA</v>
      </c>
      <c r="I1253" t="str">
        <f t="shared" si="99"/>
        <v/>
      </c>
      <c r="J1253" t="str">
        <f t="shared" si="102"/>
        <v>EQUIPO</v>
      </c>
      <c r="K1253" t="b">
        <f t="shared" si="100"/>
        <v>0</v>
      </c>
      <c r="L1253" s="11" t="str">
        <f t="shared" si="101"/>
        <v/>
      </c>
      <c r="M1253" t="str">
        <f>IF(B1253="Q", MAX(M$2:M1252)+1, "")</f>
        <v/>
      </c>
      <c r="N1253" t="str">
        <f t="shared" si="98"/>
        <v/>
      </c>
    </row>
    <row r="1254" spans="1:14" x14ac:dyDescent="0.25">
      <c r="C1254" s="10" t="s">
        <v>71</v>
      </c>
      <c r="E1254" s="10" t="s">
        <v>73</v>
      </c>
      <c r="H1254" t="str" cm="1">
        <f t="array" ref="H1254">SUBSTITUTE(INDEX($C$1:$C1254, MAX(IF((NOT(ISBLANK($C$1:$C1254)))*(ISNUMBER(FIND("Item:", $C$1:$C1254))), ROW($C$1:$C1254)-ROW($C$1)+1))), "Item: ", "")</f>
        <v>MESON DE HORMIGON ARMADO PARA COCINA</v>
      </c>
      <c r="I1254" t="str">
        <f t="shared" si="99"/>
        <v/>
      </c>
      <c r="J1254" t="str">
        <f t="shared" si="102"/>
        <v>EQUIPO</v>
      </c>
      <c r="K1254" t="b">
        <f t="shared" si="100"/>
        <v>0</v>
      </c>
      <c r="L1254" s="11" t="str">
        <f t="shared" si="101"/>
        <v/>
      </c>
      <c r="M1254" t="str">
        <f>IF(B1254="Q", MAX(M$2:M1253)+1, "")</f>
        <v/>
      </c>
      <c r="N1254" t="str">
        <f t="shared" si="98"/>
        <v/>
      </c>
    </row>
    <row r="1255" spans="1:14" x14ac:dyDescent="0.25">
      <c r="H1255" t="str" cm="1">
        <f t="array" ref="H1255">SUBSTITUTE(INDEX($C$1:$C1255, MAX(IF((NOT(ISBLANK($C$1:$C1255)))*(ISNUMBER(FIND("Item:", $C$1:$C1255))), ROW($C$1:$C1255)-ROW($C$1)+1))), "Item: ", "")</f>
        <v>MESON DE HORMIGON ARMADO PARA COCINA</v>
      </c>
      <c r="I1255" t="str">
        <f t="shared" si="99"/>
        <v/>
      </c>
      <c r="J1255" t="str">
        <f t="shared" si="102"/>
        <v>EQUIPO</v>
      </c>
      <c r="K1255" t="b">
        <f t="shared" si="100"/>
        <v>0</v>
      </c>
      <c r="L1255" s="11" t="str">
        <f t="shared" si="101"/>
        <v/>
      </c>
      <c r="M1255" t="str">
        <f>IF(B1255="Q", MAX(M$2:M1254)+1, "")</f>
        <v/>
      </c>
      <c r="N1255" t="str">
        <f t="shared" si="98"/>
        <v/>
      </c>
    </row>
    <row r="1256" spans="1:14" x14ac:dyDescent="0.25">
      <c r="A1256" s="1" t="s">
        <v>2</v>
      </c>
      <c r="B1256" s="1" t="s">
        <v>213</v>
      </c>
      <c r="C1256" s="4" t="s">
        <v>214</v>
      </c>
      <c r="D1256" s="4" t="s">
        <v>74</v>
      </c>
      <c r="E1256" s="4" t="s">
        <v>77</v>
      </c>
      <c r="F1256" s="4" t="s">
        <v>215</v>
      </c>
      <c r="G1256" s="4" t="s">
        <v>76</v>
      </c>
      <c r="H1256" t="str" cm="1">
        <f t="array" ref="H1256">SUBSTITUTE(INDEX($C$1:$C1256, MAX(IF((NOT(ISBLANK($C$1:$C1256)))*(ISNUMBER(FIND("Item:", $C$1:$C1256))), ROW($C$1:$C1256)-ROW($C$1)+1))), "Item: ", "")</f>
        <v>MESON DE HORMIGON ARMADO PARA COCINA</v>
      </c>
      <c r="I1256" t="str">
        <f t="shared" si="99"/>
        <v/>
      </c>
      <c r="J1256" t="str">
        <f t="shared" si="102"/>
        <v>EQUIPO</v>
      </c>
      <c r="K1256" t="b">
        <f t="shared" si="100"/>
        <v>0</v>
      </c>
      <c r="L1256" s="11" t="str">
        <f t="shared" si="101"/>
        <v/>
      </c>
      <c r="M1256" t="str">
        <f>IF(B1256="Q", MAX(M$2:M1255)+1, "")</f>
        <v/>
      </c>
      <c r="N1256" t="str">
        <f t="shared" si="98"/>
        <v/>
      </c>
    </row>
    <row r="1257" spans="1:14" x14ac:dyDescent="0.25">
      <c r="A1257" s="2"/>
      <c r="B1257" s="2" t="s">
        <v>216</v>
      </c>
      <c r="C1257" s="5" t="s">
        <v>217</v>
      </c>
      <c r="D1257" s="5"/>
      <c r="E1257" s="5"/>
      <c r="F1257" s="5"/>
      <c r="G1257" s="5"/>
      <c r="H1257" t="str" cm="1">
        <f t="array" ref="H1257">SUBSTITUTE(INDEX($C$1:$C1257, MAX(IF((NOT(ISBLANK($C$1:$C1257)))*(ISNUMBER(FIND("Item:", $C$1:$C1257))), ROW($C$1:$C1257)-ROW($C$1)+1))), "Item: ", "")</f>
        <v>MESON DE HORMIGON ARMADO PARA COCINA</v>
      </c>
      <c r="I1257" t="str">
        <f t="shared" si="99"/>
        <v>MATERIALES</v>
      </c>
      <c r="J1257" t="str">
        <f t="shared" si="102"/>
        <v>MATERIALES</v>
      </c>
      <c r="K1257" t="b">
        <f t="shared" si="100"/>
        <v>1</v>
      </c>
      <c r="L1257" s="11" t="str">
        <f t="shared" si="101"/>
        <v/>
      </c>
      <c r="M1257" t="str">
        <f>IF(B1257="Q", MAX(M$2:M1256)+1, "")</f>
        <v/>
      </c>
      <c r="N1257" t="str">
        <f t="shared" si="98"/>
        <v/>
      </c>
    </row>
    <row r="1258" spans="1:14" x14ac:dyDescent="0.25">
      <c r="A1258" s="2">
        <v>1</v>
      </c>
      <c r="B1258" s="2" t="s">
        <v>218</v>
      </c>
      <c r="C1258" s="5" t="s">
        <v>152</v>
      </c>
      <c r="D1258" s="5" t="s">
        <v>149</v>
      </c>
      <c r="E1258" s="3">
        <v>7</v>
      </c>
      <c r="F1258" s="3">
        <v>6</v>
      </c>
      <c r="G1258" s="3">
        <v>42</v>
      </c>
      <c r="H1258" t="str" cm="1">
        <f t="array" ref="H1258">SUBSTITUTE(INDEX($C$1:$C1258, MAX(IF((NOT(ISBLANK($C$1:$C1258)))*(ISNUMBER(FIND("Item:", $C$1:$C1258))), ROW($C$1:$C1258)-ROW($C$1)+1))), "Item: ", "")</f>
        <v>MESON DE HORMIGON ARMADO PARA COCINA</v>
      </c>
      <c r="I1258" t="str">
        <f t="shared" si="99"/>
        <v/>
      </c>
      <c r="J1258" t="str">
        <f t="shared" si="102"/>
        <v>MATERIALES</v>
      </c>
      <c r="K1258" t="b">
        <f t="shared" si="100"/>
        <v>0</v>
      </c>
      <c r="L1258" s="11" t="str">
        <f t="shared" si="101"/>
        <v>SI</v>
      </c>
      <c r="M1258" t="str">
        <f>IF(B1258="Q", MAX(M$2:M1257)+1, "")</f>
        <v/>
      </c>
      <c r="N1258" t="str">
        <f t="shared" si="98"/>
        <v/>
      </c>
    </row>
    <row r="1259" spans="1:14" x14ac:dyDescent="0.25">
      <c r="A1259" s="2">
        <v>2</v>
      </c>
      <c r="B1259" s="2" t="s">
        <v>218</v>
      </c>
      <c r="C1259" s="5" t="s">
        <v>116</v>
      </c>
      <c r="D1259" s="5" t="s">
        <v>81</v>
      </c>
      <c r="E1259" s="3">
        <v>0.1</v>
      </c>
      <c r="F1259" s="3">
        <v>11</v>
      </c>
      <c r="G1259" s="3">
        <v>1.1000000000000001</v>
      </c>
      <c r="H1259" t="str" cm="1">
        <f t="array" ref="H1259">SUBSTITUTE(INDEX($C$1:$C1259, MAX(IF((NOT(ISBLANK($C$1:$C1259)))*(ISNUMBER(FIND("Item:", $C$1:$C1259))), ROW($C$1:$C1259)-ROW($C$1)+1))), "Item: ", "")</f>
        <v>MESON DE HORMIGON ARMADO PARA COCINA</v>
      </c>
      <c r="I1259" t="str">
        <f t="shared" si="99"/>
        <v/>
      </c>
      <c r="J1259" t="str">
        <f t="shared" si="102"/>
        <v>MATERIALES</v>
      </c>
      <c r="K1259" t="b">
        <f t="shared" si="100"/>
        <v>0</v>
      </c>
      <c r="L1259" s="11" t="str">
        <f t="shared" si="101"/>
        <v>SI</v>
      </c>
      <c r="M1259" t="str">
        <f>IF(B1259="Q", MAX(M$2:M1258)+1, "")</f>
        <v/>
      </c>
      <c r="N1259" t="str">
        <f t="shared" si="98"/>
        <v/>
      </c>
    </row>
    <row r="1260" spans="1:14" x14ac:dyDescent="0.25">
      <c r="A1260" s="2">
        <v>3</v>
      </c>
      <c r="B1260" s="2" t="s">
        <v>218</v>
      </c>
      <c r="C1260" s="5" t="s">
        <v>80</v>
      </c>
      <c r="D1260" s="5" t="s">
        <v>81</v>
      </c>
      <c r="E1260" s="3">
        <v>0.1</v>
      </c>
      <c r="F1260" s="3">
        <v>11</v>
      </c>
      <c r="G1260" s="3">
        <v>1.1000000000000001</v>
      </c>
      <c r="H1260" t="str" cm="1">
        <f t="array" ref="H1260">SUBSTITUTE(INDEX($C$1:$C1260, MAX(IF((NOT(ISBLANK($C$1:$C1260)))*(ISNUMBER(FIND("Item:", $C$1:$C1260))), ROW($C$1:$C1260)-ROW($C$1)+1))), "Item: ", "")</f>
        <v>MESON DE HORMIGON ARMADO PARA COCINA</v>
      </c>
      <c r="I1260" t="str">
        <f t="shared" si="99"/>
        <v/>
      </c>
      <c r="J1260" t="str">
        <f t="shared" si="102"/>
        <v>MATERIALES</v>
      </c>
      <c r="K1260" t="b">
        <f t="shared" si="100"/>
        <v>0</v>
      </c>
      <c r="L1260" s="11" t="str">
        <f t="shared" si="101"/>
        <v>SI</v>
      </c>
      <c r="M1260" t="str">
        <f>IF(B1260="Q", MAX(M$2:M1259)+1, "")</f>
        <v/>
      </c>
      <c r="N1260" t="str">
        <f t="shared" si="98"/>
        <v/>
      </c>
    </row>
    <row r="1261" spans="1:14" x14ac:dyDescent="0.25">
      <c r="A1261" s="2">
        <v>4</v>
      </c>
      <c r="B1261" s="2" t="s">
        <v>218</v>
      </c>
      <c r="C1261" s="5" t="s">
        <v>132</v>
      </c>
      <c r="D1261" s="5" t="s">
        <v>81</v>
      </c>
      <c r="E1261" s="3">
        <v>7.19</v>
      </c>
      <c r="F1261" s="3">
        <v>8</v>
      </c>
      <c r="G1261" s="3">
        <v>57.52</v>
      </c>
      <c r="H1261" t="str" cm="1">
        <f t="array" ref="H1261">SUBSTITUTE(INDEX($C$1:$C1261, MAX(IF((NOT(ISBLANK($C$1:$C1261)))*(ISNUMBER(FIND("Item:", $C$1:$C1261))), ROW($C$1:$C1261)-ROW($C$1)+1))), "Item: ", "")</f>
        <v>MESON DE HORMIGON ARMADO PARA COCINA</v>
      </c>
      <c r="I1261" t="str">
        <f t="shared" si="99"/>
        <v/>
      </c>
      <c r="J1261" t="str">
        <f t="shared" si="102"/>
        <v>MATERIALES</v>
      </c>
      <c r="K1261" t="b">
        <f t="shared" si="100"/>
        <v>0</v>
      </c>
      <c r="L1261" s="11" t="str">
        <f t="shared" si="101"/>
        <v>SI</v>
      </c>
      <c r="M1261" t="str">
        <f>IF(B1261="Q", MAX(M$2:M1260)+1, "")</f>
        <v/>
      </c>
      <c r="N1261" t="str">
        <f t="shared" si="98"/>
        <v/>
      </c>
    </row>
    <row r="1262" spans="1:14" x14ac:dyDescent="0.25">
      <c r="A1262" s="2">
        <v>5</v>
      </c>
      <c r="B1262" s="2" t="s">
        <v>218</v>
      </c>
      <c r="C1262" s="5" t="s">
        <v>108</v>
      </c>
      <c r="D1262" s="5" t="s">
        <v>81</v>
      </c>
      <c r="E1262" s="3">
        <v>17.5</v>
      </c>
      <c r="F1262" s="3">
        <v>1.1000000000000001</v>
      </c>
      <c r="G1262" s="3">
        <v>19.25</v>
      </c>
      <c r="H1262" t="str" cm="1">
        <f t="array" ref="H1262">SUBSTITUTE(INDEX($C$1:$C1262, MAX(IF((NOT(ISBLANK($C$1:$C1262)))*(ISNUMBER(FIND("Item:", $C$1:$C1262))), ROW($C$1:$C1262)-ROW($C$1)+1))), "Item: ", "")</f>
        <v>MESON DE HORMIGON ARMADO PARA COCINA</v>
      </c>
      <c r="I1262" t="str">
        <f t="shared" si="99"/>
        <v/>
      </c>
      <c r="J1262" t="str">
        <f t="shared" si="102"/>
        <v>MATERIALES</v>
      </c>
      <c r="K1262" t="b">
        <f t="shared" si="100"/>
        <v>0</v>
      </c>
      <c r="L1262" s="11" t="str">
        <f t="shared" si="101"/>
        <v>SI</v>
      </c>
      <c r="M1262" t="str">
        <f>IF(B1262="Q", MAX(M$2:M1261)+1, "")</f>
        <v/>
      </c>
      <c r="N1262" t="str">
        <f t="shared" si="98"/>
        <v/>
      </c>
    </row>
    <row r="1263" spans="1:14" x14ac:dyDescent="0.25">
      <c r="A1263" s="2">
        <v>6</v>
      </c>
      <c r="B1263" s="2" t="s">
        <v>218</v>
      </c>
      <c r="C1263" s="5" t="s">
        <v>133</v>
      </c>
      <c r="D1263" s="5" t="s">
        <v>89</v>
      </c>
      <c r="E1263" s="3">
        <v>0.05</v>
      </c>
      <c r="F1263" s="3">
        <v>0</v>
      </c>
      <c r="G1263" s="3">
        <v>0</v>
      </c>
      <c r="H1263" t="str" cm="1">
        <f t="array" ref="H1263">SUBSTITUTE(INDEX($C$1:$C1263, MAX(IF((NOT(ISBLANK($C$1:$C1263)))*(ISNUMBER(FIND("Item:", $C$1:$C1263))), ROW($C$1:$C1263)-ROW($C$1)+1))), "Item: ", "")</f>
        <v>MESON DE HORMIGON ARMADO PARA COCINA</v>
      </c>
      <c r="I1263" t="str">
        <f t="shared" si="99"/>
        <v/>
      </c>
      <c r="J1263" t="str">
        <f t="shared" si="102"/>
        <v>MATERIALES</v>
      </c>
      <c r="K1263" t="b">
        <f t="shared" si="100"/>
        <v>0</v>
      </c>
      <c r="L1263" s="11" t="str">
        <f t="shared" si="101"/>
        <v>SI</v>
      </c>
      <c r="M1263" t="str">
        <f>IF(B1263="Q", MAX(M$2:M1262)+1, "")</f>
        <v/>
      </c>
      <c r="N1263" t="str">
        <f t="shared" si="98"/>
        <v/>
      </c>
    </row>
    <row r="1264" spans="1:14" x14ac:dyDescent="0.25">
      <c r="A1264" s="2">
        <v>7</v>
      </c>
      <c r="B1264" s="2" t="s">
        <v>218</v>
      </c>
      <c r="C1264" s="5" t="s">
        <v>88</v>
      </c>
      <c r="D1264" s="5" t="s">
        <v>89</v>
      </c>
      <c r="E1264" s="3">
        <v>0.03</v>
      </c>
      <c r="F1264" s="3">
        <v>0</v>
      </c>
      <c r="G1264" s="3">
        <v>0</v>
      </c>
      <c r="H1264" t="str" cm="1">
        <f t="array" ref="H1264">SUBSTITUTE(INDEX($C$1:$C1264, MAX(IF((NOT(ISBLANK($C$1:$C1264)))*(ISNUMBER(FIND("Item:", $C$1:$C1264))), ROW($C$1:$C1264)-ROW($C$1)+1))), "Item: ", "")</f>
        <v>MESON DE HORMIGON ARMADO PARA COCINA</v>
      </c>
      <c r="I1264" t="str">
        <f t="shared" si="99"/>
        <v/>
      </c>
      <c r="J1264" t="str">
        <f t="shared" si="102"/>
        <v>MATERIALES</v>
      </c>
      <c r="K1264" t="b">
        <f t="shared" si="100"/>
        <v>0</v>
      </c>
      <c r="L1264" s="11" t="str">
        <f t="shared" si="101"/>
        <v>SI</v>
      </c>
      <c r="M1264" t="str">
        <f>IF(B1264="Q", MAX(M$2:M1263)+1, "")</f>
        <v/>
      </c>
      <c r="N1264" t="str">
        <f t="shared" si="98"/>
        <v/>
      </c>
    </row>
    <row r="1265" spans="1:14" x14ac:dyDescent="0.25">
      <c r="H1265" t="str" cm="1">
        <f t="array" ref="H1265">SUBSTITUTE(INDEX($C$1:$C1265, MAX(IF((NOT(ISBLANK($C$1:$C1265)))*(ISNUMBER(FIND("Item:", $C$1:$C1265))), ROW($C$1:$C1265)-ROW($C$1)+1))), "Item: ", "")</f>
        <v>MESON DE HORMIGON ARMADO PARA COCINA</v>
      </c>
      <c r="I1265" t="str">
        <f t="shared" si="99"/>
        <v/>
      </c>
      <c r="J1265" t="str">
        <f t="shared" si="102"/>
        <v>MATERIALES</v>
      </c>
      <c r="K1265" t="b">
        <f t="shared" si="100"/>
        <v>0</v>
      </c>
      <c r="L1265" s="11" t="str">
        <f t="shared" si="101"/>
        <v/>
      </c>
      <c r="M1265" t="str">
        <f>IF(B1265="Q", MAX(M$2:M1264)+1, "")</f>
        <v/>
      </c>
      <c r="N1265" t="str">
        <f t="shared" si="98"/>
        <v/>
      </c>
    </row>
    <row r="1266" spans="1:14" x14ac:dyDescent="0.25">
      <c r="H1266" t="str" cm="1">
        <f t="array" ref="H1266">SUBSTITUTE(INDEX($C$1:$C1266, MAX(IF((NOT(ISBLANK($C$1:$C1266)))*(ISNUMBER(FIND("Item:", $C$1:$C1266))), ROW($C$1:$C1266)-ROW($C$1)+1))), "Item: ", "")</f>
        <v>MESON DE HORMIGON ARMADO PARA COCINA</v>
      </c>
      <c r="I1266" t="str">
        <f t="shared" si="99"/>
        <v/>
      </c>
      <c r="J1266" t="str">
        <f t="shared" si="102"/>
        <v>MATERIALES</v>
      </c>
      <c r="K1266" t="b">
        <f t="shared" si="100"/>
        <v>0</v>
      </c>
      <c r="L1266" s="11" t="str">
        <f t="shared" si="101"/>
        <v/>
      </c>
      <c r="M1266" t="str">
        <f>IF(B1266="Q", MAX(M$2:M1265)+1, "")</f>
        <v/>
      </c>
      <c r="N1266" t="str">
        <f t="shared" si="98"/>
        <v/>
      </c>
    </row>
    <row r="1267" spans="1:14" x14ac:dyDescent="0.25">
      <c r="H1267" t="str" cm="1">
        <f t="array" ref="H1267">SUBSTITUTE(INDEX($C$1:$C1267, MAX(IF((NOT(ISBLANK($C$1:$C1267)))*(ISNUMBER(FIND("Item:", $C$1:$C1267))), ROW($C$1:$C1267)-ROW($C$1)+1))), "Item: ", "")</f>
        <v>MESON DE HORMIGON ARMADO PARA COCINA</v>
      </c>
      <c r="I1267" t="str">
        <f t="shared" si="99"/>
        <v/>
      </c>
      <c r="J1267" t="str">
        <f t="shared" si="102"/>
        <v>MATERIALES</v>
      </c>
      <c r="K1267" t="b">
        <f t="shared" si="100"/>
        <v>0</v>
      </c>
      <c r="L1267" s="11" t="str">
        <f t="shared" si="101"/>
        <v/>
      </c>
      <c r="M1267" t="str">
        <f>IF(B1267="Q", MAX(M$2:M1266)+1, "")</f>
        <v/>
      </c>
      <c r="N1267" t="str">
        <f t="shared" si="98"/>
        <v/>
      </c>
    </row>
    <row r="1268" spans="1:14" x14ac:dyDescent="0.25">
      <c r="H1268" t="str" cm="1">
        <f t="array" ref="H1268">SUBSTITUTE(INDEX($C$1:$C1268, MAX(IF((NOT(ISBLANK($C$1:$C1268)))*(ISNUMBER(FIND("Item:", $C$1:$C1268))), ROW($C$1:$C1268)-ROW($C$1)+1))), "Item: ", "")</f>
        <v>MESON DE HORMIGON ARMADO PARA COCINA</v>
      </c>
      <c r="I1268" t="str">
        <f t="shared" si="99"/>
        <v/>
      </c>
      <c r="J1268" t="str">
        <f t="shared" si="102"/>
        <v>MATERIALES</v>
      </c>
      <c r="K1268" t="b">
        <f t="shared" si="100"/>
        <v>0</v>
      </c>
      <c r="L1268" s="11" t="str">
        <f t="shared" si="101"/>
        <v/>
      </c>
      <c r="M1268" t="str">
        <f>IF(B1268="Q", MAX(M$2:M1267)+1, "")</f>
        <v/>
      </c>
      <c r="N1268" t="str">
        <f t="shared" si="98"/>
        <v/>
      </c>
    </row>
    <row r="1269" spans="1:14" x14ac:dyDescent="0.25">
      <c r="H1269" t="str" cm="1">
        <f t="array" ref="H1269">SUBSTITUTE(INDEX($C$1:$C1269, MAX(IF((NOT(ISBLANK($C$1:$C1269)))*(ISNUMBER(FIND("Item:", $C$1:$C1269))), ROW($C$1:$C1269)-ROW($C$1)+1))), "Item: ", "")</f>
        <v>MESON DE HORMIGON ARMADO PARA COCINA</v>
      </c>
      <c r="I1269" t="str">
        <f t="shared" si="99"/>
        <v/>
      </c>
      <c r="J1269" t="str">
        <f t="shared" si="102"/>
        <v>MATERIALES</v>
      </c>
      <c r="K1269" t="b">
        <f t="shared" si="100"/>
        <v>0</v>
      </c>
      <c r="L1269" s="11" t="str">
        <f t="shared" si="101"/>
        <v/>
      </c>
      <c r="M1269" t="str">
        <f>IF(B1269="Q", MAX(M$2:M1268)+1, "")</f>
        <v/>
      </c>
      <c r="N1269" t="str">
        <f t="shared" si="98"/>
        <v/>
      </c>
    </row>
    <row r="1270" spans="1:14" x14ac:dyDescent="0.25">
      <c r="H1270" t="str" cm="1">
        <f t="array" ref="H1270">SUBSTITUTE(INDEX($C$1:$C1270, MAX(IF((NOT(ISBLANK($C$1:$C1270)))*(ISNUMBER(FIND("Item:", $C$1:$C1270))), ROW($C$1:$C1270)-ROW($C$1)+1))), "Item: ", "")</f>
        <v>MESON DE HORMIGON ARMADO PARA COCINA</v>
      </c>
      <c r="I1270" t="str">
        <f t="shared" si="99"/>
        <v/>
      </c>
      <c r="J1270" t="str">
        <f t="shared" si="102"/>
        <v>MATERIALES</v>
      </c>
      <c r="K1270" t="b">
        <f t="shared" si="100"/>
        <v>0</v>
      </c>
      <c r="L1270" s="11" t="str">
        <f t="shared" si="101"/>
        <v/>
      </c>
      <c r="M1270" t="str">
        <f>IF(B1270="Q", MAX(M$2:M1269)+1, "")</f>
        <v/>
      </c>
      <c r="N1270" t="str">
        <f t="shared" si="98"/>
        <v/>
      </c>
    </row>
    <row r="1271" spans="1:14" x14ac:dyDescent="0.25">
      <c r="H1271" t="str" cm="1">
        <f t="array" ref="H1271">SUBSTITUTE(INDEX($C$1:$C1271, MAX(IF((NOT(ISBLANK($C$1:$C1271)))*(ISNUMBER(FIND("Item:", $C$1:$C1271))), ROW($C$1:$C1271)-ROW($C$1)+1))), "Item: ", "")</f>
        <v>MESON DE HORMIGON ARMADO PARA COCINA</v>
      </c>
      <c r="I1271" t="str">
        <f t="shared" si="99"/>
        <v/>
      </c>
      <c r="J1271" t="str">
        <f t="shared" si="102"/>
        <v>MATERIALES</v>
      </c>
      <c r="K1271" t="b">
        <f t="shared" si="100"/>
        <v>0</v>
      </c>
      <c r="L1271" s="11" t="str">
        <f t="shared" si="101"/>
        <v/>
      </c>
      <c r="M1271" t="str">
        <f>IF(B1271="Q", MAX(M$2:M1270)+1, "")</f>
        <v/>
      </c>
      <c r="N1271" t="str">
        <f t="shared" si="98"/>
        <v/>
      </c>
    </row>
    <row r="1272" spans="1:14" x14ac:dyDescent="0.25">
      <c r="H1272" t="str" cm="1">
        <f t="array" ref="H1272">SUBSTITUTE(INDEX($C$1:$C1272, MAX(IF((NOT(ISBLANK($C$1:$C1272)))*(ISNUMBER(FIND("Item:", $C$1:$C1272))), ROW($C$1:$C1272)-ROW($C$1)+1))), "Item: ", "")</f>
        <v>MESON DE HORMIGON ARMADO PARA COCINA</v>
      </c>
      <c r="I1272" t="str">
        <f t="shared" si="99"/>
        <v/>
      </c>
      <c r="J1272" t="str">
        <f t="shared" si="102"/>
        <v>MATERIALES</v>
      </c>
      <c r="K1272" t="b">
        <f t="shared" si="100"/>
        <v>0</v>
      </c>
      <c r="L1272" s="11" t="str">
        <f t="shared" si="101"/>
        <v/>
      </c>
      <c r="M1272" t="str">
        <f>IF(B1272="Q", MAX(M$2:M1271)+1, "")</f>
        <v/>
      </c>
      <c r="N1272" t="str">
        <f t="shared" si="98"/>
        <v/>
      </c>
    </row>
    <row r="1273" spans="1:14" x14ac:dyDescent="0.25">
      <c r="A1273" s="6" t="s">
        <v>1</v>
      </c>
      <c r="B1273" s="6" t="s">
        <v>219</v>
      </c>
      <c r="C1273" s="8" t="s">
        <v>220</v>
      </c>
      <c r="D1273" s="8"/>
      <c r="E1273" s="8"/>
      <c r="F1273" s="8" t="s">
        <v>221</v>
      </c>
      <c r="G1273" s="7">
        <v>120.97</v>
      </c>
      <c r="H1273" t="str" cm="1">
        <f t="array" ref="H1273">SUBSTITUTE(INDEX($C$1:$C1273, MAX(IF((NOT(ISBLANK($C$1:$C1273)))*(ISNUMBER(FIND("Item:", $C$1:$C1273))), ROW($C$1:$C1273)-ROW($C$1)+1))), "Item: ", "")</f>
        <v>MESON DE HORMIGON ARMADO PARA COCINA</v>
      </c>
      <c r="I1273" t="str">
        <f t="shared" si="99"/>
        <v>MATERIALES</v>
      </c>
      <c r="J1273" t="str">
        <f t="shared" si="102"/>
        <v>MATERIALES</v>
      </c>
      <c r="K1273" t="b">
        <f t="shared" si="100"/>
        <v>0</v>
      </c>
      <c r="L1273" s="11" t="str">
        <f t="shared" si="101"/>
        <v/>
      </c>
      <c r="M1273" t="str">
        <f>IF(B1273="Q", MAX(M$2:M1272)+1, "")</f>
        <v/>
      </c>
      <c r="N1273" t="str">
        <f t="shared" si="98"/>
        <v/>
      </c>
    </row>
    <row r="1274" spans="1:14" x14ac:dyDescent="0.25">
      <c r="A1274" s="2"/>
      <c r="B1274" s="2" t="s">
        <v>222</v>
      </c>
      <c r="C1274" s="5" t="s">
        <v>223</v>
      </c>
      <c r="D1274" s="5"/>
      <c r="E1274" s="5"/>
      <c r="F1274" s="5"/>
      <c r="G1274" s="5"/>
      <c r="H1274" t="str" cm="1">
        <f t="array" ref="H1274">SUBSTITUTE(INDEX($C$1:$C1274, MAX(IF((NOT(ISBLANK($C$1:$C1274)))*(ISNUMBER(FIND("Item:", $C$1:$C1274))), ROW($C$1:$C1274)-ROW($C$1)+1))), "Item: ", "")</f>
        <v>MESON DE HORMIGON ARMADO PARA COCINA</v>
      </c>
      <c r="I1274" t="str">
        <f t="shared" si="99"/>
        <v>MANO DE OBRA</v>
      </c>
      <c r="J1274" t="str">
        <f t="shared" si="102"/>
        <v>MANO DE OBRA</v>
      </c>
      <c r="K1274" t="b">
        <f t="shared" si="100"/>
        <v>1</v>
      </c>
      <c r="L1274" s="11" t="str">
        <f t="shared" si="101"/>
        <v/>
      </c>
      <c r="M1274" t="str">
        <f>IF(B1274="Q", MAX(M$2:M1273)+1, "")</f>
        <v/>
      </c>
      <c r="N1274" t="str">
        <f t="shared" si="98"/>
        <v/>
      </c>
    </row>
    <row r="1275" spans="1:14" x14ac:dyDescent="0.25">
      <c r="A1275" s="2">
        <v>1</v>
      </c>
      <c r="B1275" s="2" t="s">
        <v>218</v>
      </c>
      <c r="C1275" s="5" t="s">
        <v>197</v>
      </c>
      <c r="D1275" s="5" t="s">
        <v>198</v>
      </c>
      <c r="E1275" s="3">
        <v>4</v>
      </c>
      <c r="F1275" s="3">
        <v>18</v>
      </c>
      <c r="G1275" s="3">
        <v>72</v>
      </c>
      <c r="H1275" t="str" cm="1">
        <f t="array" ref="H1275">SUBSTITUTE(INDEX($C$1:$C1275, MAX(IF((NOT(ISBLANK($C$1:$C1275)))*(ISNUMBER(FIND("Item:", $C$1:$C1275))), ROW($C$1:$C1275)-ROW($C$1)+1))), "Item: ", "")</f>
        <v>MESON DE HORMIGON ARMADO PARA COCINA</v>
      </c>
      <c r="I1275" t="str">
        <f t="shared" si="99"/>
        <v/>
      </c>
      <c r="J1275" t="str">
        <f t="shared" si="102"/>
        <v>MANO DE OBRA</v>
      </c>
      <c r="K1275" t="b">
        <f t="shared" si="100"/>
        <v>0</v>
      </c>
      <c r="L1275" s="11" t="str">
        <f t="shared" si="101"/>
        <v>SI</v>
      </c>
      <c r="M1275" t="str">
        <f>IF(B1275="Q", MAX(M$2:M1274)+1, "")</f>
        <v/>
      </c>
      <c r="N1275" t="str">
        <f t="shared" si="98"/>
        <v/>
      </c>
    </row>
    <row r="1276" spans="1:14" x14ac:dyDescent="0.25">
      <c r="A1276" s="2">
        <v>2</v>
      </c>
      <c r="B1276" s="2" t="s">
        <v>218</v>
      </c>
      <c r="C1276" s="5" t="s">
        <v>200</v>
      </c>
      <c r="D1276" s="5" t="s">
        <v>198</v>
      </c>
      <c r="E1276" s="3">
        <v>4</v>
      </c>
      <c r="F1276" s="3">
        <v>0</v>
      </c>
      <c r="G1276" s="3">
        <v>0</v>
      </c>
      <c r="H1276" t="str" cm="1">
        <f t="array" ref="H1276">SUBSTITUTE(INDEX($C$1:$C1276, MAX(IF((NOT(ISBLANK($C$1:$C1276)))*(ISNUMBER(FIND("Item:", $C$1:$C1276))), ROW($C$1:$C1276)-ROW($C$1)+1))), "Item: ", "")</f>
        <v>MESON DE HORMIGON ARMADO PARA COCINA</v>
      </c>
      <c r="I1276" t="str">
        <f t="shared" si="99"/>
        <v/>
      </c>
      <c r="J1276" t="str">
        <f t="shared" si="102"/>
        <v>MANO DE OBRA</v>
      </c>
      <c r="K1276" t="b">
        <f t="shared" si="100"/>
        <v>0</v>
      </c>
      <c r="L1276" s="11" t="str">
        <f t="shared" si="101"/>
        <v>SI</v>
      </c>
      <c r="M1276" t="str">
        <f>IF(B1276="Q", MAX(M$2:M1275)+1, "")</f>
        <v/>
      </c>
      <c r="N1276" t="str">
        <f t="shared" si="98"/>
        <v/>
      </c>
    </row>
    <row r="1277" spans="1:14" x14ac:dyDescent="0.25">
      <c r="H1277" t="str" cm="1">
        <f t="array" ref="H1277">SUBSTITUTE(INDEX($C$1:$C1277, MAX(IF((NOT(ISBLANK($C$1:$C1277)))*(ISNUMBER(FIND("Item:", $C$1:$C1277))), ROW($C$1:$C1277)-ROW($C$1)+1))), "Item: ", "")</f>
        <v>MESON DE HORMIGON ARMADO PARA COCINA</v>
      </c>
      <c r="I1277" t="str">
        <f t="shared" si="99"/>
        <v/>
      </c>
      <c r="J1277" t="str">
        <f t="shared" si="102"/>
        <v>MANO DE OBRA</v>
      </c>
      <c r="K1277" t="b">
        <f t="shared" si="100"/>
        <v>0</v>
      </c>
      <c r="L1277" s="11" t="str">
        <f t="shared" si="101"/>
        <v/>
      </c>
      <c r="M1277" t="str">
        <f>IF(B1277="Q", MAX(M$2:M1276)+1, "")</f>
        <v/>
      </c>
      <c r="N1277" t="str">
        <f t="shared" si="98"/>
        <v/>
      </c>
    </row>
    <row r="1278" spans="1:14" x14ac:dyDescent="0.25">
      <c r="H1278" t="str" cm="1">
        <f t="array" ref="H1278">SUBSTITUTE(INDEX($C$1:$C1278, MAX(IF((NOT(ISBLANK($C$1:$C1278)))*(ISNUMBER(FIND("Item:", $C$1:$C1278))), ROW($C$1:$C1278)-ROW($C$1)+1))), "Item: ", "")</f>
        <v>MESON DE HORMIGON ARMADO PARA COCINA</v>
      </c>
      <c r="I1278" t="str">
        <f t="shared" si="99"/>
        <v/>
      </c>
      <c r="J1278" t="str">
        <f t="shared" si="102"/>
        <v>MANO DE OBRA</v>
      </c>
      <c r="K1278" t="b">
        <f t="shared" si="100"/>
        <v>0</v>
      </c>
      <c r="L1278" s="11" t="str">
        <f t="shared" si="101"/>
        <v/>
      </c>
      <c r="M1278" t="str">
        <f>IF(B1278="Q", MAX(M$2:M1277)+1, "")</f>
        <v/>
      </c>
      <c r="N1278" t="str">
        <f t="shared" si="98"/>
        <v/>
      </c>
    </row>
    <row r="1279" spans="1:14" x14ac:dyDescent="0.25">
      <c r="H1279" t="str" cm="1">
        <f t="array" ref="H1279">SUBSTITUTE(INDEX($C$1:$C1279, MAX(IF((NOT(ISBLANK($C$1:$C1279)))*(ISNUMBER(FIND("Item:", $C$1:$C1279))), ROW($C$1:$C1279)-ROW($C$1)+1))), "Item: ", "")</f>
        <v>MESON DE HORMIGON ARMADO PARA COCINA</v>
      </c>
      <c r="I1279" t="str">
        <f t="shared" si="99"/>
        <v/>
      </c>
      <c r="J1279" t="str">
        <f t="shared" si="102"/>
        <v>MANO DE OBRA</v>
      </c>
      <c r="K1279" t="b">
        <f t="shared" si="100"/>
        <v>0</v>
      </c>
      <c r="L1279" s="11" t="str">
        <f t="shared" si="101"/>
        <v/>
      </c>
      <c r="M1279" t="str">
        <f>IF(B1279="Q", MAX(M$2:M1278)+1, "")</f>
        <v/>
      </c>
      <c r="N1279" t="str">
        <f t="shared" si="98"/>
        <v/>
      </c>
    </row>
    <row r="1280" spans="1:14" x14ac:dyDescent="0.25">
      <c r="A1280" s="6" t="s">
        <v>1</v>
      </c>
      <c r="B1280" s="6" t="s">
        <v>224</v>
      </c>
      <c r="C1280" s="8" t="s">
        <v>225</v>
      </c>
      <c r="D1280" s="8"/>
      <c r="E1280" s="8"/>
      <c r="F1280" s="8" t="s">
        <v>226</v>
      </c>
      <c r="G1280" s="7">
        <v>72</v>
      </c>
      <c r="H1280" t="str" cm="1">
        <f t="array" ref="H1280">SUBSTITUTE(INDEX($C$1:$C1280, MAX(IF((NOT(ISBLANK($C$1:$C1280)))*(ISNUMBER(FIND("Item:", $C$1:$C1280))), ROW($C$1:$C1280)-ROW($C$1)+1))), "Item: ", "")</f>
        <v>MESON DE HORMIGON ARMADO PARA COCINA</v>
      </c>
      <c r="I1280" t="str">
        <f t="shared" si="99"/>
        <v>MANO DE OBRA</v>
      </c>
      <c r="J1280" t="str">
        <f t="shared" si="102"/>
        <v>MANO DE OBRA</v>
      </c>
      <c r="K1280" t="b">
        <f t="shared" si="100"/>
        <v>0</v>
      </c>
      <c r="L1280" s="11" t="str">
        <f t="shared" si="101"/>
        <v/>
      </c>
      <c r="M1280" t="str">
        <f>IF(B1280="Q", MAX(M$2:M1279)+1, "")</f>
        <v/>
      </c>
      <c r="N1280" t="str">
        <f t="shared" si="98"/>
        <v/>
      </c>
    </row>
    <row r="1281" spans="1:14" x14ac:dyDescent="0.25">
      <c r="A1281" s="2"/>
      <c r="B1281" s="2" t="s">
        <v>227</v>
      </c>
      <c r="C1281" s="5" t="s">
        <v>228</v>
      </c>
      <c r="D1281" s="5"/>
      <c r="E1281" s="5" t="s">
        <v>229</v>
      </c>
      <c r="F1281" s="5" t="s">
        <v>230</v>
      </c>
      <c r="G1281" s="3">
        <v>39.6</v>
      </c>
      <c r="H1281" t="str" cm="1">
        <f t="array" ref="H1281">SUBSTITUTE(INDEX($C$1:$C1281, MAX(IF((NOT(ISBLANK($C$1:$C1281)))*(ISNUMBER(FIND("Item:", $C$1:$C1281))), ROW($C$1:$C1281)-ROW($C$1)+1))), "Item: ", "")</f>
        <v>MESON DE HORMIGON ARMADO PARA COCINA</v>
      </c>
      <c r="I1281" t="str">
        <f t="shared" si="99"/>
        <v/>
      </c>
      <c r="J1281" t="str">
        <f t="shared" si="102"/>
        <v>MANO DE OBRA</v>
      </c>
      <c r="K1281" t="b">
        <f t="shared" si="100"/>
        <v>0</v>
      </c>
      <c r="L1281" s="11" t="str">
        <f t="shared" si="101"/>
        <v/>
      </c>
      <c r="M1281" t="str">
        <f>IF(B1281="Q", MAX(M$2:M1280)+1, "")</f>
        <v/>
      </c>
      <c r="N1281" t="str">
        <f t="shared" si="98"/>
        <v/>
      </c>
    </row>
    <row r="1282" spans="1:14" x14ac:dyDescent="0.25">
      <c r="A1282" s="2"/>
      <c r="B1282" s="2" t="s">
        <v>231</v>
      </c>
      <c r="C1282" s="5" t="s">
        <v>232</v>
      </c>
      <c r="D1282" s="5"/>
      <c r="E1282" s="5" t="s">
        <v>233</v>
      </c>
      <c r="F1282" s="5" t="s">
        <v>234</v>
      </c>
      <c r="G1282" s="3">
        <v>16.670000000000002</v>
      </c>
      <c r="H1282" t="str" cm="1">
        <f t="array" ref="H1282">SUBSTITUTE(INDEX($C$1:$C1282, MAX(IF((NOT(ISBLANK($C$1:$C1282)))*(ISNUMBER(FIND("Item:", $C$1:$C1282))), ROW($C$1:$C1282)-ROW($C$1)+1))), "Item: ", "")</f>
        <v>MESON DE HORMIGON ARMADO PARA COCINA</v>
      </c>
      <c r="I1282" t="str">
        <f t="shared" si="99"/>
        <v/>
      </c>
      <c r="J1282" t="str">
        <f t="shared" si="102"/>
        <v>MANO DE OBRA</v>
      </c>
      <c r="K1282" t="b">
        <f t="shared" si="100"/>
        <v>0</v>
      </c>
      <c r="L1282" s="11" t="str">
        <f t="shared" si="101"/>
        <v/>
      </c>
      <c r="M1282" t="str">
        <f>IF(B1282="Q", MAX(M$2:M1281)+1, "")</f>
        <v/>
      </c>
      <c r="N1282" t="str">
        <f t="shared" ref="N1282:N1345" si="103">+IF(M1282="","",H1282)</f>
        <v/>
      </c>
    </row>
    <row r="1283" spans="1:14" x14ac:dyDescent="0.25">
      <c r="A1283" s="6" t="s">
        <v>1</v>
      </c>
      <c r="B1283" s="6" t="s">
        <v>235</v>
      </c>
      <c r="C1283" s="8" t="s">
        <v>236</v>
      </c>
      <c r="D1283" s="8"/>
      <c r="E1283" s="8"/>
      <c r="F1283" s="8" t="s">
        <v>237</v>
      </c>
      <c r="G1283" s="7">
        <v>128.27000000000001</v>
      </c>
      <c r="H1283" t="str" cm="1">
        <f t="array" ref="H1283">SUBSTITUTE(INDEX($C$1:$C1283, MAX(IF((NOT(ISBLANK($C$1:$C1283)))*(ISNUMBER(FIND("Item:", $C$1:$C1283))), ROW($C$1:$C1283)-ROW($C$1)+1))), "Item: ", "")</f>
        <v>MESON DE HORMIGON ARMADO PARA COCINA</v>
      </c>
      <c r="I1283" t="str">
        <f t="shared" ref="I1283:I1346" si="104">IFERROR(  IF(OR(ISNUMBER(FIND("MATERIALES", C1283,1))), "MATERIALES",  IF(OR(ISNUMBER(FIND("MANO DE OBRA", C1283))), "MANO DE OBRA",  IF(OR(ISNUMBER(FIND("EQUIPO", C1283))), "EQUIPO",  ""))),"")</f>
        <v>MANO DE OBRA</v>
      </c>
      <c r="J1283" t="str">
        <f t="shared" si="102"/>
        <v>MANO DE OBRA</v>
      </c>
      <c r="K1283" t="b">
        <f t="shared" ref="K1283:K1346" si="105">AND(ISTEXT(B1283),C1283=J1283)</f>
        <v>0</v>
      </c>
      <c r="L1283" s="11" t="str">
        <f t="shared" ref="L1283:L1346" si="106">IF(ISNUMBER(A1283),"SI","")</f>
        <v/>
      </c>
      <c r="M1283" t="str">
        <f>IF(B1283="Q", MAX(M$2:M1282)+1, "")</f>
        <v/>
      </c>
      <c r="N1283" t="str">
        <f t="shared" si="103"/>
        <v/>
      </c>
    </row>
    <row r="1284" spans="1:14" x14ac:dyDescent="0.25">
      <c r="A1284" s="2"/>
      <c r="B1284" s="2" t="s">
        <v>238</v>
      </c>
      <c r="C1284" s="5" t="s">
        <v>239</v>
      </c>
      <c r="D1284" s="5"/>
      <c r="E1284" s="5"/>
      <c r="F1284" s="5"/>
      <c r="G1284" s="5"/>
      <c r="H1284" t="str" cm="1">
        <f t="array" ref="H1284">SUBSTITUTE(INDEX($C$1:$C1284, MAX(IF((NOT(ISBLANK($C$1:$C1284)))*(ISNUMBER(FIND("Item:", $C$1:$C1284))), ROW($C$1:$C1284)-ROW($C$1)+1))), "Item: ", "")</f>
        <v>MESON DE HORMIGON ARMADO PARA COCINA</v>
      </c>
      <c r="I1284" t="str">
        <f t="shared" si="104"/>
        <v>EQUIPO</v>
      </c>
      <c r="J1284" t="str">
        <f t="shared" si="102"/>
        <v>EQUIPO</v>
      </c>
      <c r="K1284" t="b">
        <f t="shared" si="105"/>
        <v>0</v>
      </c>
      <c r="L1284" s="11" t="str">
        <f t="shared" si="106"/>
        <v/>
      </c>
      <c r="M1284" t="str">
        <f>IF(B1284="Q", MAX(M$2:M1283)+1, "")</f>
        <v/>
      </c>
      <c r="N1284" t="str">
        <f t="shared" si="103"/>
        <v/>
      </c>
    </row>
    <row r="1285" spans="1:14" x14ac:dyDescent="0.25">
      <c r="A1285" s="2">
        <v>1</v>
      </c>
      <c r="B1285" s="2" t="s">
        <v>218</v>
      </c>
      <c r="C1285" s="5" t="s">
        <v>280</v>
      </c>
      <c r="D1285" s="5" t="s">
        <v>198</v>
      </c>
      <c r="E1285" s="3">
        <v>0.03</v>
      </c>
      <c r="F1285" s="3">
        <v>20</v>
      </c>
      <c r="G1285" s="3">
        <v>0.6</v>
      </c>
      <c r="H1285" t="str" cm="1">
        <f t="array" ref="H1285">SUBSTITUTE(INDEX($C$1:$C1285, MAX(IF((NOT(ISBLANK($C$1:$C1285)))*(ISNUMBER(FIND("Item:", $C$1:$C1285))), ROW($C$1:$C1285)-ROW($C$1)+1))), "Item: ", "")</f>
        <v>MESON DE HORMIGON ARMADO PARA COCINA</v>
      </c>
      <c r="I1285" t="str">
        <f t="shared" si="104"/>
        <v/>
      </c>
      <c r="J1285" t="str">
        <f t="shared" si="102"/>
        <v>EQUIPO</v>
      </c>
      <c r="K1285" t="b">
        <f t="shared" si="105"/>
        <v>0</v>
      </c>
      <c r="L1285" s="11" t="str">
        <f t="shared" si="106"/>
        <v>SI</v>
      </c>
      <c r="M1285" t="str">
        <f>IF(B1285="Q", MAX(M$2:M1284)+1, "")</f>
        <v/>
      </c>
      <c r="N1285" t="str">
        <f t="shared" si="103"/>
        <v/>
      </c>
    </row>
    <row r="1286" spans="1:14" x14ac:dyDescent="0.25">
      <c r="A1286" s="2">
        <v>2</v>
      </c>
      <c r="B1286" s="2" t="s">
        <v>218</v>
      </c>
      <c r="C1286" s="5" t="s">
        <v>281</v>
      </c>
      <c r="D1286" s="5" t="s">
        <v>198</v>
      </c>
      <c r="E1286" s="3">
        <v>0.04</v>
      </c>
      <c r="F1286" s="3">
        <v>25</v>
      </c>
      <c r="G1286" s="3">
        <v>1</v>
      </c>
      <c r="H1286" t="str" cm="1">
        <f t="array" ref="H1286">SUBSTITUTE(INDEX($C$1:$C1286, MAX(IF((NOT(ISBLANK($C$1:$C1286)))*(ISNUMBER(FIND("Item:", $C$1:$C1286))), ROW($C$1:$C1286)-ROW($C$1)+1))), "Item: ", "")</f>
        <v>MESON DE HORMIGON ARMADO PARA COCINA</v>
      </c>
      <c r="I1286" t="str">
        <f t="shared" si="104"/>
        <v/>
      </c>
      <c r="J1286" t="str">
        <f t="shared" si="102"/>
        <v>EQUIPO</v>
      </c>
      <c r="K1286" t="b">
        <f t="shared" si="105"/>
        <v>0</v>
      </c>
      <c r="L1286" s="11" t="str">
        <f t="shared" si="106"/>
        <v>SI</v>
      </c>
      <c r="M1286" t="str">
        <f>IF(B1286="Q", MAX(M$2:M1285)+1, "")</f>
        <v/>
      </c>
      <c r="N1286" t="str">
        <f t="shared" si="103"/>
        <v/>
      </c>
    </row>
    <row r="1287" spans="1:14" x14ac:dyDescent="0.25">
      <c r="H1287" t="str" cm="1">
        <f t="array" ref="H1287">SUBSTITUTE(INDEX($C$1:$C1287, MAX(IF((NOT(ISBLANK($C$1:$C1287)))*(ISNUMBER(FIND("Item:", $C$1:$C1287))), ROW($C$1:$C1287)-ROW($C$1)+1))), "Item: ", "")</f>
        <v>MESON DE HORMIGON ARMADO PARA COCINA</v>
      </c>
      <c r="I1287" t="str">
        <f t="shared" si="104"/>
        <v/>
      </c>
      <c r="J1287" t="str">
        <f t="shared" si="102"/>
        <v>EQUIPO</v>
      </c>
      <c r="K1287" t="b">
        <f t="shared" si="105"/>
        <v>0</v>
      </c>
      <c r="L1287" s="11" t="str">
        <f t="shared" si="106"/>
        <v/>
      </c>
      <c r="M1287" t="str">
        <f>IF(B1287="Q", MAX(M$2:M1286)+1, "")</f>
        <v/>
      </c>
      <c r="N1287" t="str">
        <f t="shared" si="103"/>
        <v/>
      </c>
    </row>
    <row r="1288" spans="1:14" x14ac:dyDescent="0.25">
      <c r="H1288" t="str" cm="1">
        <f t="array" ref="H1288">SUBSTITUTE(INDEX($C$1:$C1288, MAX(IF((NOT(ISBLANK($C$1:$C1288)))*(ISNUMBER(FIND("Item:", $C$1:$C1288))), ROW($C$1:$C1288)-ROW($C$1)+1))), "Item: ", "")</f>
        <v>MESON DE HORMIGON ARMADO PARA COCINA</v>
      </c>
      <c r="I1288" t="str">
        <f t="shared" si="104"/>
        <v/>
      </c>
      <c r="J1288" t="str">
        <f t="shared" ref="J1288:J1351" si="107">+IF(I1288="",J1287,I1288)</f>
        <v>EQUIPO</v>
      </c>
      <c r="K1288" t="b">
        <f t="shared" si="105"/>
        <v>0</v>
      </c>
      <c r="L1288" s="11" t="str">
        <f t="shared" si="106"/>
        <v/>
      </c>
      <c r="M1288" t="str">
        <f>IF(B1288="Q", MAX(M$2:M1287)+1, "")</f>
        <v/>
      </c>
      <c r="N1288" t="str">
        <f t="shared" si="103"/>
        <v/>
      </c>
    </row>
    <row r="1289" spans="1:14" x14ac:dyDescent="0.25">
      <c r="H1289" t="str" cm="1">
        <f t="array" ref="H1289">SUBSTITUTE(INDEX($C$1:$C1289, MAX(IF((NOT(ISBLANK($C$1:$C1289)))*(ISNUMBER(FIND("Item:", $C$1:$C1289))), ROW($C$1:$C1289)-ROW($C$1)+1))), "Item: ", "")</f>
        <v>MESON DE HORMIGON ARMADO PARA COCINA</v>
      </c>
      <c r="I1289" t="str">
        <f t="shared" si="104"/>
        <v/>
      </c>
      <c r="J1289" t="str">
        <f t="shared" si="107"/>
        <v>EQUIPO</v>
      </c>
      <c r="K1289" t="b">
        <f t="shared" si="105"/>
        <v>0</v>
      </c>
      <c r="L1289" s="11" t="str">
        <f t="shared" si="106"/>
        <v/>
      </c>
      <c r="M1289" t="str">
        <f>IF(B1289="Q", MAX(M$2:M1288)+1, "")</f>
        <v/>
      </c>
      <c r="N1289" t="str">
        <f t="shared" si="103"/>
        <v/>
      </c>
    </row>
    <row r="1290" spans="1:14" x14ac:dyDescent="0.25">
      <c r="A1290" s="2"/>
      <c r="B1290" s="2" t="s">
        <v>240</v>
      </c>
      <c r="C1290" s="5" t="s">
        <v>241</v>
      </c>
      <c r="D1290" s="5"/>
      <c r="E1290" s="5" t="s">
        <v>242</v>
      </c>
      <c r="F1290" s="5" t="s">
        <v>243</v>
      </c>
      <c r="G1290" s="3">
        <v>3.85</v>
      </c>
      <c r="H1290" t="str" cm="1">
        <f t="array" ref="H1290">SUBSTITUTE(INDEX($C$1:$C1290, MAX(IF((NOT(ISBLANK($C$1:$C1290)))*(ISNUMBER(FIND("Item:", $C$1:$C1290))), ROW($C$1:$C1290)-ROW($C$1)+1))), "Item: ", "")</f>
        <v>MESON DE HORMIGON ARMADO PARA COCINA</v>
      </c>
      <c r="I1290" t="str">
        <f t="shared" si="104"/>
        <v/>
      </c>
      <c r="J1290" t="str">
        <f t="shared" si="107"/>
        <v>EQUIPO</v>
      </c>
      <c r="K1290" t="b">
        <f t="shared" si="105"/>
        <v>0</v>
      </c>
      <c r="L1290" s="11" t="str">
        <f t="shared" si="106"/>
        <v/>
      </c>
      <c r="M1290" t="str">
        <f>IF(B1290="Q", MAX(M$2:M1289)+1, "")</f>
        <v/>
      </c>
      <c r="N1290" t="str">
        <f t="shared" si="103"/>
        <v/>
      </c>
    </row>
    <row r="1291" spans="1:14" x14ac:dyDescent="0.25">
      <c r="A1291" s="6" t="s">
        <v>1</v>
      </c>
      <c r="B1291" s="6" t="s">
        <v>244</v>
      </c>
      <c r="C1291" s="8" t="s">
        <v>245</v>
      </c>
      <c r="D1291" s="8"/>
      <c r="E1291" s="8"/>
      <c r="F1291" s="8" t="s">
        <v>246</v>
      </c>
      <c r="G1291" s="7">
        <v>5.45</v>
      </c>
      <c r="H1291" t="str" cm="1">
        <f t="array" ref="H1291">SUBSTITUTE(INDEX($C$1:$C1291, MAX(IF((NOT(ISBLANK($C$1:$C1291)))*(ISNUMBER(FIND("Item:", $C$1:$C1291))), ROW($C$1:$C1291)-ROW($C$1)+1))), "Item: ", "")</f>
        <v>MESON DE HORMIGON ARMADO PARA COCINA</v>
      </c>
      <c r="I1291" t="str">
        <f t="shared" si="104"/>
        <v>EQUIPO</v>
      </c>
      <c r="J1291" t="str">
        <f t="shared" si="107"/>
        <v>EQUIPO</v>
      </c>
      <c r="K1291" t="b">
        <f t="shared" si="105"/>
        <v>0</v>
      </c>
      <c r="L1291" s="11" t="str">
        <f t="shared" si="106"/>
        <v/>
      </c>
      <c r="M1291" t="str">
        <f>IF(B1291="Q", MAX(M$2:M1290)+1, "")</f>
        <v/>
      </c>
      <c r="N1291" t="str">
        <f t="shared" si="103"/>
        <v/>
      </c>
    </row>
    <row r="1292" spans="1:14" x14ac:dyDescent="0.25">
      <c r="A1292" s="6" t="s">
        <v>1</v>
      </c>
      <c r="B1292" s="6" t="s">
        <v>247</v>
      </c>
      <c r="C1292" s="8" t="s">
        <v>248</v>
      </c>
      <c r="D1292" s="8"/>
      <c r="E1292" s="8"/>
      <c r="F1292" s="8" t="s">
        <v>249</v>
      </c>
      <c r="G1292" s="7">
        <v>254.69</v>
      </c>
      <c r="H1292" t="str" cm="1">
        <f t="array" ref="H1292">SUBSTITUTE(INDEX($C$1:$C1292, MAX(IF((NOT(ISBLANK($C$1:$C1292)))*(ISNUMBER(FIND("Item:", $C$1:$C1292))), ROW($C$1:$C1292)-ROW($C$1)+1))), "Item: ", "")</f>
        <v>MESON DE HORMIGON ARMADO PARA COCINA</v>
      </c>
      <c r="I1292" t="str">
        <f t="shared" si="104"/>
        <v/>
      </c>
      <c r="J1292" t="str">
        <f t="shared" si="107"/>
        <v>EQUIPO</v>
      </c>
      <c r="K1292" t="b">
        <f t="shared" si="105"/>
        <v>0</v>
      </c>
      <c r="L1292" s="11" t="str">
        <f t="shared" si="106"/>
        <v/>
      </c>
      <c r="M1292" t="str">
        <f>IF(B1292="Q", MAX(M$2:M1291)+1, "")</f>
        <v/>
      </c>
      <c r="N1292" t="str">
        <f t="shared" si="103"/>
        <v/>
      </c>
    </row>
    <row r="1293" spans="1:14" x14ac:dyDescent="0.25">
      <c r="A1293" s="2"/>
      <c r="B1293" s="2" t="s">
        <v>250</v>
      </c>
      <c r="C1293" s="5" t="s">
        <v>251</v>
      </c>
      <c r="D1293" s="5"/>
      <c r="E1293" s="5" t="s">
        <v>252</v>
      </c>
      <c r="F1293" s="5" t="s">
        <v>253</v>
      </c>
      <c r="G1293" s="3">
        <v>17.829999999999998</v>
      </c>
      <c r="H1293" t="str" cm="1">
        <f t="array" ref="H1293">SUBSTITUTE(INDEX($C$1:$C1293, MAX(IF((NOT(ISBLANK($C$1:$C1293)))*(ISNUMBER(FIND("Item:", $C$1:$C1293))), ROW($C$1:$C1293)-ROW($C$1)+1))), "Item: ", "")</f>
        <v>MESON DE HORMIGON ARMADO PARA COCINA</v>
      </c>
      <c r="I1293" t="str">
        <f t="shared" si="104"/>
        <v/>
      </c>
      <c r="J1293" t="str">
        <f t="shared" si="107"/>
        <v>EQUIPO</v>
      </c>
      <c r="K1293" t="b">
        <f t="shared" si="105"/>
        <v>0</v>
      </c>
      <c r="L1293" s="11" t="str">
        <f t="shared" si="106"/>
        <v/>
      </c>
      <c r="M1293" t="str">
        <f>IF(B1293="Q", MAX(M$2:M1292)+1, "")</f>
        <v/>
      </c>
      <c r="N1293" t="str">
        <f t="shared" si="103"/>
        <v/>
      </c>
    </row>
    <row r="1294" spans="1:14" x14ac:dyDescent="0.25">
      <c r="A1294" s="2"/>
      <c r="B1294" s="2" t="s">
        <v>26</v>
      </c>
      <c r="C1294" s="5" t="s">
        <v>254</v>
      </c>
      <c r="D1294" s="5"/>
      <c r="E1294" s="5" t="s">
        <v>252</v>
      </c>
      <c r="F1294" s="5" t="s">
        <v>255</v>
      </c>
      <c r="G1294" s="3">
        <v>19.079999999999998</v>
      </c>
      <c r="H1294" t="str" cm="1">
        <f t="array" ref="H1294">SUBSTITUTE(INDEX($C$1:$C1294, MAX(IF((NOT(ISBLANK($C$1:$C1294)))*(ISNUMBER(FIND("Item:", $C$1:$C1294))), ROW($C$1:$C1294)-ROW($C$1)+1))), "Item: ", "")</f>
        <v>MESON DE HORMIGON ARMADO PARA COCINA</v>
      </c>
      <c r="I1294" t="str">
        <f t="shared" si="104"/>
        <v/>
      </c>
      <c r="J1294" t="str">
        <f t="shared" si="107"/>
        <v>EQUIPO</v>
      </c>
      <c r="K1294" t="b">
        <f t="shared" si="105"/>
        <v>0</v>
      </c>
      <c r="L1294" s="11" t="str">
        <f t="shared" si="106"/>
        <v/>
      </c>
      <c r="M1294" t="str">
        <f>IF(B1294="Q", MAX(M$2:M1293)+1, "")</f>
        <v/>
      </c>
      <c r="N1294" t="str">
        <f t="shared" si="103"/>
        <v/>
      </c>
    </row>
    <row r="1295" spans="1:14" x14ac:dyDescent="0.25">
      <c r="A1295" s="6" t="s">
        <v>1</v>
      </c>
      <c r="B1295" s="6" t="s">
        <v>256</v>
      </c>
      <c r="C1295" s="8" t="s">
        <v>257</v>
      </c>
      <c r="D1295" s="8"/>
      <c r="E1295" s="8"/>
      <c r="F1295" s="8" t="s">
        <v>258</v>
      </c>
      <c r="G1295" s="7">
        <v>291.60000000000002</v>
      </c>
      <c r="H1295" t="str" cm="1">
        <f t="array" ref="H1295">SUBSTITUTE(INDEX($C$1:$C1295, MAX(IF((NOT(ISBLANK($C$1:$C1295)))*(ISNUMBER(FIND("Item:", $C$1:$C1295))), ROW($C$1:$C1295)-ROW($C$1)+1))), "Item: ", "")</f>
        <v>MESON DE HORMIGON ARMADO PARA COCINA</v>
      </c>
      <c r="I1295" t="str">
        <f t="shared" si="104"/>
        <v/>
      </c>
      <c r="J1295" t="str">
        <f t="shared" si="107"/>
        <v>EQUIPO</v>
      </c>
      <c r="K1295" t="b">
        <f t="shared" si="105"/>
        <v>0</v>
      </c>
      <c r="L1295" s="11" t="str">
        <f t="shared" si="106"/>
        <v/>
      </c>
      <c r="M1295" t="str">
        <f>IF(B1295="Q", MAX(M$2:M1294)+1, "")</f>
        <v/>
      </c>
      <c r="N1295" t="str">
        <f t="shared" si="103"/>
        <v/>
      </c>
    </row>
    <row r="1296" spans="1:14" x14ac:dyDescent="0.25">
      <c r="A1296" s="2"/>
      <c r="B1296" s="2" t="s">
        <v>259</v>
      </c>
      <c r="C1296" s="5" t="s">
        <v>260</v>
      </c>
      <c r="D1296" s="5"/>
      <c r="E1296" s="5" t="s">
        <v>261</v>
      </c>
      <c r="F1296" s="5" t="s">
        <v>262</v>
      </c>
      <c r="G1296" s="3">
        <v>9.01</v>
      </c>
      <c r="H1296" t="str" cm="1">
        <f t="array" ref="H1296">SUBSTITUTE(INDEX($C$1:$C1296, MAX(IF((NOT(ISBLANK($C$1:$C1296)))*(ISNUMBER(FIND("Item:", $C$1:$C1296))), ROW($C$1:$C1296)-ROW($C$1)+1))), "Item: ", "")</f>
        <v>MESON DE HORMIGON ARMADO PARA COCINA</v>
      </c>
      <c r="I1296" t="str">
        <f t="shared" si="104"/>
        <v/>
      </c>
      <c r="J1296" t="str">
        <f t="shared" si="107"/>
        <v>EQUIPO</v>
      </c>
      <c r="K1296" t="b">
        <f t="shared" si="105"/>
        <v>0</v>
      </c>
      <c r="L1296" s="11" t="str">
        <f t="shared" si="106"/>
        <v/>
      </c>
      <c r="M1296" t="str">
        <f>IF(B1296="Q", MAX(M$2:M1295)+1, "")</f>
        <v/>
      </c>
      <c r="N1296" t="str">
        <f t="shared" si="103"/>
        <v/>
      </c>
    </row>
    <row r="1297" spans="1:14" x14ac:dyDescent="0.25">
      <c r="H1297" t="str" cm="1">
        <f t="array" ref="H1297">SUBSTITUTE(INDEX($C$1:$C1297, MAX(IF((NOT(ISBLANK($C$1:$C1297)))*(ISNUMBER(FIND("Item:", $C$1:$C1297))), ROW($C$1:$C1297)-ROW($C$1)+1))), "Item: ", "")</f>
        <v>MESON DE HORMIGON ARMADO PARA COCINA</v>
      </c>
      <c r="I1297" t="str">
        <f t="shared" si="104"/>
        <v/>
      </c>
      <c r="J1297" t="str">
        <f t="shared" si="107"/>
        <v>EQUIPO</v>
      </c>
      <c r="K1297" t="b">
        <f t="shared" si="105"/>
        <v>0</v>
      </c>
      <c r="L1297" s="11" t="str">
        <f t="shared" si="106"/>
        <v/>
      </c>
      <c r="M1297" t="str">
        <f>IF(B1297="Q", MAX(M$2:M1296)+1, "")</f>
        <v/>
      </c>
      <c r="N1297" t="str">
        <f t="shared" si="103"/>
        <v/>
      </c>
    </row>
    <row r="1298" spans="1:14" x14ac:dyDescent="0.25">
      <c r="A1298" s="6" t="s">
        <v>1</v>
      </c>
      <c r="B1298" s="6" t="s">
        <v>263</v>
      </c>
      <c r="C1298" s="8" t="s">
        <v>264</v>
      </c>
      <c r="D1298" s="8"/>
      <c r="E1298" s="8"/>
      <c r="F1298" s="8" t="s">
        <v>265</v>
      </c>
      <c r="G1298" s="7">
        <v>300.61</v>
      </c>
      <c r="H1298" t="str" cm="1">
        <f t="array" ref="H1298">SUBSTITUTE(INDEX($C$1:$C1298, MAX(IF((NOT(ISBLANK($C$1:$C1298)))*(ISNUMBER(FIND("Item:", $C$1:$C1298))), ROW($C$1:$C1298)-ROW($C$1)+1))), "Item: ", "")</f>
        <v>MESON DE HORMIGON ARMADO PARA COCINA</v>
      </c>
      <c r="I1298" t="str">
        <f t="shared" si="104"/>
        <v/>
      </c>
      <c r="J1298" t="str">
        <f t="shared" si="107"/>
        <v>EQUIPO</v>
      </c>
      <c r="K1298" t="b">
        <f t="shared" si="105"/>
        <v>0</v>
      </c>
      <c r="L1298" s="11" t="str">
        <f t="shared" si="106"/>
        <v/>
      </c>
      <c r="M1298">
        <f>IF(B1298="Q", MAX(M$2:M1297)+1, "")</f>
        <v>26</v>
      </c>
      <c r="N1298" t="str">
        <f t="shared" si="103"/>
        <v>MESON DE HORMIGON ARMADO PARA COCINA</v>
      </c>
    </row>
    <row r="1299" spans="1:14" x14ac:dyDescent="0.25">
      <c r="A1299" s="6" t="s">
        <v>1</v>
      </c>
      <c r="B1299" s="6"/>
      <c r="C1299" s="8" t="s">
        <v>266</v>
      </c>
      <c r="D1299" s="8"/>
      <c r="E1299" s="8"/>
      <c r="F1299" s="8"/>
      <c r="G1299" s="7">
        <v>300.61</v>
      </c>
      <c r="H1299" t="str" cm="1">
        <f t="array" ref="H1299">SUBSTITUTE(INDEX($C$1:$C1299, MAX(IF((NOT(ISBLANK($C$1:$C1299)))*(ISNUMBER(FIND("Item:", $C$1:$C1299))), ROW($C$1:$C1299)-ROW($C$1)+1))), "Item: ", "")</f>
        <v>MESON DE HORMIGON ARMADO PARA COCINA</v>
      </c>
      <c r="I1299" t="str">
        <f t="shared" si="104"/>
        <v/>
      </c>
      <c r="J1299" t="str">
        <f t="shared" si="107"/>
        <v>EQUIPO</v>
      </c>
      <c r="K1299" t="b">
        <f t="shared" si="105"/>
        <v>0</v>
      </c>
      <c r="L1299" s="11" t="str">
        <f t="shared" si="106"/>
        <v/>
      </c>
      <c r="M1299" t="str">
        <f>IF(B1299="Q", MAX(M$2:M1298)+1, "")</f>
        <v/>
      </c>
      <c r="N1299" t="str">
        <f t="shared" si="103"/>
        <v/>
      </c>
    </row>
    <row r="1300" spans="1:14" x14ac:dyDescent="0.25">
      <c r="C1300" s="9" t="s">
        <v>325</v>
      </c>
      <c r="H1300" t="str" cm="1">
        <f t="array" ref="H1300">SUBSTITUTE(INDEX($C$1:$C1300, MAX(IF((NOT(ISBLANK($C$1:$C1300)))*(ISNUMBER(FIND("Item:", $C$1:$C1300))), ROW($C$1:$C1300)-ROW($C$1)+1))), "Item: ", "")</f>
        <v>MESON DE HORMIGON ARMADO PARA COCINA</v>
      </c>
      <c r="I1300" t="str">
        <f t="shared" si="104"/>
        <v/>
      </c>
      <c r="J1300" t="str">
        <f t="shared" si="107"/>
        <v>EQUIPO</v>
      </c>
      <c r="K1300" t="b">
        <f t="shared" si="105"/>
        <v>0</v>
      </c>
      <c r="L1300" s="11" t="str">
        <f t="shared" si="106"/>
        <v/>
      </c>
      <c r="M1300" t="str">
        <f>IF(B1300="Q", MAX(M$2:M1299)+1, "")</f>
        <v/>
      </c>
      <c r="N1300" t="str">
        <f t="shared" si="103"/>
        <v/>
      </c>
    </row>
    <row r="1301" spans="1:14" x14ac:dyDescent="0.25">
      <c r="H1301" t="str" cm="1">
        <f t="array" ref="H1301">SUBSTITUTE(INDEX($C$1:$C1301, MAX(IF((NOT(ISBLANK($C$1:$C1301)))*(ISNUMBER(FIND("Item:", $C$1:$C1301))), ROW($C$1:$C1301)-ROW($C$1)+1))), "Item: ", "")</f>
        <v>MESON DE HORMIGON ARMADO PARA COCINA</v>
      </c>
      <c r="I1301" t="str">
        <f t="shared" si="104"/>
        <v/>
      </c>
      <c r="J1301" t="str">
        <f t="shared" si="107"/>
        <v>EQUIPO</v>
      </c>
      <c r="K1301" t="b">
        <f t="shared" si="105"/>
        <v>0</v>
      </c>
      <c r="L1301" s="11" t="str">
        <f t="shared" si="106"/>
        <v/>
      </c>
      <c r="M1301" t="str">
        <f>IF(B1301="Q", MAX(M$2:M1300)+1, "")</f>
        <v/>
      </c>
      <c r="N1301" t="str">
        <f t="shared" si="103"/>
        <v/>
      </c>
    </row>
    <row r="1302" spans="1:14" x14ac:dyDescent="0.25">
      <c r="C1302" s="10" t="s">
        <v>326</v>
      </c>
      <c r="E1302" s="10" t="s">
        <v>327</v>
      </c>
      <c r="H1302" t="str" cm="1">
        <f t="array" ref="H1302">SUBSTITUTE(INDEX($C$1:$C1302, MAX(IF((NOT(ISBLANK($C$1:$C1302)))*(ISNUMBER(FIND("Item:", $C$1:$C1302))), ROW($C$1:$C1302)-ROW($C$1)+1))), "Item: ", "")</f>
        <v>PROVISION Y COLOCADO DE LAVAPLATOS DE DOS FOSAS CON ACCESORIOS</v>
      </c>
      <c r="I1302" t="str">
        <f t="shared" si="104"/>
        <v/>
      </c>
      <c r="J1302" t="str">
        <f t="shared" si="107"/>
        <v>EQUIPO</v>
      </c>
      <c r="K1302" t="b">
        <f t="shared" si="105"/>
        <v>0</v>
      </c>
      <c r="L1302" s="11" t="str">
        <f t="shared" si="106"/>
        <v/>
      </c>
      <c r="M1302" t="str">
        <f>IF(B1302="Q", MAX(M$2:M1301)+1, "")</f>
        <v/>
      </c>
      <c r="N1302" t="str">
        <f t="shared" si="103"/>
        <v/>
      </c>
    </row>
    <row r="1303" spans="1:14" x14ac:dyDescent="0.25">
      <c r="C1303" s="10" t="s">
        <v>0</v>
      </c>
      <c r="E1303" s="10" t="s">
        <v>72</v>
      </c>
      <c r="H1303" t="str" cm="1">
        <f t="array" ref="H1303">SUBSTITUTE(INDEX($C$1:$C1303, MAX(IF((NOT(ISBLANK($C$1:$C1303)))*(ISNUMBER(FIND("Item:", $C$1:$C1303))), ROW($C$1:$C1303)-ROW($C$1)+1))), "Item: ", "")</f>
        <v>PROVISION Y COLOCADO DE LAVAPLATOS DE DOS FOSAS CON ACCESORIOS</v>
      </c>
      <c r="I1303" t="str">
        <f t="shared" si="104"/>
        <v/>
      </c>
      <c r="J1303" t="str">
        <f t="shared" si="107"/>
        <v>EQUIPO</v>
      </c>
      <c r="K1303" t="b">
        <f t="shared" si="105"/>
        <v>0</v>
      </c>
      <c r="L1303" s="11" t="str">
        <f t="shared" si="106"/>
        <v/>
      </c>
      <c r="M1303" t="str">
        <f>IF(B1303="Q", MAX(M$2:M1302)+1, "")</f>
        <v/>
      </c>
      <c r="N1303" t="str">
        <f t="shared" si="103"/>
        <v/>
      </c>
    </row>
    <row r="1304" spans="1:14" x14ac:dyDescent="0.25">
      <c r="C1304" s="10" t="s">
        <v>71</v>
      </c>
      <c r="E1304" s="10" t="s">
        <v>73</v>
      </c>
      <c r="H1304" t="str" cm="1">
        <f t="array" ref="H1304">SUBSTITUTE(INDEX($C$1:$C1304, MAX(IF((NOT(ISBLANK($C$1:$C1304)))*(ISNUMBER(FIND("Item:", $C$1:$C1304))), ROW($C$1:$C1304)-ROW($C$1)+1))), "Item: ", "")</f>
        <v>PROVISION Y COLOCADO DE LAVAPLATOS DE DOS FOSAS CON ACCESORIOS</v>
      </c>
      <c r="I1304" t="str">
        <f t="shared" si="104"/>
        <v/>
      </c>
      <c r="J1304" t="str">
        <f t="shared" si="107"/>
        <v>EQUIPO</v>
      </c>
      <c r="K1304" t="b">
        <f t="shared" si="105"/>
        <v>0</v>
      </c>
      <c r="L1304" s="11" t="str">
        <f t="shared" si="106"/>
        <v/>
      </c>
      <c r="M1304" t="str">
        <f>IF(B1304="Q", MAX(M$2:M1303)+1, "")</f>
        <v/>
      </c>
      <c r="N1304" t="str">
        <f t="shared" si="103"/>
        <v/>
      </c>
    </row>
    <row r="1305" spans="1:14" x14ac:dyDescent="0.25">
      <c r="H1305" t="str" cm="1">
        <f t="array" ref="H1305">SUBSTITUTE(INDEX($C$1:$C1305, MAX(IF((NOT(ISBLANK($C$1:$C1305)))*(ISNUMBER(FIND("Item:", $C$1:$C1305))), ROW($C$1:$C1305)-ROW($C$1)+1))), "Item: ", "")</f>
        <v>PROVISION Y COLOCADO DE LAVAPLATOS DE DOS FOSAS CON ACCESORIOS</v>
      </c>
      <c r="I1305" t="str">
        <f t="shared" si="104"/>
        <v/>
      </c>
      <c r="J1305" t="str">
        <f t="shared" si="107"/>
        <v>EQUIPO</v>
      </c>
      <c r="K1305" t="b">
        <f t="shared" si="105"/>
        <v>0</v>
      </c>
      <c r="L1305" s="11" t="str">
        <f t="shared" si="106"/>
        <v/>
      </c>
      <c r="M1305" t="str">
        <f>IF(B1305="Q", MAX(M$2:M1304)+1, "")</f>
        <v/>
      </c>
      <c r="N1305" t="str">
        <f t="shared" si="103"/>
        <v/>
      </c>
    </row>
    <row r="1306" spans="1:14" x14ac:dyDescent="0.25">
      <c r="A1306" s="1" t="s">
        <v>2</v>
      </c>
      <c r="B1306" s="1" t="s">
        <v>213</v>
      </c>
      <c r="C1306" s="4" t="s">
        <v>214</v>
      </c>
      <c r="D1306" s="4" t="s">
        <v>74</v>
      </c>
      <c r="E1306" s="4" t="s">
        <v>77</v>
      </c>
      <c r="F1306" s="4" t="s">
        <v>215</v>
      </c>
      <c r="G1306" s="4" t="s">
        <v>76</v>
      </c>
      <c r="H1306" t="str" cm="1">
        <f t="array" ref="H1306">SUBSTITUTE(INDEX($C$1:$C1306, MAX(IF((NOT(ISBLANK($C$1:$C1306)))*(ISNUMBER(FIND("Item:", $C$1:$C1306))), ROW($C$1:$C1306)-ROW($C$1)+1))), "Item: ", "")</f>
        <v>PROVISION Y COLOCADO DE LAVAPLATOS DE DOS FOSAS CON ACCESORIOS</v>
      </c>
      <c r="I1306" t="str">
        <f t="shared" si="104"/>
        <v/>
      </c>
      <c r="J1306" t="str">
        <f t="shared" si="107"/>
        <v>EQUIPO</v>
      </c>
      <c r="K1306" t="b">
        <f t="shared" si="105"/>
        <v>0</v>
      </c>
      <c r="L1306" s="11" t="str">
        <f t="shared" si="106"/>
        <v/>
      </c>
      <c r="M1306" t="str">
        <f>IF(B1306="Q", MAX(M$2:M1305)+1, "")</f>
        <v/>
      </c>
      <c r="N1306" t="str">
        <f t="shared" si="103"/>
        <v/>
      </c>
    </row>
    <row r="1307" spans="1:14" x14ac:dyDescent="0.25">
      <c r="A1307" s="2"/>
      <c r="B1307" s="2" t="s">
        <v>216</v>
      </c>
      <c r="C1307" s="5" t="s">
        <v>217</v>
      </c>
      <c r="D1307" s="5"/>
      <c r="E1307" s="5"/>
      <c r="F1307" s="5"/>
      <c r="G1307" s="5"/>
      <c r="H1307" t="str" cm="1">
        <f t="array" ref="H1307">SUBSTITUTE(INDEX($C$1:$C1307, MAX(IF((NOT(ISBLANK($C$1:$C1307)))*(ISNUMBER(FIND("Item:", $C$1:$C1307))), ROW($C$1:$C1307)-ROW($C$1)+1))), "Item: ", "")</f>
        <v>PROVISION Y COLOCADO DE LAVAPLATOS DE DOS FOSAS CON ACCESORIOS</v>
      </c>
      <c r="I1307" t="str">
        <f t="shared" si="104"/>
        <v>MATERIALES</v>
      </c>
      <c r="J1307" t="str">
        <f t="shared" si="107"/>
        <v>MATERIALES</v>
      </c>
      <c r="K1307" t="b">
        <f t="shared" si="105"/>
        <v>1</v>
      </c>
      <c r="L1307" s="11" t="str">
        <f t="shared" si="106"/>
        <v/>
      </c>
      <c r="M1307" t="str">
        <f>IF(B1307="Q", MAX(M$2:M1306)+1, "")</f>
        <v/>
      </c>
      <c r="N1307" t="str">
        <f t="shared" si="103"/>
        <v/>
      </c>
    </row>
    <row r="1308" spans="1:14" x14ac:dyDescent="0.25">
      <c r="A1308" s="2">
        <v>1</v>
      </c>
      <c r="B1308" s="2" t="s">
        <v>218</v>
      </c>
      <c r="C1308" s="5" t="s">
        <v>180</v>
      </c>
      <c r="D1308" s="5" t="s">
        <v>37</v>
      </c>
      <c r="E1308" s="3">
        <v>1</v>
      </c>
      <c r="F1308" s="3">
        <v>2</v>
      </c>
      <c r="G1308" s="3">
        <v>2</v>
      </c>
      <c r="H1308" t="str" cm="1">
        <f t="array" ref="H1308">SUBSTITUTE(INDEX($C$1:$C1308, MAX(IF((NOT(ISBLANK($C$1:$C1308)))*(ISNUMBER(FIND("Item:", $C$1:$C1308))), ROW($C$1:$C1308)-ROW($C$1)+1))), "Item: ", "")</f>
        <v>PROVISION Y COLOCADO DE LAVAPLATOS DE DOS FOSAS CON ACCESORIOS</v>
      </c>
      <c r="I1308" t="str">
        <f t="shared" si="104"/>
        <v/>
      </c>
      <c r="J1308" t="str">
        <f t="shared" si="107"/>
        <v>MATERIALES</v>
      </c>
      <c r="K1308" t="b">
        <f t="shared" si="105"/>
        <v>0</v>
      </c>
      <c r="L1308" s="11" t="str">
        <f t="shared" si="106"/>
        <v>SI</v>
      </c>
      <c r="M1308" t="str">
        <f>IF(B1308="Q", MAX(M$2:M1307)+1, "")</f>
        <v/>
      </c>
      <c r="N1308" t="str">
        <f t="shared" si="103"/>
        <v/>
      </c>
    </row>
    <row r="1309" spans="1:14" x14ac:dyDescent="0.25">
      <c r="A1309" s="2">
        <v>2</v>
      </c>
      <c r="B1309" s="2" t="s">
        <v>218</v>
      </c>
      <c r="C1309" s="5" t="s">
        <v>146</v>
      </c>
      <c r="D1309" s="5" t="s">
        <v>37</v>
      </c>
      <c r="E1309" s="3">
        <v>1</v>
      </c>
      <c r="F1309" s="3">
        <v>350</v>
      </c>
      <c r="G1309" s="3">
        <v>350</v>
      </c>
      <c r="H1309" t="str" cm="1">
        <f t="array" ref="H1309">SUBSTITUTE(INDEX($C$1:$C1309, MAX(IF((NOT(ISBLANK($C$1:$C1309)))*(ISNUMBER(FIND("Item:", $C$1:$C1309))), ROW($C$1:$C1309)-ROW($C$1)+1))), "Item: ", "")</f>
        <v>PROVISION Y COLOCADO DE LAVAPLATOS DE DOS FOSAS CON ACCESORIOS</v>
      </c>
      <c r="I1309" t="str">
        <f t="shared" si="104"/>
        <v/>
      </c>
      <c r="J1309" t="str">
        <f t="shared" si="107"/>
        <v>MATERIALES</v>
      </c>
      <c r="K1309" t="b">
        <f t="shared" si="105"/>
        <v>0</v>
      </c>
      <c r="L1309" s="11" t="str">
        <f t="shared" si="106"/>
        <v>SI</v>
      </c>
      <c r="M1309" t="str">
        <f>IF(B1309="Q", MAX(M$2:M1308)+1, "")</f>
        <v/>
      </c>
      <c r="N1309" t="str">
        <f t="shared" si="103"/>
        <v/>
      </c>
    </row>
    <row r="1310" spans="1:14" x14ac:dyDescent="0.25">
      <c r="A1310" s="2">
        <v>3</v>
      </c>
      <c r="B1310" s="2" t="s">
        <v>218</v>
      </c>
      <c r="C1310" s="5" t="s">
        <v>135</v>
      </c>
      <c r="D1310" s="5" t="s">
        <v>37</v>
      </c>
      <c r="E1310" s="3">
        <v>1</v>
      </c>
      <c r="F1310" s="3">
        <v>80</v>
      </c>
      <c r="G1310" s="3">
        <v>80</v>
      </c>
      <c r="H1310" t="str" cm="1">
        <f t="array" ref="H1310">SUBSTITUTE(INDEX($C$1:$C1310, MAX(IF((NOT(ISBLANK($C$1:$C1310)))*(ISNUMBER(FIND("Item:", $C$1:$C1310))), ROW($C$1:$C1310)-ROW($C$1)+1))), "Item: ", "")</f>
        <v>PROVISION Y COLOCADO DE LAVAPLATOS DE DOS FOSAS CON ACCESORIOS</v>
      </c>
      <c r="I1310" t="str">
        <f t="shared" si="104"/>
        <v/>
      </c>
      <c r="J1310" t="str">
        <f t="shared" si="107"/>
        <v>MATERIALES</v>
      </c>
      <c r="K1310" t="b">
        <f t="shared" si="105"/>
        <v>0</v>
      </c>
      <c r="L1310" s="11" t="str">
        <f t="shared" si="106"/>
        <v>SI</v>
      </c>
      <c r="M1310" t="str">
        <f>IF(B1310="Q", MAX(M$2:M1309)+1, "")</f>
        <v/>
      </c>
      <c r="N1310" t="str">
        <f t="shared" si="103"/>
        <v/>
      </c>
    </row>
    <row r="1311" spans="1:14" x14ac:dyDescent="0.25">
      <c r="H1311" t="str" cm="1">
        <f t="array" ref="H1311">SUBSTITUTE(INDEX($C$1:$C1311, MAX(IF((NOT(ISBLANK($C$1:$C1311)))*(ISNUMBER(FIND("Item:", $C$1:$C1311))), ROW($C$1:$C1311)-ROW($C$1)+1))), "Item: ", "")</f>
        <v>PROVISION Y COLOCADO DE LAVAPLATOS DE DOS FOSAS CON ACCESORIOS</v>
      </c>
      <c r="I1311" t="str">
        <f t="shared" si="104"/>
        <v/>
      </c>
      <c r="J1311" t="str">
        <f t="shared" si="107"/>
        <v>MATERIALES</v>
      </c>
      <c r="K1311" t="b">
        <f t="shared" si="105"/>
        <v>0</v>
      </c>
      <c r="L1311" s="11" t="str">
        <f t="shared" si="106"/>
        <v/>
      </c>
      <c r="M1311" t="str">
        <f>IF(B1311="Q", MAX(M$2:M1310)+1, "")</f>
        <v/>
      </c>
      <c r="N1311" t="str">
        <f t="shared" si="103"/>
        <v/>
      </c>
    </row>
    <row r="1312" spans="1:14" x14ac:dyDescent="0.25">
      <c r="H1312" t="str" cm="1">
        <f t="array" ref="H1312">SUBSTITUTE(INDEX($C$1:$C1312, MAX(IF((NOT(ISBLANK($C$1:$C1312)))*(ISNUMBER(FIND("Item:", $C$1:$C1312))), ROW($C$1:$C1312)-ROW($C$1)+1))), "Item: ", "")</f>
        <v>PROVISION Y COLOCADO DE LAVAPLATOS DE DOS FOSAS CON ACCESORIOS</v>
      </c>
      <c r="I1312" t="str">
        <f t="shared" si="104"/>
        <v/>
      </c>
      <c r="J1312" t="str">
        <f t="shared" si="107"/>
        <v>MATERIALES</v>
      </c>
      <c r="K1312" t="b">
        <f t="shared" si="105"/>
        <v>0</v>
      </c>
      <c r="L1312" s="11" t="str">
        <f t="shared" si="106"/>
        <v/>
      </c>
      <c r="M1312" t="str">
        <f>IF(B1312="Q", MAX(M$2:M1311)+1, "")</f>
        <v/>
      </c>
      <c r="N1312" t="str">
        <f t="shared" si="103"/>
        <v/>
      </c>
    </row>
    <row r="1313" spans="1:14" x14ac:dyDescent="0.25">
      <c r="H1313" t="str" cm="1">
        <f t="array" ref="H1313">SUBSTITUTE(INDEX($C$1:$C1313, MAX(IF((NOT(ISBLANK($C$1:$C1313)))*(ISNUMBER(FIND("Item:", $C$1:$C1313))), ROW($C$1:$C1313)-ROW($C$1)+1))), "Item: ", "")</f>
        <v>PROVISION Y COLOCADO DE LAVAPLATOS DE DOS FOSAS CON ACCESORIOS</v>
      </c>
      <c r="I1313" t="str">
        <f t="shared" si="104"/>
        <v/>
      </c>
      <c r="J1313" t="str">
        <f t="shared" si="107"/>
        <v>MATERIALES</v>
      </c>
      <c r="K1313" t="b">
        <f t="shared" si="105"/>
        <v>0</v>
      </c>
      <c r="L1313" s="11" t="str">
        <f t="shared" si="106"/>
        <v/>
      </c>
      <c r="M1313" t="str">
        <f>IF(B1313="Q", MAX(M$2:M1312)+1, "")</f>
        <v/>
      </c>
      <c r="N1313" t="str">
        <f t="shared" si="103"/>
        <v/>
      </c>
    </row>
    <row r="1314" spans="1:14" x14ac:dyDescent="0.25">
      <c r="H1314" t="str" cm="1">
        <f t="array" ref="H1314">SUBSTITUTE(INDEX($C$1:$C1314, MAX(IF((NOT(ISBLANK($C$1:$C1314)))*(ISNUMBER(FIND("Item:", $C$1:$C1314))), ROW($C$1:$C1314)-ROW($C$1)+1))), "Item: ", "")</f>
        <v>PROVISION Y COLOCADO DE LAVAPLATOS DE DOS FOSAS CON ACCESORIOS</v>
      </c>
      <c r="I1314" t="str">
        <f t="shared" si="104"/>
        <v/>
      </c>
      <c r="J1314" t="str">
        <f t="shared" si="107"/>
        <v>MATERIALES</v>
      </c>
      <c r="K1314" t="b">
        <f t="shared" si="105"/>
        <v>0</v>
      </c>
      <c r="L1314" s="11" t="str">
        <f t="shared" si="106"/>
        <v/>
      </c>
      <c r="M1314" t="str">
        <f>IF(B1314="Q", MAX(M$2:M1313)+1, "")</f>
        <v/>
      </c>
      <c r="N1314" t="str">
        <f t="shared" si="103"/>
        <v/>
      </c>
    </row>
    <row r="1315" spans="1:14" x14ac:dyDescent="0.25">
      <c r="H1315" t="str" cm="1">
        <f t="array" ref="H1315">SUBSTITUTE(INDEX($C$1:$C1315, MAX(IF((NOT(ISBLANK($C$1:$C1315)))*(ISNUMBER(FIND("Item:", $C$1:$C1315))), ROW($C$1:$C1315)-ROW($C$1)+1))), "Item: ", "")</f>
        <v>PROVISION Y COLOCADO DE LAVAPLATOS DE DOS FOSAS CON ACCESORIOS</v>
      </c>
      <c r="I1315" t="str">
        <f t="shared" si="104"/>
        <v/>
      </c>
      <c r="J1315" t="str">
        <f t="shared" si="107"/>
        <v>MATERIALES</v>
      </c>
      <c r="K1315" t="b">
        <f t="shared" si="105"/>
        <v>0</v>
      </c>
      <c r="L1315" s="11" t="str">
        <f t="shared" si="106"/>
        <v/>
      </c>
      <c r="M1315" t="str">
        <f>IF(B1315="Q", MAX(M$2:M1314)+1, "")</f>
        <v/>
      </c>
      <c r="N1315" t="str">
        <f t="shared" si="103"/>
        <v/>
      </c>
    </row>
    <row r="1316" spans="1:14" x14ac:dyDescent="0.25">
      <c r="H1316" t="str" cm="1">
        <f t="array" ref="H1316">SUBSTITUTE(INDEX($C$1:$C1316, MAX(IF((NOT(ISBLANK($C$1:$C1316)))*(ISNUMBER(FIND("Item:", $C$1:$C1316))), ROW($C$1:$C1316)-ROW($C$1)+1))), "Item: ", "")</f>
        <v>PROVISION Y COLOCADO DE LAVAPLATOS DE DOS FOSAS CON ACCESORIOS</v>
      </c>
      <c r="I1316" t="str">
        <f t="shared" si="104"/>
        <v/>
      </c>
      <c r="J1316" t="str">
        <f t="shared" si="107"/>
        <v>MATERIALES</v>
      </c>
      <c r="K1316" t="b">
        <f t="shared" si="105"/>
        <v>0</v>
      </c>
      <c r="L1316" s="11" t="str">
        <f t="shared" si="106"/>
        <v/>
      </c>
      <c r="M1316" t="str">
        <f>IF(B1316="Q", MAX(M$2:M1315)+1, "")</f>
        <v/>
      </c>
      <c r="N1316" t="str">
        <f t="shared" si="103"/>
        <v/>
      </c>
    </row>
    <row r="1317" spans="1:14" x14ac:dyDescent="0.25">
      <c r="H1317" t="str" cm="1">
        <f t="array" ref="H1317">SUBSTITUTE(INDEX($C$1:$C1317, MAX(IF((NOT(ISBLANK($C$1:$C1317)))*(ISNUMBER(FIND("Item:", $C$1:$C1317))), ROW($C$1:$C1317)-ROW($C$1)+1))), "Item: ", "")</f>
        <v>PROVISION Y COLOCADO DE LAVAPLATOS DE DOS FOSAS CON ACCESORIOS</v>
      </c>
      <c r="I1317" t="str">
        <f t="shared" si="104"/>
        <v/>
      </c>
      <c r="J1317" t="str">
        <f t="shared" si="107"/>
        <v>MATERIALES</v>
      </c>
      <c r="K1317" t="b">
        <f t="shared" si="105"/>
        <v>0</v>
      </c>
      <c r="L1317" s="11" t="str">
        <f t="shared" si="106"/>
        <v/>
      </c>
      <c r="M1317" t="str">
        <f>IF(B1317="Q", MAX(M$2:M1316)+1, "")</f>
        <v/>
      </c>
      <c r="N1317" t="str">
        <f t="shared" si="103"/>
        <v/>
      </c>
    </row>
    <row r="1318" spans="1:14" x14ac:dyDescent="0.25">
      <c r="H1318" t="str" cm="1">
        <f t="array" ref="H1318">SUBSTITUTE(INDEX($C$1:$C1318, MAX(IF((NOT(ISBLANK($C$1:$C1318)))*(ISNUMBER(FIND("Item:", $C$1:$C1318))), ROW($C$1:$C1318)-ROW($C$1)+1))), "Item: ", "")</f>
        <v>PROVISION Y COLOCADO DE LAVAPLATOS DE DOS FOSAS CON ACCESORIOS</v>
      </c>
      <c r="I1318" t="str">
        <f t="shared" si="104"/>
        <v/>
      </c>
      <c r="J1318" t="str">
        <f t="shared" si="107"/>
        <v>MATERIALES</v>
      </c>
      <c r="K1318" t="b">
        <f t="shared" si="105"/>
        <v>0</v>
      </c>
      <c r="L1318" s="11" t="str">
        <f t="shared" si="106"/>
        <v/>
      </c>
      <c r="M1318" t="str">
        <f>IF(B1318="Q", MAX(M$2:M1317)+1, "")</f>
        <v/>
      </c>
      <c r="N1318" t="str">
        <f t="shared" si="103"/>
        <v/>
      </c>
    </row>
    <row r="1319" spans="1:14" x14ac:dyDescent="0.25">
      <c r="H1319" t="str" cm="1">
        <f t="array" ref="H1319">SUBSTITUTE(INDEX($C$1:$C1319, MAX(IF((NOT(ISBLANK($C$1:$C1319)))*(ISNUMBER(FIND("Item:", $C$1:$C1319))), ROW($C$1:$C1319)-ROW($C$1)+1))), "Item: ", "")</f>
        <v>PROVISION Y COLOCADO DE LAVAPLATOS DE DOS FOSAS CON ACCESORIOS</v>
      </c>
      <c r="I1319" t="str">
        <f t="shared" si="104"/>
        <v/>
      </c>
      <c r="J1319" t="str">
        <f t="shared" si="107"/>
        <v>MATERIALES</v>
      </c>
      <c r="K1319" t="b">
        <f t="shared" si="105"/>
        <v>0</v>
      </c>
      <c r="L1319" s="11" t="str">
        <f t="shared" si="106"/>
        <v/>
      </c>
      <c r="M1319" t="str">
        <f>IF(B1319="Q", MAX(M$2:M1318)+1, "")</f>
        <v/>
      </c>
      <c r="N1319" t="str">
        <f t="shared" si="103"/>
        <v/>
      </c>
    </row>
    <row r="1320" spans="1:14" x14ac:dyDescent="0.25">
      <c r="H1320" t="str" cm="1">
        <f t="array" ref="H1320">SUBSTITUTE(INDEX($C$1:$C1320, MAX(IF((NOT(ISBLANK($C$1:$C1320)))*(ISNUMBER(FIND("Item:", $C$1:$C1320))), ROW($C$1:$C1320)-ROW($C$1)+1))), "Item: ", "")</f>
        <v>PROVISION Y COLOCADO DE LAVAPLATOS DE DOS FOSAS CON ACCESORIOS</v>
      </c>
      <c r="I1320" t="str">
        <f t="shared" si="104"/>
        <v/>
      </c>
      <c r="J1320" t="str">
        <f t="shared" si="107"/>
        <v>MATERIALES</v>
      </c>
      <c r="K1320" t="b">
        <f t="shared" si="105"/>
        <v>0</v>
      </c>
      <c r="L1320" s="11" t="str">
        <f t="shared" si="106"/>
        <v/>
      </c>
      <c r="M1320" t="str">
        <f>IF(B1320="Q", MAX(M$2:M1319)+1, "")</f>
        <v/>
      </c>
      <c r="N1320" t="str">
        <f t="shared" si="103"/>
        <v/>
      </c>
    </row>
    <row r="1321" spans="1:14" x14ac:dyDescent="0.25">
      <c r="H1321" t="str" cm="1">
        <f t="array" ref="H1321">SUBSTITUTE(INDEX($C$1:$C1321, MAX(IF((NOT(ISBLANK($C$1:$C1321)))*(ISNUMBER(FIND("Item:", $C$1:$C1321))), ROW($C$1:$C1321)-ROW($C$1)+1))), "Item: ", "")</f>
        <v>PROVISION Y COLOCADO DE LAVAPLATOS DE DOS FOSAS CON ACCESORIOS</v>
      </c>
      <c r="I1321" t="str">
        <f t="shared" si="104"/>
        <v/>
      </c>
      <c r="J1321" t="str">
        <f t="shared" si="107"/>
        <v>MATERIALES</v>
      </c>
      <c r="K1321" t="b">
        <f t="shared" si="105"/>
        <v>0</v>
      </c>
      <c r="L1321" s="11" t="str">
        <f t="shared" si="106"/>
        <v/>
      </c>
      <c r="M1321" t="str">
        <f>IF(B1321="Q", MAX(M$2:M1320)+1, "")</f>
        <v/>
      </c>
      <c r="N1321" t="str">
        <f t="shared" si="103"/>
        <v/>
      </c>
    </row>
    <row r="1322" spans="1:14" x14ac:dyDescent="0.25">
      <c r="H1322" t="str" cm="1">
        <f t="array" ref="H1322">SUBSTITUTE(INDEX($C$1:$C1322, MAX(IF((NOT(ISBLANK($C$1:$C1322)))*(ISNUMBER(FIND("Item:", $C$1:$C1322))), ROW($C$1:$C1322)-ROW($C$1)+1))), "Item: ", "")</f>
        <v>PROVISION Y COLOCADO DE LAVAPLATOS DE DOS FOSAS CON ACCESORIOS</v>
      </c>
      <c r="I1322" t="str">
        <f t="shared" si="104"/>
        <v/>
      </c>
      <c r="J1322" t="str">
        <f t="shared" si="107"/>
        <v>MATERIALES</v>
      </c>
      <c r="K1322" t="b">
        <f t="shared" si="105"/>
        <v>0</v>
      </c>
      <c r="L1322" s="11" t="str">
        <f t="shared" si="106"/>
        <v/>
      </c>
      <c r="M1322" t="str">
        <f>IF(B1322="Q", MAX(M$2:M1321)+1, "")</f>
        <v/>
      </c>
      <c r="N1322" t="str">
        <f t="shared" si="103"/>
        <v/>
      </c>
    </row>
    <row r="1323" spans="1:14" x14ac:dyDescent="0.25">
      <c r="A1323" s="6" t="s">
        <v>1</v>
      </c>
      <c r="B1323" s="6" t="s">
        <v>219</v>
      </c>
      <c r="C1323" s="8" t="s">
        <v>220</v>
      </c>
      <c r="D1323" s="8"/>
      <c r="E1323" s="8"/>
      <c r="F1323" s="8" t="s">
        <v>221</v>
      </c>
      <c r="G1323" s="7">
        <v>432</v>
      </c>
      <c r="H1323" t="str" cm="1">
        <f t="array" ref="H1323">SUBSTITUTE(INDEX($C$1:$C1323, MAX(IF((NOT(ISBLANK($C$1:$C1323)))*(ISNUMBER(FIND("Item:", $C$1:$C1323))), ROW($C$1:$C1323)-ROW($C$1)+1))), "Item: ", "")</f>
        <v>PROVISION Y COLOCADO DE LAVAPLATOS DE DOS FOSAS CON ACCESORIOS</v>
      </c>
      <c r="I1323" t="str">
        <f t="shared" si="104"/>
        <v>MATERIALES</v>
      </c>
      <c r="J1323" t="str">
        <f t="shared" si="107"/>
        <v>MATERIALES</v>
      </c>
      <c r="K1323" t="b">
        <f t="shared" si="105"/>
        <v>0</v>
      </c>
      <c r="L1323" s="11" t="str">
        <f t="shared" si="106"/>
        <v/>
      </c>
      <c r="M1323" t="str">
        <f>IF(B1323="Q", MAX(M$2:M1322)+1, "")</f>
        <v/>
      </c>
      <c r="N1323" t="str">
        <f t="shared" si="103"/>
        <v/>
      </c>
    </row>
    <row r="1324" spans="1:14" x14ac:dyDescent="0.25">
      <c r="A1324" s="2"/>
      <c r="B1324" s="2" t="s">
        <v>222</v>
      </c>
      <c r="C1324" s="5" t="s">
        <v>223</v>
      </c>
      <c r="D1324" s="5"/>
      <c r="E1324" s="5"/>
      <c r="F1324" s="5"/>
      <c r="G1324" s="5"/>
      <c r="H1324" t="str" cm="1">
        <f t="array" ref="H1324">SUBSTITUTE(INDEX($C$1:$C1324, MAX(IF((NOT(ISBLANK($C$1:$C1324)))*(ISNUMBER(FIND("Item:", $C$1:$C1324))), ROW($C$1:$C1324)-ROW($C$1)+1))), "Item: ", "")</f>
        <v>PROVISION Y COLOCADO DE LAVAPLATOS DE DOS FOSAS CON ACCESORIOS</v>
      </c>
      <c r="I1324" t="str">
        <f t="shared" si="104"/>
        <v>MANO DE OBRA</v>
      </c>
      <c r="J1324" t="str">
        <f t="shared" si="107"/>
        <v>MANO DE OBRA</v>
      </c>
      <c r="K1324" t="b">
        <f t="shared" si="105"/>
        <v>1</v>
      </c>
      <c r="L1324" s="11" t="str">
        <f t="shared" si="106"/>
        <v/>
      </c>
      <c r="M1324" t="str">
        <f>IF(B1324="Q", MAX(M$2:M1323)+1, "")</f>
        <v/>
      </c>
      <c r="N1324" t="str">
        <f t="shared" si="103"/>
        <v/>
      </c>
    </row>
    <row r="1325" spans="1:14" x14ac:dyDescent="0.25">
      <c r="A1325" s="2">
        <v>1</v>
      </c>
      <c r="B1325" s="2" t="s">
        <v>218</v>
      </c>
      <c r="C1325" s="5" t="s">
        <v>206</v>
      </c>
      <c r="D1325" s="5" t="s">
        <v>198</v>
      </c>
      <c r="E1325" s="3">
        <v>1</v>
      </c>
      <c r="F1325" s="3">
        <v>18</v>
      </c>
      <c r="G1325" s="3">
        <v>18</v>
      </c>
      <c r="H1325" t="str" cm="1">
        <f t="array" ref="H1325">SUBSTITUTE(INDEX($C$1:$C1325, MAX(IF((NOT(ISBLANK($C$1:$C1325)))*(ISNUMBER(FIND("Item:", $C$1:$C1325))), ROW($C$1:$C1325)-ROW($C$1)+1))), "Item: ", "")</f>
        <v>PROVISION Y COLOCADO DE LAVAPLATOS DE DOS FOSAS CON ACCESORIOS</v>
      </c>
      <c r="I1325" t="str">
        <f t="shared" si="104"/>
        <v/>
      </c>
      <c r="J1325" t="str">
        <f t="shared" si="107"/>
        <v>MANO DE OBRA</v>
      </c>
      <c r="K1325" t="b">
        <f t="shared" si="105"/>
        <v>0</v>
      </c>
      <c r="L1325" s="11" t="str">
        <f t="shared" si="106"/>
        <v>SI</v>
      </c>
      <c r="M1325" t="str">
        <f>IF(B1325="Q", MAX(M$2:M1324)+1, "")</f>
        <v/>
      </c>
      <c r="N1325" t="str">
        <f t="shared" si="103"/>
        <v/>
      </c>
    </row>
    <row r="1326" spans="1:14" x14ac:dyDescent="0.25">
      <c r="A1326" s="2">
        <v>2</v>
      </c>
      <c r="B1326" s="2" t="s">
        <v>218</v>
      </c>
      <c r="C1326" s="5" t="s">
        <v>197</v>
      </c>
      <c r="D1326" s="5" t="s">
        <v>198</v>
      </c>
      <c r="E1326" s="3">
        <v>0.5</v>
      </c>
      <c r="F1326" s="3">
        <v>18</v>
      </c>
      <c r="G1326" s="3">
        <v>9</v>
      </c>
      <c r="H1326" t="str" cm="1">
        <f t="array" ref="H1326">SUBSTITUTE(INDEX($C$1:$C1326, MAX(IF((NOT(ISBLANK($C$1:$C1326)))*(ISNUMBER(FIND("Item:", $C$1:$C1326))), ROW($C$1:$C1326)-ROW($C$1)+1))), "Item: ", "")</f>
        <v>PROVISION Y COLOCADO DE LAVAPLATOS DE DOS FOSAS CON ACCESORIOS</v>
      </c>
      <c r="I1326" t="str">
        <f t="shared" si="104"/>
        <v/>
      </c>
      <c r="J1326" t="str">
        <f t="shared" si="107"/>
        <v>MANO DE OBRA</v>
      </c>
      <c r="K1326" t="b">
        <f t="shared" si="105"/>
        <v>0</v>
      </c>
      <c r="L1326" s="11" t="str">
        <f t="shared" si="106"/>
        <v>SI</v>
      </c>
      <c r="M1326" t="str">
        <f>IF(B1326="Q", MAX(M$2:M1325)+1, "")</f>
        <v/>
      </c>
      <c r="N1326" t="str">
        <f t="shared" si="103"/>
        <v/>
      </c>
    </row>
    <row r="1327" spans="1:14" x14ac:dyDescent="0.25">
      <c r="A1327" s="2">
        <v>3</v>
      </c>
      <c r="B1327" s="2" t="s">
        <v>218</v>
      </c>
      <c r="C1327" s="5" t="s">
        <v>200</v>
      </c>
      <c r="D1327" s="5" t="s">
        <v>198</v>
      </c>
      <c r="E1327" s="3">
        <v>0.5</v>
      </c>
      <c r="F1327" s="3">
        <v>0</v>
      </c>
      <c r="G1327" s="3">
        <v>0</v>
      </c>
      <c r="H1327" t="str" cm="1">
        <f t="array" ref="H1327">SUBSTITUTE(INDEX($C$1:$C1327, MAX(IF((NOT(ISBLANK($C$1:$C1327)))*(ISNUMBER(FIND("Item:", $C$1:$C1327))), ROW($C$1:$C1327)-ROW($C$1)+1))), "Item: ", "")</f>
        <v>PROVISION Y COLOCADO DE LAVAPLATOS DE DOS FOSAS CON ACCESORIOS</v>
      </c>
      <c r="I1327" t="str">
        <f t="shared" si="104"/>
        <v/>
      </c>
      <c r="J1327" t="str">
        <f t="shared" si="107"/>
        <v>MANO DE OBRA</v>
      </c>
      <c r="K1327" t="b">
        <f t="shared" si="105"/>
        <v>0</v>
      </c>
      <c r="L1327" s="11" t="str">
        <f t="shared" si="106"/>
        <v>SI</v>
      </c>
      <c r="M1327" t="str">
        <f>IF(B1327="Q", MAX(M$2:M1326)+1, "")</f>
        <v/>
      </c>
      <c r="N1327" t="str">
        <f t="shared" si="103"/>
        <v/>
      </c>
    </row>
    <row r="1328" spans="1:14" x14ac:dyDescent="0.25">
      <c r="H1328" t="str" cm="1">
        <f t="array" ref="H1328">SUBSTITUTE(INDEX($C$1:$C1328, MAX(IF((NOT(ISBLANK($C$1:$C1328)))*(ISNUMBER(FIND("Item:", $C$1:$C1328))), ROW($C$1:$C1328)-ROW($C$1)+1))), "Item: ", "")</f>
        <v>PROVISION Y COLOCADO DE LAVAPLATOS DE DOS FOSAS CON ACCESORIOS</v>
      </c>
      <c r="I1328" t="str">
        <f t="shared" si="104"/>
        <v/>
      </c>
      <c r="J1328" t="str">
        <f t="shared" si="107"/>
        <v>MANO DE OBRA</v>
      </c>
      <c r="K1328" t="b">
        <f t="shared" si="105"/>
        <v>0</v>
      </c>
      <c r="L1328" s="11" t="str">
        <f t="shared" si="106"/>
        <v/>
      </c>
      <c r="M1328" t="str">
        <f>IF(B1328="Q", MAX(M$2:M1327)+1, "")</f>
        <v/>
      </c>
      <c r="N1328" t="str">
        <f t="shared" si="103"/>
        <v/>
      </c>
    </row>
    <row r="1329" spans="1:14" x14ac:dyDescent="0.25">
      <c r="H1329" t="str" cm="1">
        <f t="array" ref="H1329">SUBSTITUTE(INDEX($C$1:$C1329, MAX(IF((NOT(ISBLANK($C$1:$C1329)))*(ISNUMBER(FIND("Item:", $C$1:$C1329))), ROW($C$1:$C1329)-ROW($C$1)+1))), "Item: ", "")</f>
        <v>PROVISION Y COLOCADO DE LAVAPLATOS DE DOS FOSAS CON ACCESORIOS</v>
      </c>
      <c r="I1329" t="str">
        <f t="shared" si="104"/>
        <v/>
      </c>
      <c r="J1329" t="str">
        <f t="shared" si="107"/>
        <v>MANO DE OBRA</v>
      </c>
      <c r="K1329" t="b">
        <f t="shared" si="105"/>
        <v>0</v>
      </c>
      <c r="L1329" s="11" t="str">
        <f t="shared" si="106"/>
        <v/>
      </c>
      <c r="M1329" t="str">
        <f>IF(B1329="Q", MAX(M$2:M1328)+1, "")</f>
        <v/>
      </c>
      <c r="N1329" t="str">
        <f t="shared" si="103"/>
        <v/>
      </c>
    </row>
    <row r="1330" spans="1:14" x14ac:dyDescent="0.25">
      <c r="A1330" s="6" t="s">
        <v>1</v>
      </c>
      <c r="B1330" s="6" t="s">
        <v>224</v>
      </c>
      <c r="C1330" s="8" t="s">
        <v>225</v>
      </c>
      <c r="D1330" s="8"/>
      <c r="E1330" s="8"/>
      <c r="F1330" s="8" t="s">
        <v>226</v>
      </c>
      <c r="G1330" s="7">
        <v>27</v>
      </c>
      <c r="H1330" t="str" cm="1">
        <f t="array" ref="H1330">SUBSTITUTE(INDEX($C$1:$C1330, MAX(IF((NOT(ISBLANK($C$1:$C1330)))*(ISNUMBER(FIND("Item:", $C$1:$C1330))), ROW($C$1:$C1330)-ROW($C$1)+1))), "Item: ", "")</f>
        <v>PROVISION Y COLOCADO DE LAVAPLATOS DE DOS FOSAS CON ACCESORIOS</v>
      </c>
      <c r="I1330" t="str">
        <f t="shared" si="104"/>
        <v>MANO DE OBRA</v>
      </c>
      <c r="J1330" t="str">
        <f t="shared" si="107"/>
        <v>MANO DE OBRA</v>
      </c>
      <c r="K1330" t="b">
        <f t="shared" si="105"/>
        <v>0</v>
      </c>
      <c r="L1330" s="11" t="str">
        <f t="shared" si="106"/>
        <v/>
      </c>
      <c r="M1330" t="str">
        <f>IF(B1330="Q", MAX(M$2:M1329)+1, "")</f>
        <v/>
      </c>
      <c r="N1330" t="str">
        <f t="shared" si="103"/>
        <v/>
      </c>
    </row>
    <row r="1331" spans="1:14" x14ac:dyDescent="0.25">
      <c r="A1331" s="2"/>
      <c r="B1331" s="2" t="s">
        <v>227</v>
      </c>
      <c r="C1331" s="5" t="s">
        <v>228</v>
      </c>
      <c r="D1331" s="5"/>
      <c r="E1331" s="5" t="s">
        <v>229</v>
      </c>
      <c r="F1331" s="5" t="s">
        <v>230</v>
      </c>
      <c r="G1331" s="3">
        <v>14.85</v>
      </c>
      <c r="H1331" t="str" cm="1">
        <f t="array" ref="H1331">SUBSTITUTE(INDEX($C$1:$C1331, MAX(IF((NOT(ISBLANK($C$1:$C1331)))*(ISNUMBER(FIND("Item:", $C$1:$C1331))), ROW($C$1:$C1331)-ROW($C$1)+1))), "Item: ", "")</f>
        <v>PROVISION Y COLOCADO DE LAVAPLATOS DE DOS FOSAS CON ACCESORIOS</v>
      </c>
      <c r="I1331" t="str">
        <f t="shared" si="104"/>
        <v/>
      </c>
      <c r="J1331" t="str">
        <f t="shared" si="107"/>
        <v>MANO DE OBRA</v>
      </c>
      <c r="K1331" t="b">
        <f t="shared" si="105"/>
        <v>0</v>
      </c>
      <c r="L1331" s="11" t="str">
        <f t="shared" si="106"/>
        <v/>
      </c>
      <c r="M1331" t="str">
        <f>IF(B1331="Q", MAX(M$2:M1330)+1, "")</f>
        <v/>
      </c>
      <c r="N1331" t="str">
        <f t="shared" si="103"/>
        <v/>
      </c>
    </row>
    <row r="1332" spans="1:14" x14ac:dyDescent="0.25">
      <c r="A1332" s="2"/>
      <c r="B1332" s="2" t="s">
        <v>231</v>
      </c>
      <c r="C1332" s="5" t="s">
        <v>232</v>
      </c>
      <c r="D1332" s="5"/>
      <c r="E1332" s="5" t="s">
        <v>233</v>
      </c>
      <c r="F1332" s="5" t="s">
        <v>234</v>
      </c>
      <c r="G1332" s="3">
        <v>6.25</v>
      </c>
      <c r="H1332" t="str" cm="1">
        <f t="array" ref="H1332">SUBSTITUTE(INDEX($C$1:$C1332, MAX(IF((NOT(ISBLANK($C$1:$C1332)))*(ISNUMBER(FIND("Item:", $C$1:$C1332))), ROW($C$1:$C1332)-ROW($C$1)+1))), "Item: ", "")</f>
        <v>PROVISION Y COLOCADO DE LAVAPLATOS DE DOS FOSAS CON ACCESORIOS</v>
      </c>
      <c r="I1332" t="str">
        <f t="shared" si="104"/>
        <v/>
      </c>
      <c r="J1332" t="str">
        <f t="shared" si="107"/>
        <v>MANO DE OBRA</v>
      </c>
      <c r="K1332" t="b">
        <f t="shared" si="105"/>
        <v>0</v>
      </c>
      <c r="L1332" s="11" t="str">
        <f t="shared" si="106"/>
        <v/>
      </c>
      <c r="M1332" t="str">
        <f>IF(B1332="Q", MAX(M$2:M1331)+1, "")</f>
        <v/>
      </c>
      <c r="N1332" t="str">
        <f t="shared" si="103"/>
        <v/>
      </c>
    </row>
    <row r="1333" spans="1:14" x14ac:dyDescent="0.25">
      <c r="A1333" s="6" t="s">
        <v>1</v>
      </c>
      <c r="B1333" s="6" t="s">
        <v>235</v>
      </c>
      <c r="C1333" s="8" t="s">
        <v>236</v>
      </c>
      <c r="D1333" s="8"/>
      <c r="E1333" s="8"/>
      <c r="F1333" s="8" t="s">
        <v>237</v>
      </c>
      <c r="G1333" s="7">
        <v>48.1</v>
      </c>
      <c r="H1333" t="str" cm="1">
        <f t="array" ref="H1333">SUBSTITUTE(INDEX($C$1:$C1333, MAX(IF((NOT(ISBLANK($C$1:$C1333)))*(ISNUMBER(FIND("Item:", $C$1:$C1333))), ROW($C$1:$C1333)-ROW($C$1)+1))), "Item: ", "")</f>
        <v>PROVISION Y COLOCADO DE LAVAPLATOS DE DOS FOSAS CON ACCESORIOS</v>
      </c>
      <c r="I1333" t="str">
        <f t="shared" si="104"/>
        <v>MANO DE OBRA</v>
      </c>
      <c r="J1333" t="str">
        <f t="shared" si="107"/>
        <v>MANO DE OBRA</v>
      </c>
      <c r="K1333" t="b">
        <f t="shared" si="105"/>
        <v>0</v>
      </c>
      <c r="L1333" s="11" t="str">
        <f t="shared" si="106"/>
        <v/>
      </c>
      <c r="M1333" t="str">
        <f>IF(B1333="Q", MAX(M$2:M1332)+1, "")</f>
        <v/>
      </c>
      <c r="N1333" t="str">
        <f t="shared" si="103"/>
        <v/>
      </c>
    </row>
    <row r="1334" spans="1:14" x14ac:dyDescent="0.25">
      <c r="A1334" s="2"/>
      <c r="B1334" s="2" t="s">
        <v>238</v>
      </c>
      <c r="C1334" s="5" t="s">
        <v>239</v>
      </c>
      <c r="D1334" s="5"/>
      <c r="E1334" s="5"/>
      <c r="F1334" s="5"/>
      <c r="G1334" s="5"/>
      <c r="H1334" t="str" cm="1">
        <f t="array" ref="H1334">SUBSTITUTE(INDEX($C$1:$C1334, MAX(IF((NOT(ISBLANK($C$1:$C1334)))*(ISNUMBER(FIND("Item:", $C$1:$C1334))), ROW($C$1:$C1334)-ROW($C$1)+1))), "Item: ", "")</f>
        <v>PROVISION Y COLOCADO DE LAVAPLATOS DE DOS FOSAS CON ACCESORIOS</v>
      </c>
      <c r="I1334" t="str">
        <f t="shared" si="104"/>
        <v>EQUIPO</v>
      </c>
      <c r="J1334" t="str">
        <f t="shared" si="107"/>
        <v>EQUIPO</v>
      </c>
      <c r="K1334" t="b">
        <f t="shared" si="105"/>
        <v>0</v>
      </c>
      <c r="L1334" s="11" t="str">
        <f t="shared" si="106"/>
        <v/>
      </c>
      <c r="M1334" t="str">
        <f>IF(B1334="Q", MAX(M$2:M1333)+1, "")</f>
        <v/>
      </c>
      <c r="N1334" t="str">
        <f t="shared" si="103"/>
        <v/>
      </c>
    </row>
    <row r="1335" spans="1:14" x14ac:dyDescent="0.25">
      <c r="H1335" t="str" cm="1">
        <f t="array" ref="H1335">SUBSTITUTE(INDEX($C$1:$C1335, MAX(IF((NOT(ISBLANK($C$1:$C1335)))*(ISNUMBER(FIND("Item:", $C$1:$C1335))), ROW($C$1:$C1335)-ROW($C$1)+1))), "Item: ", "")</f>
        <v>PROVISION Y COLOCADO DE LAVAPLATOS DE DOS FOSAS CON ACCESORIOS</v>
      </c>
      <c r="I1335" t="str">
        <f t="shared" si="104"/>
        <v/>
      </c>
      <c r="J1335" t="str">
        <f t="shared" si="107"/>
        <v>EQUIPO</v>
      </c>
      <c r="K1335" t="b">
        <f t="shared" si="105"/>
        <v>0</v>
      </c>
      <c r="L1335" s="11" t="str">
        <f t="shared" si="106"/>
        <v/>
      </c>
      <c r="M1335" t="str">
        <f>IF(B1335="Q", MAX(M$2:M1334)+1, "")</f>
        <v/>
      </c>
      <c r="N1335" t="str">
        <f t="shared" si="103"/>
        <v/>
      </c>
    </row>
    <row r="1336" spans="1:14" x14ac:dyDescent="0.25">
      <c r="H1336" t="str" cm="1">
        <f t="array" ref="H1336">SUBSTITUTE(INDEX($C$1:$C1336, MAX(IF((NOT(ISBLANK($C$1:$C1336)))*(ISNUMBER(FIND("Item:", $C$1:$C1336))), ROW($C$1:$C1336)-ROW($C$1)+1))), "Item: ", "")</f>
        <v>PROVISION Y COLOCADO DE LAVAPLATOS DE DOS FOSAS CON ACCESORIOS</v>
      </c>
      <c r="I1336" t="str">
        <f t="shared" si="104"/>
        <v/>
      </c>
      <c r="J1336" t="str">
        <f t="shared" si="107"/>
        <v>EQUIPO</v>
      </c>
      <c r="K1336" t="b">
        <f t="shared" si="105"/>
        <v>0</v>
      </c>
      <c r="L1336" s="11" t="str">
        <f t="shared" si="106"/>
        <v/>
      </c>
      <c r="M1336" t="str">
        <f>IF(B1336="Q", MAX(M$2:M1335)+1, "")</f>
        <v/>
      </c>
      <c r="N1336" t="str">
        <f t="shared" si="103"/>
        <v/>
      </c>
    </row>
    <row r="1337" spans="1:14" x14ac:dyDescent="0.25">
      <c r="H1337" t="str" cm="1">
        <f t="array" ref="H1337">SUBSTITUTE(INDEX($C$1:$C1337, MAX(IF((NOT(ISBLANK($C$1:$C1337)))*(ISNUMBER(FIND("Item:", $C$1:$C1337))), ROW($C$1:$C1337)-ROW($C$1)+1))), "Item: ", "")</f>
        <v>PROVISION Y COLOCADO DE LAVAPLATOS DE DOS FOSAS CON ACCESORIOS</v>
      </c>
      <c r="I1337" t="str">
        <f t="shared" si="104"/>
        <v/>
      </c>
      <c r="J1337" t="str">
        <f t="shared" si="107"/>
        <v>EQUIPO</v>
      </c>
      <c r="K1337" t="b">
        <f t="shared" si="105"/>
        <v>0</v>
      </c>
      <c r="L1337" s="11" t="str">
        <f t="shared" si="106"/>
        <v/>
      </c>
      <c r="M1337" t="str">
        <f>IF(B1337="Q", MAX(M$2:M1336)+1, "")</f>
        <v/>
      </c>
      <c r="N1337" t="str">
        <f t="shared" si="103"/>
        <v/>
      </c>
    </row>
    <row r="1338" spans="1:14" x14ac:dyDescent="0.25">
      <c r="H1338" t="str" cm="1">
        <f t="array" ref="H1338">SUBSTITUTE(INDEX($C$1:$C1338, MAX(IF((NOT(ISBLANK($C$1:$C1338)))*(ISNUMBER(FIND("Item:", $C$1:$C1338))), ROW($C$1:$C1338)-ROW($C$1)+1))), "Item: ", "")</f>
        <v>PROVISION Y COLOCADO DE LAVAPLATOS DE DOS FOSAS CON ACCESORIOS</v>
      </c>
      <c r="I1338" t="str">
        <f t="shared" si="104"/>
        <v/>
      </c>
      <c r="J1338" t="str">
        <f t="shared" si="107"/>
        <v>EQUIPO</v>
      </c>
      <c r="K1338" t="b">
        <f t="shared" si="105"/>
        <v>0</v>
      </c>
      <c r="L1338" s="11" t="str">
        <f t="shared" si="106"/>
        <v/>
      </c>
      <c r="M1338" t="str">
        <f>IF(B1338="Q", MAX(M$2:M1337)+1, "")</f>
        <v/>
      </c>
      <c r="N1338" t="str">
        <f t="shared" si="103"/>
        <v/>
      </c>
    </row>
    <row r="1339" spans="1:14" x14ac:dyDescent="0.25">
      <c r="H1339" t="str" cm="1">
        <f t="array" ref="H1339">SUBSTITUTE(INDEX($C$1:$C1339, MAX(IF((NOT(ISBLANK($C$1:$C1339)))*(ISNUMBER(FIND("Item:", $C$1:$C1339))), ROW($C$1:$C1339)-ROW($C$1)+1))), "Item: ", "")</f>
        <v>PROVISION Y COLOCADO DE LAVAPLATOS DE DOS FOSAS CON ACCESORIOS</v>
      </c>
      <c r="I1339" t="str">
        <f t="shared" si="104"/>
        <v/>
      </c>
      <c r="J1339" t="str">
        <f t="shared" si="107"/>
        <v>EQUIPO</v>
      </c>
      <c r="K1339" t="b">
        <f t="shared" si="105"/>
        <v>0</v>
      </c>
      <c r="L1339" s="11" t="str">
        <f t="shared" si="106"/>
        <v/>
      </c>
      <c r="M1339" t="str">
        <f>IF(B1339="Q", MAX(M$2:M1338)+1, "")</f>
        <v/>
      </c>
      <c r="N1339" t="str">
        <f t="shared" si="103"/>
        <v/>
      </c>
    </row>
    <row r="1340" spans="1:14" x14ac:dyDescent="0.25">
      <c r="A1340" s="2"/>
      <c r="B1340" s="2" t="s">
        <v>240</v>
      </c>
      <c r="C1340" s="5" t="s">
        <v>241</v>
      </c>
      <c r="D1340" s="5"/>
      <c r="E1340" s="5" t="s">
        <v>242</v>
      </c>
      <c r="F1340" s="5" t="s">
        <v>243</v>
      </c>
      <c r="G1340" s="3">
        <v>1.44</v>
      </c>
      <c r="H1340" t="str" cm="1">
        <f t="array" ref="H1340">SUBSTITUTE(INDEX($C$1:$C1340, MAX(IF((NOT(ISBLANK($C$1:$C1340)))*(ISNUMBER(FIND("Item:", $C$1:$C1340))), ROW($C$1:$C1340)-ROW($C$1)+1))), "Item: ", "")</f>
        <v>PROVISION Y COLOCADO DE LAVAPLATOS DE DOS FOSAS CON ACCESORIOS</v>
      </c>
      <c r="I1340" t="str">
        <f t="shared" si="104"/>
        <v/>
      </c>
      <c r="J1340" t="str">
        <f t="shared" si="107"/>
        <v>EQUIPO</v>
      </c>
      <c r="K1340" t="b">
        <f t="shared" si="105"/>
        <v>0</v>
      </c>
      <c r="L1340" s="11" t="str">
        <f t="shared" si="106"/>
        <v/>
      </c>
      <c r="M1340" t="str">
        <f>IF(B1340="Q", MAX(M$2:M1339)+1, "")</f>
        <v/>
      </c>
      <c r="N1340" t="str">
        <f t="shared" si="103"/>
        <v/>
      </c>
    </row>
    <row r="1341" spans="1:14" x14ac:dyDescent="0.25">
      <c r="A1341" s="6" t="s">
        <v>1</v>
      </c>
      <c r="B1341" s="6" t="s">
        <v>244</v>
      </c>
      <c r="C1341" s="8" t="s">
        <v>245</v>
      </c>
      <c r="D1341" s="8"/>
      <c r="E1341" s="8"/>
      <c r="F1341" s="8" t="s">
        <v>246</v>
      </c>
      <c r="G1341" s="7">
        <v>1.44</v>
      </c>
      <c r="H1341" t="str" cm="1">
        <f t="array" ref="H1341">SUBSTITUTE(INDEX($C$1:$C1341, MAX(IF((NOT(ISBLANK($C$1:$C1341)))*(ISNUMBER(FIND("Item:", $C$1:$C1341))), ROW($C$1:$C1341)-ROW($C$1)+1))), "Item: ", "")</f>
        <v>PROVISION Y COLOCADO DE LAVAPLATOS DE DOS FOSAS CON ACCESORIOS</v>
      </c>
      <c r="I1341" t="str">
        <f t="shared" si="104"/>
        <v>EQUIPO</v>
      </c>
      <c r="J1341" t="str">
        <f t="shared" si="107"/>
        <v>EQUIPO</v>
      </c>
      <c r="K1341" t="b">
        <f t="shared" si="105"/>
        <v>0</v>
      </c>
      <c r="L1341" s="11" t="str">
        <f t="shared" si="106"/>
        <v/>
      </c>
      <c r="M1341" t="str">
        <f>IF(B1341="Q", MAX(M$2:M1340)+1, "")</f>
        <v/>
      </c>
      <c r="N1341" t="str">
        <f t="shared" si="103"/>
        <v/>
      </c>
    </row>
    <row r="1342" spans="1:14" x14ac:dyDescent="0.25">
      <c r="A1342" s="6" t="s">
        <v>1</v>
      </c>
      <c r="B1342" s="6" t="s">
        <v>247</v>
      </c>
      <c r="C1342" s="8" t="s">
        <v>248</v>
      </c>
      <c r="D1342" s="8"/>
      <c r="E1342" s="8"/>
      <c r="F1342" s="8" t="s">
        <v>249</v>
      </c>
      <c r="G1342" s="7">
        <v>481.55</v>
      </c>
      <c r="H1342" t="str" cm="1">
        <f t="array" ref="H1342">SUBSTITUTE(INDEX($C$1:$C1342, MAX(IF((NOT(ISBLANK($C$1:$C1342)))*(ISNUMBER(FIND("Item:", $C$1:$C1342))), ROW($C$1:$C1342)-ROW($C$1)+1))), "Item: ", "")</f>
        <v>PROVISION Y COLOCADO DE LAVAPLATOS DE DOS FOSAS CON ACCESORIOS</v>
      </c>
      <c r="I1342" t="str">
        <f t="shared" si="104"/>
        <v/>
      </c>
      <c r="J1342" t="str">
        <f t="shared" si="107"/>
        <v>EQUIPO</v>
      </c>
      <c r="K1342" t="b">
        <f t="shared" si="105"/>
        <v>0</v>
      </c>
      <c r="L1342" s="11" t="str">
        <f t="shared" si="106"/>
        <v/>
      </c>
      <c r="M1342" t="str">
        <f>IF(B1342="Q", MAX(M$2:M1341)+1, "")</f>
        <v/>
      </c>
      <c r="N1342" t="str">
        <f t="shared" si="103"/>
        <v/>
      </c>
    </row>
    <row r="1343" spans="1:14" x14ac:dyDescent="0.25">
      <c r="A1343" s="2"/>
      <c r="B1343" s="2" t="s">
        <v>250</v>
      </c>
      <c r="C1343" s="5" t="s">
        <v>251</v>
      </c>
      <c r="D1343" s="5"/>
      <c r="E1343" s="5" t="s">
        <v>252</v>
      </c>
      <c r="F1343" s="5" t="s">
        <v>253</v>
      </c>
      <c r="G1343" s="3">
        <v>33.71</v>
      </c>
      <c r="H1343" t="str" cm="1">
        <f t="array" ref="H1343">SUBSTITUTE(INDEX($C$1:$C1343, MAX(IF((NOT(ISBLANK($C$1:$C1343)))*(ISNUMBER(FIND("Item:", $C$1:$C1343))), ROW($C$1:$C1343)-ROW($C$1)+1))), "Item: ", "")</f>
        <v>PROVISION Y COLOCADO DE LAVAPLATOS DE DOS FOSAS CON ACCESORIOS</v>
      </c>
      <c r="I1343" t="str">
        <f t="shared" si="104"/>
        <v/>
      </c>
      <c r="J1343" t="str">
        <f t="shared" si="107"/>
        <v>EQUIPO</v>
      </c>
      <c r="K1343" t="b">
        <f t="shared" si="105"/>
        <v>0</v>
      </c>
      <c r="L1343" s="11" t="str">
        <f t="shared" si="106"/>
        <v/>
      </c>
      <c r="M1343" t="str">
        <f>IF(B1343="Q", MAX(M$2:M1342)+1, "")</f>
        <v/>
      </c>
      <c r="N1343" t="str">
        <f t="shared" si="103"/>
        <v/>
      </c>
    </row>
    <row r="1344" spans="1:14" x14ac:dyDescent="0.25">
      <c r="A1344" s="2"/>
      <c r="B1344" s="2" t="s">
        <v>26</v>
      </c>
      <c r="C1344" s="5" t="s">
        <v>254</v>
      </c>
      <c r="D1344" s="5"/>
      <c r="E1344" s="5" t="s">
        <v>252</v>
      </c>
      <c r="F1344" s="5" t="s">
        <v>255</v>
      </c>
      <c r="G1344" s="3">
        <v>36.07</v>
      </c>
      <c r="H1344" t="str" cm="1">
        <f t="array" ref="H1344">SUBSTITUTE(INDEX($C$1:$C1344, MAX(IF((NOT(ISBLANK($C$1:$C1344)))*(ISNUMBER(FIND("Item:", $C$1:$C1344))), ROW($C$1:$C1344)-ROW($C$1)+1))), "Item: ", "")</f>
        <v>PROVISION Y COLOCADO DE LAVAPLATOS DE DOS FOSAS CON ACCESORIOS</v>
      </c>
      <c r="I1344" t="str">
        <f t="shared" si="104"/>
        <v/>
      </c>
      <c r="J1344" t="str">
        <f t="shared" si="107"/>
        <v>EQUIPO</v>
      </c>
      <c r="K1344" t="b">
        <f t="shared" si="105"/>
        <v>0</v>
      </c>
      <c r="L1344" s="11" t="str">
        <f t="shared" si="106"/>
        <v/>
      </c>
      <c r="M1344" t="str">
        <f>IF(B1344="Q", MAX(M$2:M1343)+1, "")</f>
        <v/>
      </c>
      <c r="N1344" t="str">
        <f t="shared" si="103"/>
        <v/>
      </c>
    </row>
    <row r="1345" spans="1:14" x14ac:dyDescent="0.25">
      <c r="A1345" s="6" t="s">
        <v>1</v>
      </c>
      <c r="B1345" s="6" t="s">
        <v>256</v>
      </c>
      <c r="C1345" s="8" t="s">
        <v>257</v>
      </c>
      <c r="D1345" s="8"/>
      <c r="E1345" s="8"/>
      <c r="F1345" s="8" t="s">
        <v>258</v>
      </c>
      <c r="G1345" s="7">
        <v>551.32000000000005</v>
      </c>
      <c r="H1345" t="str" cm="1">
        <f t="array" ref="H1345">SUBSTITUTE(INDEX($C$1:$C1345, MAX(IF((NOT(ISBLANK($C$1:$C1345)))*(ISNUMBER(FIND("Item:", $C$1:$C1345))), ROW($C$1:$C1345)-ROW($C$1)+1))), "Item: ", "")</f>
        <v>PROVISION Y COLOCADO DE LAVAPLATOS DE DOS FOSAS CON ACCESORIOS</v>
      </c>
      <c r="I1345" t="str">
        <f t="shared" si="104"/>
        <v/>
      </c>
      <c r="J1345" t="str">
        <f t="shared" si="107"/>
        <v>EQUIPO</v>
      </c>
      <c r="K1345" t="b">
        <f t="shared" si="105"/>
        <v>0</v>
      </c>
      <c r="L1345" s="11" t="str">
        <f t="shared" si="106"/>
        <v/>
      </c>
      <c r="M1345" t="str">
        <f>IF(B1345="Q", MAX(M$2:M1344)+1, "")</f>
        <v/>
      </c>
      <c r="N1345" t="str">
        <f t="shared" si="103"/>
        <v/>
      </c>
    </row>
    <row r="1346" spans="1:14" x14ac:dyDescent="0.25">
      <c r="A1346" s="2"/>
      <c r="B1346" s="2" t="s">
        <v>259</v>
      </c>
      <c r="C1346" s="5" t="s">
        <v>260</v>
      </c>
      <c r="D1346" s="5"/>
      <c r="E1346" s="5" t="s">
        <v>261</v>
      </c>
      <c r="F1346" s="5" t="s">
        <v>262</v>
      </c>
      <c r="G1346" s="3">
        <v>17.04</v>
      </c>
      <c r="H1346" t="str" cm="1">
        <f t="array" ref="H1346">SUBSTITUTE(INDEX($C$1:$C1346, MAX(IF((NOT(ISBLANK($C$1:$C1346)))*(ISNUMBER(FIND("Item:", $C$1:$C1346))), ROW($C$1:$C1346)-ROW($C$1)+1))), "Item: ", "")</f>
        <v>PROVISION Y COLOCADO DE LAVAPLATOS DE DOS FOSAS CON ACCESORIOS</v>
      </c>
      <c r="I1346" t="str">
        <f t="shared" si="104"/>
        <v/>
      </c>
      <c r="J1346" t="str">
        <f t="shared" si="107"/>
        <v>EQUIPO</v>
      </c>
      <c r="K1346" t="b">
        <f t="shared" si="105"/>
        <v>0</v>
      </c>
      <c r="L1346" s="11" t="str">
        <f t="shared" si="106"/>
        <v/>
      </c>
      <c r="M1346" t="str">
        <f>IF(B1346="Q", MAX(M$2:M1345)+1, "")</f>
        <v/>
      </c>
      <c r="N1346" t="str">
        <f t="shared" ref="N1346:N1409" si="108">+IF(M1346="","",H1346)</f>
        <v/>
      </c>
    </row>
    <row r="1347" spans="1:14" x14ac:dyDescent="0.25">
      <c r="H1347" t="str" cm="1">
        <f t="array" ref="H1347">SUBSTITUTE(INDEX($C$1:$C1347, MAX(IF((NOT(ISBLANK($C$1:$C1347)))*(ISNUMBER(FIND("Item:", $C$1:$C1347))), ROW($C$1:$C1347)-ROW($C$1)+1))), "Item: ", "")</f>
        <v>PROVISION Y COLOCADO DE LAVAPLATOS DE DOS FOSAS CON ACCESORIOS</v>
      </c>
      <c r="I1347" t="str">
        <f t="shared" ref="I1347:I1410" si="109">IFERROR(  IF(OR(ISNUMBER(FIND("MATERIALES", C1347,1))), "MATERIALES",  IF(OR(ISNUMBER(FIND("MANO DE OBRA", C1347))), "MANO DE OBRA",  IF(OR(ISNUMBER(FIND("EQUIPO", C1347))), "EQUIPO",  ""))),"")</f>
        <v/>
      </c>
      <c r="J1347" t="str">
        <f t="shared" si="107"/>
        <v>EQUIPO</v>
      </c>
      <c r="K1347" t="b">
        <f t="shared" ref="K1347:K1410" si="110">AND(ISTEXT(B1347),C1347=J1347)</f>
        <v>0</v>
      </c>
      <c r="L1347" s="11" t="str">
        <f t="shared" ref="L1347:L1410" si="111">IF(ISNUMBER(A1347),"SI","")</f>
        <v/>
      </c>
      <c r="M1347" t="str">
        <f>IF(B1347="Q", MAX(M$2:M1346)+1, "")</f>
        <v/>
      </c>
      <c r="N1347" t="str">
        <f t="shared" si="108"/>
        <v/>
      </c>
    </row>
    <row r="1348" spans="1:14" x14ac:dyDescent="0.25">
      <c r="A1348" s="6" t="s">
        <v>1</v>
      </c>
      <c r="B1348" s="6" t="s">
        <v>263</v>
      </c>
      <c r="C1348" s="8" t="s">
        <v>264</v>
      </c>
      <c r="D1348" s="8"/>
      <c r="E1348" s="8"/>
      <c r="F1348" s="8" t="s">
        <v>265</v>
      </c>
      <c r="G1348" s="7">
        <v>568.36</v>
      </c>
      <c r="H1348" t="str" cm="1">
        <f t="array" ref="H1348">SUBSTITUTE(INDEX($C$1:$C1348, MAX(IF((NOT(ISBLANK($C$1:$C1348)))*(ISNUMBER(FIND("Item:", $C$1:$C1348))), ROW($C$1:$C1348)-ROW($C$1)+1))), "Item: ", "")</f>
        <v>PROVISION Y COLOCADO DE LAVAPLATOS DE DOS FOSAS CON ACCESORIOS</v>
      </c>
      <c r="I1348" t="str">
        <f t="shared" si="109"/>
        <v/>
      </c>
      <c r="J1348" t="str">
        <f t="shared" si="107"/>
        <v>EQUIPO</v>
      </c>
      <c r="K1348" t="b">
        <f t="shared" si="110"/>
        <v>0</v>
      </c>
      <c r="L1348" s="11" t="str">
        <f t="shared" si="111"/>
        <v/>
      </c>
      <c r="M1348">
        <f>IF(B1348="Q", MAX(M$2:M1347)+1, "")</f>
        <v>27</v>
      </c>
      <c r="N1348" t="str">
        <f t="shared" si="108"/>
        <v>PROVISION Y COLOCADO DE LAVAPLATOS DE DOS FOSAS CON ACCESORIOS</v>
      </c>
    </row>
    <row r="1349" spans="1:14" x14ac:dyDescent="0.25">
      <c r="A1349" s="6" t="s">
        <v>1</v>
      </c>
      <c r="B1349" s="6"/>
      <c r="C1349" s="8" t="s">
        <v>266</v>
      </c>
      <c r="D1349" s="8"/>
      <c r="E1349" s="8"/>
      <c r="F1349" s="8"/>
      <c r="G1349" s="7">
        <v>568.36</v>
      </c>
      <c r="H1349" t="str" cm="1">
        <f t="array" ref="H1349">SUBSTITUTE(INDEX($C$1:$C1349, MAX(IF((NOT(ISBLANK($C$1:$C1349)))*(ISNUMBER(FIND("Item:", $C$1:$C1349))), ROW($C$1:$C1349)-ROW($C$1)+1))), "Item: ", "")</f>
        <v>PROVISION Y COLOCADO DE LAVAPLATOS DE DOS FOSAS CON ACCESORIOS</v>
      </c>
      <c r="I1349" t="str">
        <f t="shared" si="109"/>
        <v/>
      </c>
      <c r="J1349" t="str">
        <f t="shared" si="107"/>
        <v>EQUIPO</v>
      </c>
      <c r="K1349" t="b">
        <f t="shared" si="110"/>
        <v>0</v>
      </c>
      <c r="L1349" s="11" t="str">
        <f t="shared" si="111"/>
        <v/>
      </c>
      <c r="M1349" t="str">
        <f>IF(B1349="Q", MAX(M$2:M1348)+1, "")</f>
        <v/>
      </c>
      <c r="N1349" t="str">
        <f t="shared" si="108"/>
        <v/>
      </c>
    </row>
    <row r="1350" spans="1:14" x14ac:dyDescent="0.25">
      <c r="C1350" s="9" t="s">
        <v>328</v>
      </c>
      <c r="H1350" t="str" cm="1">
        <f t="array" ref="H1350">SUBSTITUTE(INDEX($C$1:$C1350, MAX(IF((NOT(ISBLANK($C$1:$C1350)))*(ISNUMBER(FIND("Item:", $C$1:$C1350))), ROW($C$1:$C1350)-ROW($C$1)+1))), "Item: ", "")</f>
        <v>PROVISION Y COLOCADO DE LAVAPLATOS DE DOS FOSAS CON ACCESORIOS</v>
      </c>
      <c r="I1350" t="str">
        <f t="shared" si="109"/>
        <v/>
      </c>
      <c r="J1350" t="str">
        <f t="shared" si="107"/>
        <v>EQUIPO</v>
      </c>
      <c r="K1350" t="b">
        <f t="shared" si="110"/>
        <v>0</v>
      </c>
      <c r="L1350" s="11" t="str">
        <f t="shared" si="111"/>
        <v/>
      </c>
      <c r="M1350" t="str">
        <f>IF(B1350="Q", MAX(M$2:M1349)+1, "")</f>
        <v/>
      </c>
      <c r="N1350" t="str">
        <f t="shared" si="108"/>
        <v/>
      </c>
    </row>
    <row r="1351" spans="1:14" x14ac:dyDescent="0.25">
      <c r="H1351" t="str" cm="1">
        <f t="array" ref="H1351">SUBSTITUTE(INDEX($C$1:$C1351, MAX(IF((NOT(ISBLANK($C$1:$C1351)))*(ISNUMBER(FIND("Item:", $C$1:$C1351))), ROW($C$1:$C1351)-ROW($C$1)+1))), "Item: ", "")</f>
        <v>PROVISION Y COLOCADO DE LAVAPLATOS DE DOS FOSAS CON ACCESORIOS</v>
      </c>
      <c r="I1351" t="str">
        <f t="shared" si="109"/>
        <v/>
      </c>
      <c r="J1351" t="str">
        <f t="shared" si="107"/>
        <v>EQUIPO</v>
      </c>
      <c r="K1351" t="b">
        <f t="shared" si="110"/>
        <v>0</v>
      </c>
      <c r="L1351" s="11" t="str">
        <f t="shared" si="111"/>
        <v/>
      </c>
      <c r="M1351" t="str">
        <f>IF(B1351="Q", MAX(M$2:M1350)+1, "")</f>
        <v/>
      </c>
      <c r="N1351" t="str">
        <f t="shared" si="108"/>
        <v/>
      </c>
    </row>
    <row r="1352" spans="1:14" x14ac:dyDescent="0.25">
      <c r="C1352" s="10" t="s">
        <v>329</v>
      </c>
      <c r="E1352" s="10" t="s">
        <v>269</v>
      </c>
      <c r="H1352" t="str" cm="1">
        <f t="array" ref="H1352">SUBSTITUTE(INDEX($C$1:$C1352, MAX(IF((NOT(ISBLANK($C$1:$C1352)))*(ISNUMBER(FIND("Item:", $C$1:$C1352))), ROW($C$1:$C1352)-ROW($C$1)+1))), "Item: ", "")</f>
        <v>INSTALACION DE AGUA POTABLE</v>
      </c>
      <c r="I1352" t="str">
        <f t="shared" si="109"/>
        <v/>
      </c>
      <c r="J1352" t="str">
        <f t="shared" ref="J1352:J1415" si="112">+IF(I1352="",J1351,I1352)</f>
        <v>EQUIPO</v>
      </c>
      <c r="K1352" t="b">
        <f t="shared" si="110"/>
        <v>0</v>
      </c>
      <c r="L1352" s="11" t="str">
        <f t="shared" si="111"/>
        <v/>
      </c>
      <c r="M1352" t="str">
        <f>IF(B1352="Q", MAX(M$2:M1351)+1, "")</f>
        <v/>
      </c>
      <c r="N1352" t="str">
        <f t="shared" si="108"/>
        <v/>
      </c>
    </row>
    <row r="1353" spans="1:14" x14ac:dyDescent="0.25">
      <c r="C1353" s="10" t="s">
        <v>0</v>
      </c>
      <c r="E1353" s="10" t="s">
        <v>72</v>
      </c>
      <c r="H1353" t="str" cm="1">
        <f t="array" ref="H1353">SUBSTITUTE(INDEX($C$1:$C1353, MAX(IF((NOT(ISBLANK($C$1:$C1353)))*(ISNUMBER(FIND("Item:", $C$1:$C1353))), ROW($C$1:$C1353)-ROW($C$1)+1))), "Item: ", "")</f>
        <v>INSTALACION DE AGUA POTABLE</v>
      </c>
      <c r="I1353" t="str">
        <f t="shared" si="109"/>
        <v/>
      </c>
      <c r="J1353" t="str">
        <f t="shared" si="112"/>
        <v>EQUIPO</v>
      </c>
      <c r="K1353" t="b">
        <f t="shared" si="110"/>
        <v>0</v>
      </c>
      <c r="L1353" s="11" t="str">
        <f t="shared" si="111"/>
        <v/>
      </c>
      <c r="M1353" t="str">
        <f>IF(B1353="Q", MAX(M$2:M1352)+1, "")</f>
        <v/>
      </c>
      <c r="N1353" t="str">
        <f t="shared" si="108"/>
        <v/>
      </c>
    </row>
    <row r="1354" spans="1:14" x14ac:dyDescent="0.25">
      <c r="C1354" s="10" t="s">
        <v>71</v>
      </c>
      <c r="E1354" s="10" t="s">
        <v>73</v>
      </c>
      <c r="H1354" t="str" cm="1">
        <f t="array" ref="H1354">SUBSTITUTE(INDEX($C$1:$C1354, MAX(IF((NOT(ISBLANK($C$1:$C1354)))*(ISNUMBER(FIND("Item:", $C$1:$C1354))), ROW($C$1:$C1354)-ROW($C$1)+1))), "Item: ", "")</f>
        <v>INSTALACION DE AGUA POTABLE</v>
      </c>
      <c r="I1354" t="str">
        <f t="shared" si="109"/>
        <v/>
      </c>
      <c r="J1354" t="str">
        <f t="shared" si="112"/>
        <v>EQUIPO</v>
      </c>
      <c r="K1354" t="b">
        <f t="shared" si="110"/>
        <v>0</v>
      </c>
      <c r="L1354" s="11" t="str">
        <f t="shared" si="111"/>
        <v/>
      </c>
      <c r="M1354" t="str">
        <f>IF(B1354="Q", MAX(M$2:M1353)+1, "")</f>
        <v/>
      </c>
      <c r="N1354" t="str">
        <f t="shared" si="108"/>
        <v/>
      </c>
    </row>
    <row r="1355" spans="1:14" x14ac:dyDescent="0.25">
      <c r="H1355" t="str" cm="1">
        <f t="array" ref="H1355">SUBSTITUTE(INDEX($C$1:$C1355, MAX(IF((NOT(ISBLANK($C$1:$C1355)))*(ISNUMBER(FIND("Item:", $C$1:$C1355))), ROW($C$1:$C1355)-ROW($C$1)+1))), "Item: ", "")</f>
        <v>INSTALACION DE AGUA POTABLE</v>
      </c>
      <c r="I1355" t="str">
        <f t="shared" si="109"/>
        <v/>
      </c>
      <c r="J1355" t="str">
        <f t="shared" si="112"/>
        <v>EQUIPO</v>
      </c>
      <c r="K1355" t="b">
        <f t="shared" si="110"/>
        <v>0</v>
      </c>
      <c r="L1355" s="11" t="str">
        <f t="shared" si="111"/>
        <v/>
      </c>
      <c r="M1355" t="str">
        <f>IF(B1355="Q", MAX(M$2:M1354)+1, "")</f>
        <v/>
      </c>
      <c r="N1355" t="str">
        <f t="shared" si="108"/>
        <v/>
      </c>
    </row>
    <row r="1356" spans="1:14" x14ac:dyDescent="0.25">
      <c r="A1356" s="1" t="s">
        <v>2</v>
      </c>
      <c r="B1356" s="1" t="s">
        <v>213</v>
      </c>
      <c r="C1356" s="4" t="s">
        <v>214</v>
      </c>
      <c r="D1356" s="4" t="s">
        <v>74</v>
      </c>
      <c r="E1356" s="4" t="s">
        <v>77</v>
      </c>
      <c r="F1356" s="4" t="s">
        <v>215</v>
      </c>
      <c r="G1356" s="4" t="s">
        <v>76</v>
      </c>
      <c r="H1356" t="str" cm="1">
        <f t="array" ref="H1356">SUBSTITUTE(INDEX($C$1:$C1356, MAX(IF((NOT(ISBLANK($C$1:$C1356)))*(ISNUMBER(FIND("Item:", $C$1:$C1356))), ROW($C$1:$C1356)-ROW($C$1)+1))), "Item: ", "")</f>
        <v>INSTALACION DE AGUA POTABLE</v>
      </c>
      <c r="I1356" t="str">
        <f t="shared" si="109"/>
        <v/>
      </c>
      <c r="J1356" t="str">
        <f t="shared" si="112"/>
        <v>EQUIPO</v>
      </c>
      <c r="K1356" t="b">
        <f t="shared" si="110"/>
        <v>0</v>
      </c>
      <c r="L1356" s="11" t="str">
        <f t="shared" si="111"/>
        <v/>
      </c>
      <c r="M1356" t="str">
        <f>IF(B1356="Q", MAX(M$2:M1355)+1, "")</f>
        <v/>
      </c>
      <c r="N1356" t="str">
        <f t="shared" si="108"/>
        <v/>
      </c>
    </row>
    <row r="1357" spans="1:14" x14ac:dyDescent="0.25">
      <c r="A1357" s="2"/>
      <c r="B1357" s="2" t="s">
        <v>216</v>
      </c>
      <c r="C1357" s="5" t="s">
        <v>217</v>
      </c>
      <c r="D1357" s="5"/>
      <c r="E1357" s="5"/>
      <c r="F1357" s="5"/>
      <c r="G1357" s="5"/>
      <c r="H1357" t="str" cm="1">
        <f t="array" ref="H1357">SUBSTITUTE(INDEX($C$1:$C1357, MAX(IF((NOT(ISBLANK($C$1:$C1357)))*(ISNUMBER(FIND("Item:", $C$1:$C1357))), ROW($C$1:$C1357)-ROW($C$1)+1))), "Item: ", "")</f>
        <v>INSTALACION DE AGUA POTABLE</v>
      </c>
      <c r="I1357" t="str">
        <f t="shared" si="109"/>
        <v>MATERIALES</v>
      </c>
      <c r="J1357" t="str">
        <f t="shared" si="112"/>
        <v>MATERIALES</v>
      </c>
      <c r="K1357" t="b">
        <f t="shared" si="110"/>
        <v>1</v>
      </c>
      <c r="L1357" s="11" t="str">
        <f t="shared" si="111"/>
        <v/>
      </c>
      <c r="M1357" t="str">
        <f>IF(B1357="Q", MAX(M$2:M1356)+1, "")</f>
        <v/>
      </c>
      <c r="N1357" t="str">
        <f t="shared" si="108"/>
        <v/>
      </c>
    </row>
    <row r="1358" spans="1:14" x14ac:dyDescent="0.25">
      <c r="A1358" s="2">
        <v>1</v>
      </c>
      <c r="B1358" s="2" t="s">
        <v>218</v>
      </c>
      <c r="C1358" s="5" t="s">
        <v>193</v>
      </c>
      <c r="D1358" s="5" t="s">
        <v>55</v>
      </c>
      <c r="E1358" s="3">
        <v>1</v>
      </c>
      <c r="F1358" s="3">
        <v>6.5</v>
      </c>
      <c r="G1358" s="3">
        <v>6.5</v>
      </c>
      <c r="H1358" t="str" cm="1">
        <f t="array" ref="H1358">SUBSTITUTE(INDEX($C$1:$C1358, MAX(IF((NOT(ISBLANK($C$1:$C1358)))*(ISNUMBER(FIND("Item:", $C$1:$C1358))), ROW($C$1:$C1358)-ROW($C$1)+1))), "Item: ", "")</f>
        <v>INSTALACION DE AGUA POTABLE</v>
      </c>
      <c r="I1358" t="str">
        <f t="shared" si="109"/>
        <v/>
      </c>
      <c r="J1358" t="str">
        <f t="shared" si="112"/>
        <v>MATERIALES</v>
      </c>
      <c r="K1358" t="b">
        <f t="shared" si="110"/>
        <v>0</v>
      </c>
      <c r="L1358" s="11" t="str">
        <f t="shared" si="111"/>
        <v>SI</v>
      </c>
      <c r="M1358" t="str">
        <f>IF(B1358="Q", MAX(M$2:M1357)+1, "")</f>
        <v/>
      </c>
      <c r="N1358" t="str">
        <f t="shared" si="108"/>
        <v/>
      </c>
    </row>
    <row r="1359" spans="1:14" x14ac:dyDescent="0.25">
      <c r="A1359" s="2">
        <v>2</v>
      </c>
      <c r="B1359" s="2" t="s">
        <v>218</v>
      </c>
      <c r="C1359" s="5" t="s">
        <v>188</v>
      </c>
      <c r="D1359" s="5" t="s">
        <v>26</v>
      </c>
      <c r="E1359" s="3">
        <v>15</v>
      </c>
      <c r="F1359" s="3">
        <v>7.5</v>
      </c>
      <c r="G1359" s="3">
        <v>112.5</v>
      </c>
      <c r="H1359" t="str" cm="1">
        <f t="array" ref="H1359">SUBSTITUTE(INDEX($C$1:$C1359, MAX(IF((NOT(ISBLANK($C$1:$C1359)))*(ISNUMBER(FIND("Item:", $C$1:$C1359))), ROW($C$1:$C1359)-ROW($C$1)+1))), "Item: ", "")</f>
        <v>INSTALACION DE AGUA POTABLE</v>
      </c>
      <c r="I1359" t="str">
        <f t="shared" si="109"/>
        <v/>
      </c>
      <c r="J1359" t="str">
        <f t="shared" si="112"/>
        <v>MATERIALES</v>
      </c>
      <c r="K1359" t="b">
        <f t="shared" si="110"/>
        <v>0</v>
      </c>
      <c r="L1359" s="11" t="str">
        <f t="shared" si="111"/>
        <v>SI</v>
      </c>
      <c r="M1359" t="str">
        <f>IF(B1359="Q", MAX(M$2:M1358)+1, "")</f>
        <v/>
      </c>
      <c r="N1359" t="str">
        <f t="shared" si="108"/>
        <v/>
      </c>
    </row>
    <row r="1360" spans="1:14" x14ac:dyDescent="0.25">
      <c r="A1360" s="2">
        <v>3</v>
      </c>
      <c r="B1360" s="2" t="s">
        <v>218</v>
      </c>
      <c r="C1360" s="5" t="s">
        <v>180</v>
      </c>
      <c r="D1360" s="5" t="s">
        <v>37</v>
      </c>
      <c r="E1360" s="3">
        <v>2</v>
      </c>
      <c r="F1360" s="3">
        <v>2</v>
      </c>
      <c r="G1360" s="3">
        <v>4</v>
      </c>
      <c r="H1360" t="str" cm="1">
        <f t="array" ref="H1360">SUBSTITUTE(INDEX($C$1:$C1360, MAX(IF((NOT(ISBLANK($C$1:$C1360)))*(ISNUMBER(FIND("Item:", $C$1:$C1360))), ROW($C$1:$C1360)-ROW($C$1)+1))), "Item: ", "")</f>
        <v>INSTALACION DE AGUA POTABLE</v>
      </c>
      <c r="I1360" t="str">
        <f t="shared" si="109"/>
        <v/>
      </c>
      <c r="J1360" t="str">
        <f t="shared" si="112"/>
        <v>MATERIALES</v>
      </c>
      <c r="K1360" t="b">
        <f t="shared" si="110"/>
        <v>0</v>
      </c>
      <c r="L1360" s="11" t="str">
        <f t="shared" si="111"/>
        <v>SI</v>
      </c>
      <c r="M1360" t="str">
        <f>IF(B1360="Q", MAX(M$2:M1359)+1, "")</f>
        <v/>
      </c>
      <c r="N1360" t="str">
        <f t="shared" si="108"/>
        <v/>
      </c>
    </row>
    <row r="1361" spans="1:14" x14ac:dyDescent="0.25">
      <c r="A1361" s="2">
        <v>4</v>
      </c>
      <c r="B1361" s="2" t="s">
        <v>218</v>
      </c>
      <c r="C1361" s="5" t="s">
        <v>175</v>
      </c>
      <c r="D1361" s="5" t="s">
        <v>37</v>
      </c>
      <c r="E1361" s="3">
        <v>3</v>
      </c>
      <c r="F1361" s="3">
        <v>3.2</v>
      </c>
      <c r="G1361" s="3">
        <v>9.6</v>
      </c>
      <c r="H1361" t="str" cm="1">
        <f t="array" ref="H1361">SUBSTITUTE(INDEX($C$1:$C1361, MAX(IF((NOT(ISBLANK($C$1:$C1361)))*(ISNUMBER(FIND("Item:", $C$1:$C1361))), ROW($C$1:$C1361)-ROW($C$1)+1))), "Item: ", "")</f>
        <v>INSTALACION DE AGUA POTABLE</v>
      </c>
      <c r="I1361" t="str">
        <f t="shared" si="109"/>
        <v/>
      </c>
      <c r="J1361" t="str">
        <f t="shared" si="112"/>
        <v>MATERIALES</v>
      </c>
      <c r="K1361" t="b">
        <f t="shared" si="110"/>
        <v>0</v>
      </c>
      <c r="L1361" s="11" t="str">
        <f t="shared" si="111"/>
        <v>SI</v>
      </c>
      <c r="M1361" t="str">
        <f>IF(B1361="Q", MAX(M$2:M1360)+1, "")</f>
        <v/>
      </c>
      <c r="N1361" t="str">
        <f t="shared" si="108"/>
        <v/>
      </c>
    </row>
    <row r="1362" spans="1:14" x14ac:dyDescent="0.25">
      <c r="A1362" s="2">
        <v>5</v>
      </c>
      <c r="B1362" s="2" t="s">
        <v>218</v>
      </c>
      <c r="C1362" s="5" t="s">
        <v>156</v>
      </c>
      <c r="D1362" s="5" t="s">
        <v>55</v>
      </c>
      <c r="E1362" s="3">
        <v>2</v>
      </c>
      <c r="F1362" s="3">
        <v>3</v>
      </c>
      <c r="G1362" s="3">
        <v>6</v>
      </c>
      <c r="H1362" t="str" cm="1">
        <f t="array" ref="H1362">SUBSTITUTE(INDEX($C$1:$C1362, MAX(IF((NOT(ISBLANK($C$1:$C1362)))*(ISNUMBER(FIND("Item:", $C$1:$C1362))), ROW($C$1:$C1362)-ROW($C$1)+1))), "Item: ", "")</f>
        <v>INSTALACION DE AGUA POTABLE</v>
      </c>
      <c r="I1362" t="str">
        <f t="shared" si="109"/>
        <v/>
      </c>
      <c r="J1362" t="str">
        <f t="shared" si="112"/>
        <v>MATERIALES</v>
      </c>
      <c r="K1362" t="b">
        <f t="shared" si="110"/>
        <v>0</v>
      </c>
      <c r="L1362" s="11" t="str">
        <f t="shared" si="111"/>
        <v>SI</v>
      </c>
      <c r="M1362" t="str">
        <f>IF(B1362="Q", MAX(M$2:M1361)+1, "")</f>
        <v/>
      </c>
      <c r="N1362" t="str">
        <f t="shared" si="108"/>
        <v/>
      </c>
    </row>
    <row r="1363" spans="1:14" x14ac:dyDescent="0.25">
      <c r="A1363" s="2">
        <v>6</v>
      </c>
      <c r="B1363" s="2" t="s">
        <v>218</v>
      </c>
      <c r="C1363" s="5" t="s">
        <v>151</v>
      </c>
      <c r="D1363" s="5" t="s">
        <v>37</v>
      </c>
      <c r="E1363" s="3">
        <v>1</v>
      </c>
      <c r="F1363" s="3">
        <v>40</v>
      </c>
      <c r="G1363" s="3">
        <v>40</v>
      </c>
      <c r="H1363" t="str" cm="1">
        <f t="array" ref="H1363">SUBSTITUTE(INDEX($C$1:$C1363, MAX(IF((NOT(ISBLANK($C$1:$C1363)))*(ISNUMBER(FIND("Item:", $C$1:$C1363))), ROW($C$1:$C1363)-ROW($C$1)+1))), "Item: ", "")</f>
        <v>INSTALACION DE AGUA POTABLE</v>
      </c>
      <c r="I1363" t="str">
        <f t="shared" si="109"/>
        <v/>
      </c>
      <c r="J1363" t="str">
        <f t="shared" si="112"/>
        <v>MATERIALES</v>
      </c>
      <c r="K1363" t="b">
        <f t="shared" si="110"/>
        <v>0</v>
      </c>
      <c r="L1363" s="11" t="str">
        <f t="shared" si="111"/>
        <v>SI</v>
      </c>
      <c r="M1363" t="str">
        <f>IF(B1363="Q", MAX(M$2:M1362)+1, "")</f>
        <v/>
      </c>
      <c r="N1363" t="str">
        <f t="shared" si="108"/>
        <v/>
      </c>
    </row>
    <row r="1364" spans="1:14" x14ac:dyDescent="0.25">
      <c r="A1364" s="2">
        <v>7</v>
      </c>
      <c r="B1364" s="2" t="s">
        <v>218</v>
      </c>
      <c r="C1364" s="5" t="s">
        <v>150</v>
      </c>
      <c r="D1364" s="5" t="s">
        <v>37</v>
      </c>
      <c r="E1364" s="3">
        <v>2</v>
      </c>
      <c r="F1364" s="3">
        <v>35</v>
      </c>
      <c r="G1364" s="3">
        <v>70</v>
      </c>
      <c r="H1364" t="str" cm="1">
        <f t="array" ref="H1364">SUBSTITUTE(INDEX($C$1:$C1364, MAX(IF((NOT(ISBLANK($C$1:$C1364)))*(ISNUMBER(FIND("Item:", $C$1:$C1364))), ROW($C$1:$C1364)-ROW($C$1)+1))), "Item: ", "")</f>
        <v>INSTALACION DE AGUA POTABLE</v>
      </c>
      <c r="I1364" t="str">
        <f t="shared" si="109"/>
        <v/>
      </c>
      <c r="J1364" t="str">
        <f t="shared" si="112"/>
        <v>MATERIALES</v>
      </c>
      <c r="K1364" t="b">
        <f t="shared" si="110"/>
        <v>0</v>
      </c>
      <c r="L1364" s="11" t="str">
        <f t="shared" si="111"/>
        <v>SI</v>
      </c>
      <c r="M1364" t="str">
        <f>IF(B1364="Q", MAX(M$2:M1363)+1, "")</f>
        <v/>
      </c>
      <c r="N1364" t="str">
        <f t="shared" si="108"/>
        <v/>
      </c>
    </row>
    <row r="1365" spans="1:14" x14ac:dyDescent="0.25">
      <c r="A1365" s="2">
        <v>8</v>
      </c>
      <c r="B1365" s="2" t="s">
        <v>218</v>
      </c>
      <c r="C1365" s="5" t="s">
        <v>124</v>
      </c>
      <c r="D1365" s="5" t="s">
        <v>37</v>
      </c>
      <c r="E1365" s="3">
        <v>2</v>
      </c>
      <c r="F1365" s="3">
        <v>3</v>
      </c>
      <c r="G1365" s="3">
        <v>6</v>
      </c>
      <c r="H1365" t="str" cm="1">
        <f t="array" ref="H1365">SUBSTITUTE(INDEX($C$1:$C1365, MAX(IF((NOT(ISBLANK($C$1:$C1365)))*(ISNUMBER(FIND("Item:", $C$1:$C1365))), ROW($C$1:$C1365)-ROW($C$1)+1))), "Item: ", "")</f>
        <v>INSTALACION DE AGUA POTABLE</v>
      </c>
      <c r="I1365" t="str">
        <f t="shared" si="109"/>
        <v/>
      </c>
      <c r="J1365" t="str">
        <f t="shared" si="112"/>
        <v>MATERIALES</v>
      </c>
      <c r="K1365" t="b">
        <f t="shared" si="110"/>
        <v>0</v>
      </c>
      <c r="L1365" s="11" t="str">
        <f t="shared" si="111"/>
        <v>SI</v>
      </c>
      <c r="M1365" t="str">
        <f>IF(B1365="Q", MAX(M$2:M1364)+1, "")</f>
        <v/>
      </c>
      <c r="N1365" t="str">
        <f t="shared" si="108"/>
        <v/>
      </c>
    </row>
    <row r="1366" spans="1:14" x14ac:dyDescent="0.25">
      <c r="A1366" s="2">
        <v>9</v>
      </c>
      <c r="B1366" s="2" t="s">
        <v>218</v>
      </c>
      <c r="C1366" s="5" t="s">
        <v>119</v>
      </c>
      <c r="D1366" s="5" t="s">
        <v>37</v>
      </c>
      <c r="E1366" s="3">
        <v>8</v>
      </c>
      <c r="F1366" s="3">
        <v>3.5</v>
      </c>
      <c r="G1366" s="3">
        <v>28</v>
      </c>
      <c r="H1366" t="str" cm="1">
        <f t="array" ref="H1366">SUBSTITUTE(INDEX($C$1:$C1366, MAX(IF((NOT(ISBLANK($C$1:$C1366)))*(ISNUMBER(FIND("Item:", $C$1:$C1366))), ROW($C$1:$C1366)-ROW($C$1)+1))), "Item: ", "")</f>
        <v>INSTALACION DE AGUA POTABLE</v>
      </c>
      <c r="I1366" t="str">
        <f t="shared" si="109"/>
        <v/>
      </c>
      <c r="J1366" t="str">
        <f t="shared" si="112"/>
        <v>MATERIALES</v>
      </c>
      <c r="K1366" t="b">
        <f t="shared" si="110"/>
        <v>0</v>
      </c>
      <c r="L1366" s="11" t="str">
        <f t="shared" si="111"/>
        <v>SI</v>
      </c>
      <c r="M1366" t="str">
        <f>IF(B1366="Q", MAX(M$2:M1365)+1, "")</f>
        <v/>
      </c>
      <c r="N1366" t="str">
        <f t="shared" si="108"/>
        <v/>
      </c>
    </row>
    <row r="1367" spans="1:14" x14ac:dyDescent="0.25">
      <c r="A1367" s="2">
        <v>10</v>
      </c>
      <c r="B1367" s="2" t="s">
        <v>218</v>
      </c>
      <c r="C1367" s="5" t="s">
        <v>118</v>
      </c>
      <c r="D1367" s="5" t="s">
        <v>55</v>
      </c>
      <c r="E1367" s="3">
        <v>1</v>
      </c>
      <c r="F1367" s="3">
        <v>4.5</v>
      </c>
      <c r="G1367" s="3">
        <v>4.5</v>
      </c>
      <c r="H1367" t="str" cm="1">
        <f t="array" ref="H1367">SUBSTITUTE(INDEX($C$1:$C1367, MAX(IF((NOT(ISBLANK($C$1:$C1367)))*(ISNUMBER(FIND("Item:", $C$1:$C1367))), ROW($C$1:$C1367)-ROW($C$1)+1))), "Item: ", "")</f>
        <v>INSTALACION DE AGUA POTABLE</v>
      </c>
      <c r="I1367" t="str">
        <f t="shared" si="109"/>
        <v/>
      </c>
      <c r="J1367" t="str">
        <f t="shared" si="112"/>
        <v>MATERIALES</v>
      </c>
      <c r="K1367" t="b">
        <f t="shared" si="110"/>
        <v>0</v>
      </c>
      <c r="L1367" s="11" t="str">
        <f t="shared" si="111"/>
        <v>SI</v>
      </c>
      <c r="M1367" t="str">
        <f>IF(B1367="Q", MAX(M$2:M1366)+1, "")</f>
        <v/>
      </c>
      <c r="N1367" t="str">
        <f t="shared" si="108"/>
        <v/>
      </c>
    </row>
    <row r="1368" spans="1:14" x14ac:dyDescent="0.25">
      <c r="A1368" s="2">
        <v>11</v>
      </c>
      <c r="B1368" s="2" t="s">
        <v>218</v>
      </c>
      <c r="C1368" s="5" t="s">
        <v>104</v>
      </c>
      <c r="D1368" s="5" t="s">
        <v>37</v>
      </c>
      <c r="E1368" s="3">
        <v>1</v>
      </c>
      <c r="F1368" s="3">
        <v>28</v>
      </c>
      <c r="G1368" s="3">
        <v>28</v>
      </c>
      <c r="H1368" t="str" cm="1">
        <f t="array" ref="H1368">SUBSTITUTE(INDEX($C$1:$C1368, MAX(IF((NOT(ISBLANK($C$1:$C1368)))*(ISNUMBER(FIND("Item:", $C$1:$C1368))), ROW($C$1:$C1368)-ROW($C$1)+1))), "Item: ", "")</f>
        <v>INSTALACION DE AGUA POTABLE</v>
      </c>
      <c r="I1368" t="str">
        <f t="shared" si="109"/>
        <v/>
      </c>
      <c r="J1368" t="str">
        <f t="shared" si="112"/>
        <v>MATERIALES</v>
      </c>
      <c r="K1368" t="b">
        <f t="shared" si="110"/>
        <v>0</v>
      </c>
      <c r="L1368" s="11" t="str">
        <f t="shared" si="111"/>
        <v>SI</v>
      </c>
      <c r="M1368" t="str">
        <f>IF(B1368="Q", MAX(M$2:M1367)+1, "")</f>
        <v/>
      </c>
      <c r="N1368" t="str">
        <f t="shared" si="108"/>
        <v/>
      </c>
    </row>
    <row r="1369" spans="1:14" x14ac:dyDescent="0.25">
      <c r="H1369" t="str" cm="1">
        <f t="array" ref="H1369">SUBSTITUTE(INDEX($C$1:$C1369, MAX(IF((NOT(ISBLANK($C$1:$C1369)))*(ISNUMBER(FIND("Item:", $C$1:$C1369))), ROW($C$1:$C1369)-ROW($C$1)+1))), "Item: ", "")</f>
        <v>INSTALACION DE AGUA POTABLE</v>
      </c>
      <c r="I1369" t="str">
        <f t="shared" si="109"/>
        <v/>
      </c>
      <c r="J1369" t="str">
        <f t="shared" si="112"/>
        <v>MATERIALES</v>
      </c>
      <c r="K1369" t="b">
        <f t="shared" si="110"/>
        <v>0</v>
      </c>
      <c r="L1369" s="11" t="str">
        <f t="shared" si="111"/>
        <v/>
      </c>
      <c r="M1369" t="str">
        <f>IF(B1369="Q", MAX(M$2:M1368)+1, "")</f>
        <v/>
      </c>
      <c r="N1369" t="str">
        <f t="shared" si="108"/>
        <v/>
      </c>
    </row>
    <row r="1370" spans="1:14" x14ac:dyDescent="0.25">
      <c r="H1370" t="str" cm="1">
        <f t="array" ref="H1370">SUBSTITUTE(INDEX($C$1:$C1370, MAX(IF((NOT(ISBLANK($C$1:$C1370)))*(ISNUMBER(FIND("Item:", $C$1:$C1370))), ROW($C$1:$C1370)-ROW($C$1)+1))), "Item: ", "")</f>
        <v>INSTALACION DE AGUA POTABLE</v>
      </c>
      <c r="I1370" t="str">
        <f t="shared" si="109"/>
        <v/>
      </c>
      <c r="J1370" t="str">
        <f t="shared" si="112"/>
        <v>MATERIALES</v>
      </c>
      <c r="K1370" t="b">
        <f t="shared" si="110"/>
        <v>0</v>
      </c>
      <c r="L1370" s="11" t="str">
        <f t="shared" si="111"/>
        <v/>
      </c>
      <c r="M1370" t="str">
        <f>IF(B1370="Q", MAX(M$2:M1369)+1, "")</f>
        <v/>
      </c>
      <c r="N1370" t="str">
        <f t="shared" si="108"/>
        <v/>
      </c>
    </row>
    <row r="1371" spans="1:14" x14ac:dyDescent="0.25">
      <c r="H1371" t="str" cm="1">
        <f t="array" ref="H1371">SUBSTITUTE(INDEX($C$1:$C1371, MAX(IF((NOT(ISBLANK($C$1:$C1371)))*(ISNUMBER(FIND("Item:", $C$1:$C1371))), ROW($C$1:$C1371)-ROW($C$1)+1))), "Item: ", "")</f>
        <v>INSTALACION DE AGUA POTABLE</v>
      </c>
      <c r="I1371" t="str">
        <f t="shared" si="109"/>
        <v/>
      </c>
      <c r="J1371" t="str">
        <f t="shared" si="112"/>
        <v>MATERIALES</v>
      </c>
      <c r="K1371" t="b">
        <f t="shared" si="110"/>
        <v>0</v>
      </c>
      <c r="L1371" s="11" t="str">
        <f t="shared" si="111"/>
        <v/>
      </c>
      <c r="M1371" t="str">
        <f>IF(B1371="Q", MAX(M$2:M1370)+1, "")</f>
        <v/>
      </c>
      <c r="N1371" t="str">
        <f t="shared" si="108"/>
        <v/>
      </c>
    </row>
    <row r="1372" spans="1:14" x14ac:dyDescent="0.25">
      <c r="H1372" t="str" cm="1">
        <f t="array" ref="H1372">SUBSTITUTE(INDEX($C$1:$C1372, MAX(IF((NOT(ISBLANK($C$1:$C1372)))*(ISNUMBER(FIND("Item:", $C$1:$C1372))), ROW($C$1:$C1372)-ROW($C$1)+1))), "Item: ", "")</f>
        <v>INSTALACION DE AGUA POTABLE</v>
      </c>
      <c r="I1372" t="str">
        <f t="shared" si="109"/>
        <v/>
      </c>
      <c r="J1372" t="str">
        <f t="shared" si="112"/>
        <v>MATERIALES</v>
      </c>
      <c r="K1372" t="b">
        <f t="shared" si="110"/>
        <v>0</v>
      </c>
      <c r="L1372" s="11" t="str">
        <f t="shared" si="111"/>
        <v/>
      </c>
      <c r="M1372" t="str">
        <f>IF(B1372="Q", MAX(M$2:M1371)+1, "")</f>
        <v/>
      </c>
      <c r="N1372" t="str">
        <f t="shared" si="108"/>
        <v/>
      </c>
    </row>
    <row r="1373" spans="1:14" x14ac:dyDescent="0.25">
      <c r="A1373" s="6" t="s">
        <v>1</v>
      </c>
      <c r="B1373" s="6" t="s">
        <v>219</v>
      </c>
      <c r="C1373" s="8" t="s">
        <v>220</v>
      </c>
      <c r="D1373" s="8"/>
      <c r="E1373" s="8"/>
      <c r="F1373" s="8" t="s">
        <v>221</v>
      </c>
      <c r="G1373" s="7">
        <v>315.10000000000002</v>
      </c>
      <c r="H1373" t="str" cm="1">
        <f t="array" ref="H1373">SUBSTITUTE(INDEX($C$1:$C1373, MAX(IF((NOT(ISBLANK($C$1:$C1373)))*(ISNUMBER(FIND("Item:", $C$1:$C1373))), ROW($C$1:$C1373)-ROW($C$1)+1))), "Item: ", "")</f>
        <v>INSTALACION DE AGUA POTABLE</v>
      </c>
      <c r="I1373" t="str">
        <f t="shared" si="109"/>
        <v>MATERIALES</v>
      </c>
      <c r="J1373" t="str">
        <f t="shared" si="112"/>
        <v>MATERIALES</v>
      </c>
      <c r="K1373" t="b">
        <f t="shared" si="110"/>
        <v>0</v>
      </c>
      <c r="L1373" s="11" t="str">
        <f t="shared" si="111"/>
        <v/>
      </c>
      <c r="M1373" t="str">
        <f>IF(B1373="Q", MAX(M$2:M1372)+1, "")</f>
        <v/>
      </c>
      <c r="N1373" t="str">
        <f t="shared" si="108"/>
        <v/>
      </c>
    </row>
    <row r="1374" spans="1:14" x14ac:dyDescent="0.25">
      <c r="A1374" s="2"/>
      <c r="B1374" s="2" t="s">
        <v>222</v>
      </c>
      <c r="C1374" s="5" t="s">
        <v>223</v>
      </c>
      <c r="D1374" s="5"/>
      <c r="E1374" s="5"/>
      <c r="F1374" s="5"/>
      <c r="G1374" s="5"/>
      <c r="H1374" t="str" cm="1">
        <f t="array" ref="H1374">SUBSTITUTE(INDEX($C$1:$C1374, MAX(IF((NOT(ISBLANK($C$1:$C1374)))*(ISNUMBER(FIND("Item:", $C$1:$C1374))), ROW($C$1:$C1374)-ROW($C$1)+1))), "Item: ", "")</f>
        <v>INSTALACION DE AGUA POTABLE</v>
      </c>
      <c r="I1374" t="str">
        <f t="shared" si="109"/>
        <v>MANO DE OBRA</v>
      </c>
      <c r="J1374" t="str">
        <f t="shared" si="112"/>
        <v>MANO DE OBRA</v>
      </c>
      <c r="K1374" t="b">
        <f t="shared" si="110"/>
        <v>1</v>
      </c>
      <c r="L1374" s="11" t="str">
        <f t="shared" si="111"/>
        <v/>
      </c>
      <c r="M1374" t="str">
        <f>IF(B1374="Q", MAX(M$2:M1373)+1, "")</f>
        <v/>
      </c>
      <c r="N1374" t="str">
        <f t="shared" si="108"/>
        <v/>
      </c>
    </row>
    <row r="1375" spans="1:14" x14ac:dyDescent="0.25">
      <c r="A1375" s="2">
        <v>1</v>
      </c>
      <c r="B1375" s="2" t="s">
        <v>218</v>
      </c>
      <c r="C1375" s="5" t="s">
        <v>206</v>
      </c>
      <c r="D1375" s="5" t="s">
        <v>198</v>
      </c>
      <c r="E1375" s="3">
        <v>15</v>
      </c>
      <c r="F1375" s="3">
        <v>18</v>
      </c>
      <c r="G1375" s="3">
        <v>270</v>
      </c>
      <c r="H1375" t="str" cm="1">
        <f t="array" ref="H1375">SUBSTITUTE(INDEX($C$1:$C1375, MAX(IF((NOT(ISBLANK($C$1:$C1375)))*(ISNUMBER(FIND("Item:", $C$1:$C1375))), ROW($C$1:$C1375)-ROW($C$1)+1))), "Item: ", "")</f>
        <v>INSTALACION DE AGUA POTABLE</v>
      </c>
      <c r="I1375" t="str">
        <f t="shared" si="109"/>
        <v/>
      </c>
      <c r="J1375" t="str">
        <f t="shared" si="112"/>
        <v>MANO DE OBRA</v>
      </c>
      <c r="K1375" t="b">
        <f t="shared" si="110"/>
        <v>0</v>
      </c>
      <c r="L1375" s="11" t="str">
        <f t="shared" si="111"/>
        <v>SI</v>
      </c>
      <c r="M1375" t="str">
        <f>IF(B1375="Q", MAX(M$2:M1374)+1, "")</f>
        <v/>
      </c>
      <c r="N1375" t="str">
        <f t="shared" si="108"/>
        <v/>
      </c>
    </row>
    <row r="1376" spans="1:14" x14ac:dyDescent="0.25">
      <c r="A1376" s="2">
        <v>2</v>
      </c>
      <c r="B1376" s="2" t="s">
        <v>218</v>
      </c>
      <c r="C1376" s="5" t="s">
        <v>200</v>
      </c>
      <c r="D1376" s="5" t="s">
        <v>198</v>
      </c>
      <c r="E1376" s="3">
        <v>15</v>
      </c>
      <c r="F1376" s="3">
        <v>0</v>
      </c>
      <c r="G1376" s="3">
        <v>0</v>
      </c>
      <c r="H1376" t="str" cm="1">
        <f t="array" ref="H1376">SUBSTITUTE(INDEX($C$1:$C1376, MAX(IF((NOT(ISBLANK($C$1:$C1376)))*(ISNUMBER(FIND("Item:", $C$1:$C1376))), ROW($C$1:$C1376)-ROW($C$1)+1))), "Item: ", "")</f>
        <v>INSTALACION DE AGUA POTABLE</v>
      </c>
      <c r="I1376" t="str">
        <f t="shared" si="109"/>
        <v/>
      </c>
      <c r="J1376" t="str">
        <f t="shared" si="112"/>
        <v>MANO DE OBRA</v>
      </c>
      <c r="K1376" t="b">
        <f t="shared" si="110"/>
        <v>0</v>
      </c>
      <c r="L1376" s="11" t="str">
        <f t="shared" si="111"/>
        <v>SI</v>
      </c>
      <c r="M1376" t="str">
        <f>IF(B1376="Q", MAX(M$2:M1375)+1, "")</f>
        <v/>
      </c>
      <c r="N1376" t="str">
        <f t="shared" si="108"/>
        <v/>
      </c>
    </row>
    <row r="1377" spans="1:14" x14ac:dyDescent="0.25">
      <c r="H1377" t="str" cm="1">
        <f t="array" ref="H1377">SUBSTITUTE(INDEX($C$1:$C1377, MAX(IF((NOT(ISBLANK($C$1:$C1377)))*(ISNUMBER(FIND("Item:", $C$1:$C1377))), ROW($C$1:$C1377)-ROW($C$1)+1))), "Item: ", "")</f>
        <v>INSTALACION DE AGUA POTABLE</v>
      </c>
      <c r="I1377" t="str">
        <f t="shared" si="109"/>
        <v/>
      </c>
      <c r="J1377" t="str">
        <f t="shared" si="112"/>
        <v>MANO DE OBRA</v>
      </c>
      <c r="K1377" t="b">
        <f t="shared" si="110"/>
        <v>0</v>
      </c>
      <c r="L1377" s="11" t="str">
        <f t="shared" si="111"/>
        <v/>
      </c>
      <c r="M1377" t="str">
        <f>IF(B1377="Q", MAX(M$2:M1376)+1, "")</f>
        <v/>
      </c>
      <c r="N1377" t="str">
        <f t="shared" si="108"/>
        <v/>
      </c>
    </row>
    <row r="1378" spans="1:14" x14ac:dyDescent="0.25">
      <c r="H1378" t="str" cm="1">
        <f t="array" ref="H1378">SUBSTITUTE(INDEX($C$1:$C1378, MAX(IF((NOT(ISBLANK($C$1:$C1378)))*(ISNUMBER(FIND("Item:", $C$1:$C1378))), ROW($C$1:$C1378)-ROW($C$1)+1))), "Item: ", "")</f>
        <v>INSTALACION DE AGUA POTABLE</v>
      </c>
      <c r="I1378" t="str">
        <f t="shared" si="109"/>
        <v/>
      </c>
      <c r="J1378" t="str">
        <f t="shared" si="112"/>
        <v>MANO DE OBRA</v>
      </c>
      <c r="K1378" t="b">
        <f t="shared" si="110"/>
        <v>0</v>
      </c>
      <c r="L1378" s="11" t="str">
        <f t="shared" si="111"/>
        <v/>
      </c>
      <c r="M1378" t="str">
        <f>IF(B1378="Q", MAX(M$2:M1377)+1, "")</f>
        <v/>
      </c>
      <c r="N1378" t="str">
        <f t="shared" si="108"/>
        <v/>
      </c>
    </row>
    <row r="1379" spans="1:14" x14ac:dyDescent="0.25">
      <c r="H1379" t="str" cm="1">
        <f t="array" ref="H1379">SUBSTITUTE(INDEX($C$1:$C1379, MAX(IF((NOT(ISBLANK($C$1:$C1379)))*(ISNUMBER(FIND("Item:", $C$1:$C1379))), ROW($C$1:$C1379)-ROW($C$1)+1))), "Item: ", "")</f>
        <v>INSTALACION DE AGUA POTABLE</v>
      </c>
      <c r="I1379" t="str">
        <f t="shared" si="109"/>
        <v/>
      </c>
      <c r="J1379" t="str">
        <f t="shared" si="112"/>
        <v>MANO DE OBRA</v>
      </c>
      <c r="K1379" t="b">
        <f t="shared" si="110"/>
        <v>0</v>
      </c>
      <c r="L1379" s="11" t="str">
        <f t="shared" si="111"/>
        <v/>
      </c>
      <c r="M1379" t="str">
        <f>IF(B1379="Q", MAX(M$2:M1378)+1, "")</f>
        <v/>
      </c>
      <c r="N1379" t="str">
        <f t="shared" si="108"/>
        <v/>
      </c>
    </row>
    <row r="1380" spans="1:14" x14ac:dyDescent="0.25">
      <c r="A1380" s="6" t="s">
        <v>1</v>
      </c>
      <c r="B1380" s="6" t="s">
        <v>224</v>
      </c>
      <c r="C1380" s="8" t="s">
        <v>225</v>
      </c>
      <c r="D1380" s="8"/>
      <c r="E1380" s="8"/>
      <c r="F1380" s="8" t="s">
        <v>226</v>
      </c>
      <c r="G1380" s="7">
        <v>270</v>
      </c>
      <c r="H1380" t="str" cm="1">
        <f t="array" ref="H1380">SUBSTITUTE(INDEX($C$1:$C1380, MAX(IF((NOT(ISBLANK($C$1:$C1380)))*(ISNUMBER(FIND("Item:", $C$1:$C1380))), ROW($C$1:$C1380)-ROW($C$1)+1))), "Item: ", "")</f>
        <v>INSTALACION DE AGUA POTABLE</v>
      </c>
      <c r="I1380" t="str">
        <f t="shared" si="109"/>
        <v>MANO DE OBRA</v>
      </c>
      <c r="J1380" t="str">
        <f t="shared" si="112"/>
        <v>MANO DE OBRA</v>
      </c>
      <c r="K1380" t="b">
        <f t="shared" si="110"/>
        <v>0</v>
      </c>
      <c r="L1380" s="11" t="str">
        <f t="shared" si="111"/>
        <v/>
      </c>
      <c r="M1380" t="str">
        <f>IF(B1380="Q", MAX(M$2:M1379)+1, "")</f>
        <v/>
      </c>
      <c r="N1380" t="str">
        <f t="shared" si="108"/>
        <v/>
      </c>
    </row>
    <row r="1381" spans="1:14" x14ac:dyDescent="0.25">
      <c r="A1381" s="2"/>
      <c r="B1381" s="2" t="s">
        <v>227</v>
      </c>
      <c r="C1381" s="5" t="s">
        <v>228</v>
      </c>
      <c r="D1381" s="5"/>
      <c r="E1381" s="5" t="s">
        <v>229</v>
      </c>
      <c r="F1381" s="5" t="s">
        <v>230</v>
      </c>
      <c r="G1381" s="3">
        <v>148.5</v>
      </c>
      <c r="H1381" t="str" cm="1">
        <f t="array" ref="H1381">SUBSTITUTE(INDEX($C$1:$C1381, MAX(IF((NOT(ISBLANK($C$1:$C1381)))*(ISNUMBER(FIND("Item:", $C$1:$C1381))), ROW($C$1:$C1381)-ROW($C$1)+1))), "Item: ", "")</f>
        <v>INSTALACION DE AGUA POTABLE</v>
      </c>
      <c r="I1381" t="str">
        <f t="shared" si="109"/>
        <v/>
      </c>
      <c r="J1381" t="str">
        <f t="shared" si="112"/>
        <v>MANO DE OBRA</v>
      </c>
      <c r="K1381" t="b">
        <f t="shared" si="110"/>
        <v>0</v>
      </c>
      <c r="L1381" s="11" t="str">
        <f t="shared" si="111"/>
        <v/>
      </c>
      <c r="M1381" t="str">
        <f>IF(B1381="Q", MAX(M$2:M1380)+1, "")</f>
        <v/>
      </c>
      <c r="N1381" t="str">
        <f t="shared" si="108"/>
        <v/>
      </c>
    </row>
    <row r="1382" spans="1:14" x14ac:dyDescent="0.25">
      <c r="A1382" s="2"/>
      <c r="B1382" s="2" t="s">
        <v>231</v>
      </c>
      <c r="C1382" s="5" t="s">
        <v>232</v>
      </c>
      <c r="D1382" s="5"/>
      <c r="E1382" s="5" t="s">
        <v>233</v>
      </c>
      <c r="F1382" s="5" t="s">
        <v>234</v>
      </c>
      <c r="G1382" s="3">
        <v>62.52</v>
      </c>
      <c r="H1382" t="str" cm="1">
        <f t="array" ref="H1382">SUBSTITUTE(INDEX($C$1:$C1382, MAX(IF((NOT(ISBLANK($C$1:$C1382)))*(ISNUMBER(FIND("Item:", $C$1:$C1382))), ROW($C$1:$C1382)-ROW($C$1)+1))), "Item: ", "")</f>
        <v>INSTALACION DE AGUA POTABLE</v>
      </c>
      <c r="I1382" t="str">
        <f t="shared" si="109"/>
        <v/>
      </c>
      <c r="J1382" t="str">
        <f t="shared" si="112"/>
        <v>MANO DE OBRA</v>
      </c>
      <c r="K1382" t="b">
        <f t="shared" si="110"/>
        <v>0</v>
      </c>
      <c r="L1382" s="11" t="str">
        <f t="shared" si="111"/>
        <v/>
      </c>
      <c r="M1382" t="str">
        <f>IF(B1382="Q", MAX(M$2:M1381)+1, "")</f>
        <v/>
      </c>
      <c r="N1382" t="str">
        <f t="shared" si="108"/>
        <v/>
      </c>
    </row>
    <row r="1383" spans="1:14" x14ac:dyDescent="0.25">
      <c r="A1383" s="6" t="s">
        <v>1</v>
      </c>
      <c r="B1383" s="6" t="s">
        <v>235</v>
      </c>
      <c r="C1383" s="8" t="s">
        <v>236</v>
      </c>
      <c r="D1383" s="8"/>
      <c r="E1383" s="8"/>
      <c r="F1383" s="8" t="s">
        <v>237</v>
      </c>
      <c r="G1383" s="7">
        <v>481.02</v>
      </c>
      <c r="H1383" t="str" cm="1">
        <f t="array" ref="H1383">SUBSTITUTE(INDEX($C$1:$C1383, MAX(IF((NOT(ISBLANK($C$1:$C1383)))*(ISNUMBER(FIND("Item:", $C$1:$C1383))), ROW($C$1:$C1383)-ROW($C$1)+1))), "Item: ", "")</f>
        <v>INSTALACION DE AGUA POTABLE</v>
      </c>
      <c r="I1383" t="str">
        <f t="shared" si="109"/>
        <v>MANO DE OBRA</v>
      </c>
      <c r="J1383" t="str">
        <f t="shared" si="112"/>
        <v>MANO DE OBRA</v>
      </c>
      <c r="K1383" t="b">
        <f t="shared" si="110"/>
        <v>0</v>
      </c>
      <c r="L1383" s="11" t="str">
        <f t="shared" si="111"/>
        <v/>
      </c>
      <c r="M1383" t="str">
        <f>IF(B1383="Q", MAX(M$2:M1382)+1, "")</f>
        <v/>
      </c>
      <c r="N1383" t="str">
        <f t="shared" si="108"/>
        <v/>
      </c>
    </row>
    <row r="1384" spans="1:14" x14ac:dyDescent="0.25">
      <c r="A1384" s="2"/>
      <c r="B1384" s="2" t="s">
        <v>238</v>
      </c>
      <c r="C1384" s="5" t="s">
        <v>239</v>
      </c>
      <c r="D1384" s="5"/>
      <c r="E1384" s="5"/>
      <c r="F1384" s="5"/>
      <c r="G1384" s="5"/>
      <c r="H1384" t="str" cm="1">
        <f t="array" ref="H1384">SUBSTITUTE(INDEX($C$1:$C1384, MAX(IF((NOT(ISBLANK($C$1:$C1384)))*(ISNUMBER(FIND("Item:", $C$1:$C1384))), ROW($C$1:$C1384)-ROW($C$1)+1))), "Item: ", "")</f>
        <v>INSTALACION DE AGUA POTABLE</v>
      </c>
      <c r="I1384" t="str">
        <f t="shared" si="109"/>
        <v>EQUIPO</v>
      </c>
      <c r="J1384" t="str">
        <f t="shared" si="112"/>
        <v>EQUIPO</v>
      </c>
      <c r="K1384" t="b">
        <f t="shared" si="110"/>
        <v>0</v>
      </c>
      <c r="L1384" s="11" t="str">
        <f t="shared" si="111"/>
        <v/>
      </c>
      <c r="M1384" t="str">
        <f>IF(B1384="Q", MAX(M$2:M1383)+1, "")</f>
        <v/>
      </c>
      <c r="N1384" t="str">
        <f t="shared" si="108"/>
        <v/>
      </c>
    </row>
    <row r="1385" spans="1:14" x14ac:dyDescent="0.25">
      <c r="H1385" t="str" cm="1">
        <f t="array" ref="H1385">SUBSTITUTE(INDEX($C$1:$C1385, MAX(IF((NOT(ISBLANK($C$1:$C1385)))*(ISNUMBER(FIND("Item:", $C$1:$C1385))), ROW($C$1:$C1385)-ROW($C$1)+1))), "Item: ", "")</f>
        <v>INSTALACION DE AGUA POTABLE</v>
      </c>
      <c r="I1385" t="str">
        <f t="shared" si="109"/>
        <v/>
      </c>
      <c r="J1385" t="str">
        <f t="shared" si="112"/>
        <v>EQUIPO</v>
      </c>
      <c r="K1385" t="b">
        <f t="shared" si="110"/>
        <v>0</v>
      </c>
      <c r="L1385" s="11" t="str">
        <f t="shared" si="111"/>
        <v/>
      </c>
      <c r="M1385" t="str">
        <f>IF(B1385="Q", MAX(M$2:M1384)+1, "")</f>
        <v/>
      </c>
      <c r="N1385" t="str">
        <f t="shared" si="108"/>
        <v/>
      </c>
    </row>
    <row r="1386" spans="1:14" x14ac:dyDescent="0.25">
      <c r="H1386" t="str" cm="1">
        <f t="array" ref="H1386">SUBSTITUTE(INDEX($C$1:$C1386, MAX(IF((NOT(ISBLANK($C$1:$C1386)))*(ISNUMBER(FIND("Item:", $C$1:$C1386))), ROW($C$1:$C1386)-ROW($C$1)+1))), "Item: ", "")</f>
        <v>INSTALACION DE AGUA POTABLE</v>
      </c>
      <c r="I1386" t="str">
        <f t="shared" si="109"/>
        <v/>
      </c>
      <c r="J1386" t="str">
        <f t="shared" si="112"/>
        <v>EQUIPO</v>
      </c>
      <c r="K1386" t="b">
        <f t="shared" si="110"/>
        <v>0</v>
      </c>
      <c r="L1386" s="11" t="str">
        <f t="shared" si="111"/>
        <v/>
      </c>
      <c r="M1386" t="str">
        <f>IF(B1386="Q", MAX(M$2:M1385)+1, "")</f>
        <v/>
      </c>
      <c r="N1386" t="str">
        <f t="shared" si="108"/>
        <v/>
      </c>
    </row>
    <row r="1387" spans="1:14" x14ac:dyDescent="0.25">
      <c r="H1387" t="str" cm="1">
        <f t="array" ref="H1387">SUBSTITUTE(INDEX($C$1:$C1387, MAX(IF((NOT(ISBLANK($C$1:$C1387)))*(ISNUMBER(FIND("Item:", $C$1:$C1387))), ROW($C$1:$C1387)-ROW($C$1)+1))), "Item: ", "")</f>
        <v>INSTALACION DE AGUA POTABLE</v>
      </c>
      <c r="I1387" t="str">
        <f t="shared" si="109"/>
        <v/>
      </c>
      <c r="J1387" t="str">
        <f t="shared" si="112"/>
        <v>EQUIPO</v>
      </c>
      <c r="K1387" t="b">
        <f t="shared" si="110"/>
        <v>0</v>
      </c>
      <c r="L1387" s="11" t="str">
        <f t="shared" si="111"/>
        <v/>
      </c>
      <c r="M1387" t="str">
        <f>IF(B1387="Q", MAX(M$2:M1386)+1, "")</f>
        <v/>
      </c>
      <c r="N1387" t="str">
        <f t="shared" si="108"/>
        <v/>
      </c>
    </row>
    <row r="1388" spans="1:14" x14ac:dyDescent="0.25">
      <c r="H1388" t="str" cm="1">
        <f t="array" ref="H1388">SUBSTITUTE(INDEX($C$1:$C1388, MAX(IF((NOT(ISBLANK($C$1:$C1388)))*(ISNUMBER(FIND("Item:", $C$1:$C1388))), ROW($C$1:$C1388)-ROW($C$1)+1))), "Item: ", "")</f>
        <v>INSTALACION DE AGUA POTABLE</v>
      </c>
      <c r="I1388" t="str">
        <f t="shared" si="109"/>
        <v/>
      </c>
      <c r="J1388" t="str">
        <f t="shared" si="112"/>
        <v>EQUIPO</v>
      </c>
      <c r="K1388" t="b">
        <f t="shared" si="110"/>
        <v>0</v>
      </c>
      <c r="L1388" s="11" t="str">
        <f t="shared" si="111"/>
        <v/>
      </c>
      <c r="M1388" t="str">
        <f>IF(B1388="Q", MAX(M$2:M1387)+1, "")</f>
        <v/>
      </c>
      <c r="N1388" t="str">
        <f t="shared" si="108"/>
        <v/>
      </c>
    </row>
    <row r="1389" spans="1:14" x14ac:dyDescent="0.25">
      <c r="H1389" t="str" cm="1">
        <f t="array" ref="H1389">SUBSTITUTE(INDEX($C$1:$C1389, MAX(IF((NOT(ISBLANK($C$1:$C1389)))*(ISNUMBER(FIND("Item:", $C$1:$C1389))), ROW($C$1:$C1389)-ROW($C$1)+1))), "Item: ", "")</f>
        <v>INSTALACION DE AGUA POTABLE</v>
      </c>
      <c r="I1389" t="str">
        <f t="shared" si="109"/>
        <v/>
      </c>
      <c r="J1389" t="str">
        <f t="shared" si="112"/>
        <v>EQUIPO</v>
      </c>
      <c r="K1389" t="b">
        <f t="shared" si="110"/>
        <v>0</v>
      </c>
      <c r="L1389" s="11" t="str">
        <f t="shared" si="111"/>
        <v/>
      </c>
      <c r="M1389" t="str">
        <f>IF(B1389="Q", MAX(M$2:M1388)+1, "")</f>
        <v/>
      </c>
      <c r="N1389" t="str">
        <f t="shared" si="108"/>
        <v/>
      </c>
    </row>
    <row r="1390" spans="1:14" x14ac:dyDescent="0.25">
      <c r="A1390" s="2"/>
      <c r="B1390" s="2" t="s">
        <v>240</v>
      </c>
      <c r="C1390" s="5" t="s">
        <v>241</v>
      </c>
      <c r="D1390" s="5"/>
      <c r="E1390" s="5" t="s">
        <v>242</v>
      </c>
      <c r="F1390" s="5" t="s">
        <v>243</v>
      </c>
      <c r="G1390" s="3">
        <v>14.43</v>
      </c>
      <c r="H1390" t="str" cm="1">
        <f t="array" ref="H1390">SUBSTITUTE(INDEX($C$1:$C1390, MAX(IF((NOT(ISBLANK($C$1:$C1390)))*(ISNUMBER(FIND("Item:", $C$1:$C1390))), ROW($C$1:$C1390)-ROW($C$1)+1))), "Item: ", "")</f>
        <v>INSTALACION DE AGUA POTABLE</v>
      </c>
      <c r="I1390" t="str">
        <f t="shared" si="109"/>
        <v/>
      </c>
      <c r="J1390" t="str">
        <f t="shared" si="112"/>
        <v>EQUIPO</v>
      </c>
      <c r="K1390" t="b">
        <f t="shared" si="110"/>
        <v>0</v>
      </c>
      <c r="L1390" s="11" t="str">
        <f t="shared" si="111"/>
        <v/>
      </c>
      <c r="M1390" t="str">
        <f>IF(B1390="Q", MAX(M$2:M1389)+1, "")</f>
        <v/>
      </c>
      <c r="N1390" t="str">
        <f t="shared" si="108"/>
        <v/>
      </c>
    </row>
    <row r="1391" spans="1:14" x14ac:dyDescent="0.25">
      <c r="A1391" s="6" t="s">
        <v>1</v>
      </c>
      <c r="B1391" s="6" t="s">
        <v>244</v>
      </c>
      <c r="C1391" s="8" t="s">
        <v>245</v>
      </c>
      <c r="D1391" s="8"/>
      <c r="E1391" s="8"/>
      <c r="F1391" s="8" t="s">
        <v>246</v>
      </c>
      <c r="G1391" s="7">
        <v>14.43</v>
      </c>
      <c r="H1391" t="str" cm="1">
        <f t="array" ref="H1391">SUBSTITUTE(INDEX($C$1:$C1391, MAX(IF((NOT(ISBLANK($C$1:$C1391)))*(ISNUMBER(FIND("Item:", $C$1:$C1391))), ROW($C$1:$C1391)-ROW($C$1)+1))), "Item: ", "")</f>
        <v>INSTALACION DE AGUA POTABLE</v>
      </c>
      <c r="I1391" t="str">
        <f t="shared" si="109"/>
        <v>EQUIPO</v>
      </c>
      <c r="J1391" t="str">
        <f t="shared" si="112"/>
        <v>EQUIPO</v>
      </c>
      <c r="K1391" t="b">
        <f t="shared" si="110"/>
        <v>0</v>
      </c>
      <c r="L1391" s="11" t="str">
        <f t="shared" si="111"/>
        <v/>
      </c>
      <c r="M1391" t="str">
        <f>IF(B1391="Q", MAX(M$2:M1390)+1, "")</f>
        <v/>
      </c>
      <c r="N1391" t="str">
        <f t="shared" si="108"/>
        <v/>
      </c>
    </row>
    <row r="1392" spans="1:14" x14ac:dyDescent="0.25">
      <c r="A1392" s="6" t="s">
        <v>1</v>
      </c>
      <c r="B1392" s="6" t="s">
        <v>247</v>
      </c>
      <c r="C1392" s="8" t="s">
        <v>248</v>
      </c>
      <c r="D1392" s="8"/>
      <c r="E1392" s="8"/>
      <c r="F1392" s="8" t="s">
        <v>249</v>
      </c>
      <c r="G1392" s="7">
        <v>810.55</v>
      </c>
      <c r="H1392" t="str" cm="1">
        <f t="array" ref="H1392">SUBSTITUTE(INDEX($C$1:$C1392, MAX(IF((NOT(ISBLANK($C$1:$C1392)))*(ISNUMBER(FIND("Item:", $C$1:$C1392))), ROW($C$1:$C1392)-ROW($C$1)+1))), "Item: ", "")</f>
        <v>INSTALACION DE AGUA POTABLE</v>
      </c>
      <c r="I1392" t="str">
        <f t="shared" si="109"/>
        <v/>
      </c>
      <c r="J1392" t="str">
        <f t="shared" si="112"/>
        <v>EQUIPO</v>
      </c>
      <c r="K1392" t="b">
        <f t="shared" si="110"/>
        <v>0</v>
      </c>
      <c r="L1392" s="11" t="str">
        <f t="shared" si="111"/>
        <v/>
      </c>
      <c r="M1392" t="str">
        <f>IF(B1392="Q", MAX(M$2:M1391)+1, "")</f>
        <v/>
      </c>
      <c r="N1392" t="str">
        <f t="shared" si="108"/>
        <v/>
      </c>
    </row>
    <row r="1393" spans="1:14" x14ac:dyDescent="0.25">
      <c r="A1393" s="2"/>
      <c r="B1393" s="2" t="s">
        <v>250</v>
      </c>
      <c r="C1393" s="5" t="s">
        <v>251</v>
      </c>
      <c r="D1393" s="5"/>
      <c r="E1393" s="5" t="s">
        <v>252</v>
      </c>
      <c r="F1393" s="5" t="s">
        <v>253</v>
      </c>
      <c r="G1393" s="3">
        <v>56.74</v>
      </c>
      <c r="H1393" t="str" cm="1">
        <f t="array" ref="H1393">SUBSTITUTE(INDEX($C$1:$C1393, MAX(IF((NOT(ISBLANK($C$1:$C1393)))*(ISNUMBER(FIND("Item:", $C$1:$C1393))), ROW($C$1:$C1393)-ROW($C$1)+1))), "Item: ", "")</f>
        <v>INSTALACION DE AGUA POTABLE</v>
      </c>
      <c r="I1393" t="str">
        <f t="shared" si="109"/>
        <v/>
      </c>
      <c r="J1393" t="str">
        <f t="shared" si="112"/>
        <v>EQUIPO</v>
      </c>
      <c r="K1393" t="b">
        <f t="shared" si="110"/>
        <v>0</v>
      </c>
      <c r="L1393" s="11" t="str">
        <f t="shared" si="111"/>
        <v/>
      </c>
      <c r="M1393" t="str">
        <f>IF(B1393="Q", MAX(M$2:M1392)+1, "")</f>
        <v/>
      </c>
      <c r="N1393" t="str">
        <f t="shared" si="108"/>
        <v/>
      </c>
    </row>
    <row r="1394" spans="1:14" x14ac:dyDescent="0.25">
      <c r="A1394" s="2"/>
      <c r="B1394" s="2" t="s">
        <v>26</v>
      </c>
      <c r="C1394" s="5" t="s">
        <v>254</v>
      </c>
      <c r="D1394" s="5"/>
      <c r="E1394" s="5" t="s">
        <v>252</v>
      </c>
      <c r="F1394" s="5" t="s">
        <v>255</v>
      </c>
      <c r="G1394" s="3">
        <v>60.71</v>
      </c>
      <c r="H1394" t="str" cm="1">
        <f t="array" ref="H1394">SUBSTITUTE(INDEX($C$1:$C1394, MAX(IF((NOT(ISBLANK($C$1:$C1394)))*(ISNUMBER(FIND("Item:", $C$1:$C1394))), ROW($C$1:$C1394)-ROW($C$1)+1))), "Item: ", "")</f>
        <v>INSTALACION DE AGUA POTABLE</v>
      </c>
      <c r="I1394" t="str">
        <f t="shared" si="109"/>
        <v/>
      </c>
      <c r="J1394" t="str">
        <f t="shared" si="112"/>
        <v>EQUIPO</v>
      </c>
      <c r="K1394" t="b">
        <f t="shared" si="110"/>
        <v>0</v>
      </c>
      <c r="L1394" s="11" t="str">
        <f t="shared" si="111"/>
        <v/>
      </c>
      <c r="M1394" t="str">
        <f>IF(B1394="Q", MAX(M$2:M1393)+1, "")</f>
        <v/>
      </c>
      <c r="N1394" t="str">
        <f t="shared" si="108"/>
        <v/>
      </c>
    </row>
    <row r="1395" spans="1:14" x14ac:dyDescent="0.25">
      <c r="A1395" s="6" t="s">
        <v>1</v>
      </c>
      <c r="B1395" s="6" t="s">
        <v>256</v>
      </c>
      <c r="C1395" s="8" t="s">
        <v>257</v>
      </c>
      <c r="D1395" s="8"/>
      <c r="E1395" s="8"/>
      <c r="F1395" s="8" t="s">
        <v>258</v>
      </c>
      <c r="G1395" s="7">
        <v>928</v>
      </c>
      <c r="H1395" t="str" cm="1">
        <f t="array" ref="H1395">SUBSTITUTE(INDEX($C$1:$C1395, MAX(IF((NOT(ISBLANK($C$1:$C1395)))*(ISNUMBER(FIND("Item:", $C$1:$C1395))), ROW($C$1:$C1395)-ROW($C$1)+1))), "Item: ", "")</f>
        <v>INSTALACION DE AGUA POTABLE</v>
      </c>
      <c r="I1395" t="str">
        <f t="shared" si="109"/>
        <v/>
      </c>
      <c r="J1395" t="str">
        <f t="shared" si="112"/>
        <v>EQUIPO</v>
      </c>
      <c r="K1395" t="b">
        <f t="shared" si="110"/>
        <v>0</v>
      </c>
      <c r="L1395" s="11" t="str">
        <f t="shared" si="111"/>
        <v/>
      </c>
      <c r="M1395" t="str">
        <f>IF(B1395="Q", MAX(M$2:M1394)+1, "")</f>
        <v/>
      </c>
      <c r="N1395" t="str">
        <f t="shared" si="108"/>
        <v/>
      </c>
    </row>
    <row r="1396" spans="1:14" x14ac:dyDescent="0.25">
      <c r="A1396" s="2"/>
      <c r="B1396" s="2" t="s">
        <v>259</v>
      </c>
      <c r="C1396" s="5" t="s">
        <v>260</v>
      </c>
      <c r="D1396" s="5"/>
      <c r="E1396" s="5" t="s">
        <v>261</v>
      </c>
      <c r="F1396" s="5" t="s">
        <v>262</v>
      </c>
      <c r="G1396" s="3">
        <v>28.68</v>
      </c>
      <c r="H1396" t="str" cm="1">
        <f t="array" ref="H1396">SUBSTITUTE(INDEX($C$1:$C1396, MAX(IF((NOT(ISBLANK($C$1:$C1396)))*(ISNUMBER(FIND("Item:", $C$1:$C1396))), ROW($C$1:$C1396)-ROW($C$1)+1))), "Item: ", "")</f>
        <v>INSTALACION DE AGUA POTABLE</v>
      </c>
      <c r="I1396" t="str">
        <f t="shared" si="109"/>
        <v/>
      </c>
      <c r="J1396" t="str">
        <f t="shared" si="112"/>
        <v>EQUIPO</v>
      </c>
      <c r="K1396" t="b">
        <f t="shared" si="110"/>
        <v>0</v>
      </c>
      <c r="L1396" s="11" t="str">
        <f t="shared" si="111"/>
        <v/>
      </c>
      <c r="M1396" t="str">
        <f>IF(B1396="Q", MAX(M$2:M1395)+1, "")</f>
        <v/>
      </c>
      <c r="N1396" t="str">
        <f t="shared" si="108"/>
        <v/>
      </c>
    </row>
    <row r="1397" spans="1:14" x14ac:dyDescent="0.25">
      <c r="H1397" t="str" cm="1">
        <f t="array" ref="H1397">SUBSTITUTE(INDEX($C$1:$C1397, MAX(IF((NOT(ISBLANK($C$1:$C1397)))*(ISNUMBER(FIND("Item:", $C$1:$C1397))), ROW($C$1:$C1397)-ROW($C$1)+1))), "Item: ", "")</f>
        <v>INSTALACION DE AGUA POTABLE</v>
      </c>
      <c r="I1397" t="str">
        <f t="shared" si="109"/>
        <v/>
      </c>
      <c r="J1397" t="str">
        <f t="shared" si="112"/>
        <v>EQUIPO</v>
      </c>
      <c r="K1397" t="b">
        <f t="shared" si="110"/>
        <v>0</v>
      </c>
      <c r="L1397" s="11" t="str">
        <f t="shared" si="111"/>
        <v/>
      </c>
      <c r="M1397" t="str">
        <f>IF(B1397="Q", MAX(M$2:M1396)+1, "")</f>
        <v/>
      </c>
      <c r="N1397" t="str">
        <f t="shared" si="108"/>
        <v/>
      </c>
    </row>
    <row r="1398" spans="1:14" x14ac:dyDescent="0.25">
      <c r="A1398" s="6" t="s">
        <v>1</v>
      </c>
      <c r="B1398" s="6" t="s">
        <v>263</v>
      </c>
      <c r="C1398" s="8" t="s">
        <v>264</v>
      </c>
      <c r="D1398" s="8"/>
      <c r="E1398" s="8"/>
      <c r="F1398" s="8" t="s">
        <v>265</v>
      </c>
      <c r="G1398" s="7">
        <v>956.68</v>
      </c>
      <c r="H1398" t="str" cm="1">
        <f t="array" ref="H1398">SUBSTITUTE(INDEX($C$1:$C1398, MAX(IF((NOT(ISBLANK($C$1:$C1398)))*(ISNUMBER(FIND("Item:", $C$1:$C1398))), ROW($C$1:$C1398)-ROW($C$1)+1))), "Item: ", "")</f>
        <v>INSTALACION DE AGUA POTABLE</v>
      </c>
      <c r="I1398" t="str">
        <f t="shared" si="109"/>
        <v/>
      </c>
      <c r="J1398" t="str">
        <f t="shared" si="112"/>
        <v>EQUIPO</v>
      </c>
      <c r="K1398" t="b">
        <f t="shared" si="110"/>
        <v>0</v>
      </c>
      <c r="L1398" s="11" t="str">
        <f t="shared" si="111"/>
        <v/>
      </c>
      <c r="M1398">
        <f>IF(B1398="Q", MAX(M$2:M1397)+1, "")</f>
        <v>28</v>
      </c>
      <c r="N1398" t="str">
        <f t="shared" si="108"/>
        <v>INSTALACION DE AGUA POTABLE</v>
      </c>
    </row>
    <row r="1399" spans="1:14" x14ac:dyDescent="0.25">
      <c r="A1399" s="6" t="s">
        <v>1</v>
      </c>
      <c r="B1399" s="6"/>
      <c r="C1399" s="8" t="s">
        <v>266</v>
      </c>
      <c r="D1399" s="8"/>
      <c r="E1399" s="8"/>
      <c r="F1399" s="8"/>
      <c r="G1399" s="7">
        <v>956.68</v>
      </c>
      <c r="H1399" t="str" cm="1">
        <f t="array" ref="H1399">SUBSTITUTE(INDEX($C$1:$C1399, MAX(IF((NOT(ISBLANK($C$1:$C1399)))*(ISNUMBER(FIND("Item:", $C$1:$C1399))), ROW($C$1:$C1399)-ROW($C$1)+1))), "Item: ", "")</f>
        <v>INSTALACION DE AGUA POTABLE</v>
      </c>
      <c r="I1399" t="str">
        <f t="shared" si="109"/>
        <v/>
      </c>
      <c r="J1399" t="str">
        <f t="shared" si="112"/>
        <v>EQUIPO</v>
      </c>
      <c r="K1399" t="b">
        <f t="shared" si="110"/>
        <v>0</v>
      </c>
      <c r="L1399" s="11" t="str">
        <f t="shared" si="111"/>
        <v/>
      </c>
      <c r="M1399" t="str">
        <f>IF(B1399="Q", MAX(M$2:M1398)+1, "")</f>
        <v/>
      </c>
      <c r="N1399" t="str">
        <f t="shared" si="108"/>
        <v/>
      </c>
    </row>
    <row r="1400" spans="1:14" x14ac:dyDescent="0.25">
      <c r="C1400" s="9" t="s">
        <v>330</v>
      </c>
      <c r="H1400" t="str" cm="1">
        <f t="array" ref="H1400">SUBSTITUTE(INDEX($C$1:$C1400, MAX(IF((NOT(ISBLANK($C$1:$C1400)))*(ISNUMBER(FIND("Item:", $C$1:$C1400))), ROW($C$1:$C1400)-ROW($C$1)+1))), "Item: ", "")</f>
        <v>INSTALACION DE AGUA POTABLE</v>
      </c>
      <c r="I1400" t="str">
        <f t="shared" si="109"/>
        <v/>
      </c>
      <c r="J1400" t="str">
        <f t="shared" si="112"/>
        <v>EQUIPO</v>
      </c>
      <c r="K1400" t="b">
        <f t="shared" si="110"/>
        <v>0</v>
      </c>
      <c r="L1400" s="11" t="str">
        <f t="shared" si="111"/>
        <v/>
      </c>
      <c r="M1400" t="str">
        <f>IF(B1400="Q", MAX(M$2:M1399)+1, "")</f>
        <v/>
      </c>
      <c r="N1400" t="str">
        <f t="shared" si="108"/>
        <v/>
      </c>
    </row>
    <row r="1401" spans="1:14" x14ac:dyDescent="0.25">
      <c r="H1401" t="str" cm="1">
        <f t="array" ref="H1401">SUBSTITUTE(INDEX($C$1:$C1401, MAX(IF((NOT(ISBLANK($C$1:$C1401)))*(ISNUMBER(FIND("Item:", $C$1:$C1401))), ROW($C$1:$C1401)-ROW($C$1)+1))), "Item: ", "")</f>
        <v>INSTALACION DE AGUA POTABLE</v>
      </c>
      <c r="I1401" t="str">
        <f t="shared" si="109"/>
        <v/>
      </c>
      <c r="J1401" t="str">
        <f t="shared" si="112"/>
        <v>EQUIPO</v>
      </c>
      <c r="K1401" t="b">
        <f t="shared" si="110"/>
        <v>0</v>
      </c>
      <c r="L1401" s="11" t="str">
        <f t="shared" si="111"/>
        <v/>
      </c>
      <c r="M1401" t="str">
        <f>IF(B1401="Q", MAX(M$2:M1400)+1, "")</f>
        <v/>
      </c>
      <c r="N1401" t="str">
        <f t="shared" si="108"/>
        <v/>
      </c>
    </row>
    <row r="1402" spans="1:14" x14ac:dyDescent="0.25">
      <c r="C1402" s="10" t="s">
        <v>331</v>
      </c>
      <c r="E1402" s="10" t="s">
        <v>327</v>
      </c>
      <c r="H1402" t="str" cm="1">
        <f t="array" ref="H1402">SUBSTITUTE(INDEX($C$1:$C1402, MAX(IF((NOT(ISBLANK($C$1:$C1402)))*(ISNUMBER(FIND("Item:", $C$1:$C1402))), ROW($C$1:$C1402)-ROW($C$1)+1))), "Item: ", "")</f>
        <v>PROVISION Y COLOCADO DE DUCHA ELECTRICA</v>
      </c>
      <c r="I1402" t="str">
        <f t="shared" si="109"/>
        <v/>
      </c>
      <c r="J1402" t="str">
        <f t="shared" si="112"/>
        <v>EQUIPO</v>
      </c>
      <c r="K1402" t="b">
        <f t="shared" si="110"/>
        <v>0</v>
      </c>
      <c r="L1402" s="11" t="str">
        <f t="shared" si="111"/>
        <v/>
      </c>
      <c r="M1402" t="str">
        <f>IF(B1402="Q", MAX(M$2:M1401)+1, "")</f>
        <v/>
      </c>
      <c r="N1402" t="str">
        <f t="shared" si="108"/>
        <v/>
      </c>
    </row>
    <row r="1403" spans="1:14" x14ac:dyDescent="0.25">
      <c r="C1403" s="10" t="s">
        <v>0</v>
      </c>
      <c r="E1403" s="10" t="s">
        <v>72</v>
      </c>
      <c r="H1403" t="str" cm="1">
        <f t="array" ref="H1403">SUBSTITUTE(INDEX($C$1:$C1403, MAX(IF((NOT(ISBLANK($C$1:$C1403)))*(ISNUMBER(FIND("Item:", $C$1:$C1403))), ROW($C$1:$C1403)-ROW($C$1)+1))), "Item: ", "")</f>
        <v>PROVISION Y COLOCADO DE DUCHA ELECTRICA</v>
      </c>
      <c r="I1403" t="str">
        <f t="shared" si="109"/>
        <v/>
      </c>
      <c r="J1403" t="str">
        <f t="shared" si="112"/>
        <v>EQUIPO</v>
      </c>
      <c r="K1403" t="b">
        <f t="shared" si="110"/>
        <v>0</v>
      </c>
      <c r="L1403" s="11" t="str">
        <f t="shared" si="111"/>
        <v/>
      </c>
      <c r="M1403" t="str">
        <f>IF(B1403="Q", MAX(M$2:M1402)+1, "")</f>
        <v/>
      </c>
      <c r="N1403" t="str">
        <f t="shared" si="108"/>
        <v/>
      </c>
    </row>
    <row r="1404" spans="1:14" x14ac:dyDescent="0.25">
      <c r="C1404" s="10" t="s">
        <v>71</v>
      </c>
      <c r="E1404" s="10" t="s">
        <v>73</v>
      </c>
      <c r="H1404" t="str" cm="1">
        <f t="array" ref="H1404">SUBSTITUTE(INDEX($C$1:$C1404, MAX(IF((NOT(ISBLANK($C$1:$C1404)))*(ISNUMBER(FIND("Item:", $C$1:$C1404))), ROW($C$1:$C1404)-ROW($C$1)+1))), "Item: ", "")</f>
        <v>PROVISION Y COLOCADO DE DUCHA ELECTRICA</v>
      </c>
      <c r="I1404" t="str">
        <f t="shared" si="109"/>
        <v/>
      </c>
      <c r="J1404" t="str">
        <f t="shared" si="112"/>
        <v>EQUIPO</v>
      </c>
      <c r="K1404" t="b">
        <f t="shared" si="110"/>
        <v>0</v>
      </c>
      <c r="L1404" s="11" t="str">
        <f t="shared" si="111"/>
        <v/>
      </c>
      <c r="M1404" t="str">
        <f>IF(B1404="Q", MAX(M$2:M1403)+1, "")</f>
        <v/>
      </c>
      <c r="N1404" t="str">
        <f t="shared" si="108"/>
        <v/>
      </c>
    </row>
    <row r="1405" spans="1:14" x14ac:dyDescent="0.25">
      <c r="H1405" t="str" cm="1">
        <f t="array" ref="H1405">SUBSTITUTE(INDEX($C$1:$C1405, MAX(IF((NOT(ISBLANK($C$1:$C1405)))*(ISNUMBER(FIND("Item:", $C$1:$C1405))), ROW($C$1:$C1405)-ROW($C$1)+1))), "Item: ", "")</f>
        <v>PROVISION Y COLOCADO DE DUCHA ELECTRICA</v>
      </c>
      <c r="I1405" t="str">
        <f t="shared" si="109"/>
        <v/>
      </c>
      <c r="J1405" t="str">
        <f t="shared" si="112"/>
        <v>EQUIPO</v>
      </c>
      <c r="K1405" t="b">
        <f t="shared" si="110"/>
        <v>0</v>
      </c>
      <c r="L1405" s="11" t="str">
        <f t="shared" si="111"/>
        <v/>
      </c>
      <c r="M1405" t="str">
        <f>IF(B1405="Q", MAX(M$2:M1404)+1, "")</f>
        <v/>
      </c>
      <c r="N1405" t="str">
        <f t="shared" si="108"/>
        <v/>
      </c>
    </row>
    <row r="1406" spans="1:14" x14ac:dyDescent="0.25">
      <c r="A1406" s="1" t="s">
        <v>2</v>
      </c>
      <c r="B1406" s="1" t="s">
        <v>213</v>
      </c>
      <c r="C1406" s="4" t="s">
        <v>214</v>
      </c>
      <c r="D1406" s="4" t="s">
        <v>74</v>
      </c>
      <c r="E1406" s="4" t="s">
        <v>77</v>
      </c>
      <c r="F1406" s="4" t="s">
        <v>215</v>
      </c>
      <c r="G1406" s="4" t="s">
        <v>76</v>
      </c>
      <c r="H1406" t="str" cm="1">
        <f t="array" ref="H1406">SUBSTITUTE(INDEX($C$1:$C1406, MAX(IF((NOT(ISBLANK($C$1:$C1406)))*(ISNUMBER(FIND("Item:", $C$1:$C1406))), ROW($C$1:$C1406)-ROW($C$1)+1))), "Item: ", "")</f>
        <v>PROVISION Y COLOCADO DE DUCHA ELECTRICA</v>
      </c>
      <c r="I1406" t="str">
        <f t="shared" si="109"/>
        <v/>
      </c>
      <c r="J1406" t="str">
        <f t="shared" si="112"/>
        <v>EQUIPO</v>
      </c>
      <c r="K1406" t="b">
        <f t="shared" si="110"/>
        <v>0</v>
      </c>
      <c r="L1406" s="11" t="str">
        <f t="shared" si="111"/>
        <v/>
      </c>
      <c r="M1406" t="str">
        <f>IF(B1406="Q", MAX(M$2:M1405)+1, "")</f>
        <v/>
      </c>
      <c r="N1406" t="str">
        <f t="shared" si="108"/>
        <v/>
      </c>
    </row>
    <row r="1407" spans="1:14" x14ac:dyDescent="0.25">
      <c r="A1407" s="2"/>
      <c r="B1407" s="2" t="s">
        <v>216</v>
      </c>
      <c r="C1407" s="5" t="s">
        <v>217</v>
      </c>
      <c r="D1407" s="5"/>
      <c r="E1407" s="5"/>
      <c r="F1407" s="5"/>
      <c r="G1407" s="5"/>
      <c r="H1407" t="str" cm="1">
        <f t="array" ref="H1407">SUBSTITUTE(INDEX($C$1:$C1407, MAX(IF((NOT(ISBLANK($C$1:$C1407)))*(ISNUMBER(FIND("Item:", $C$1:$C1407))), ROW($C$1:$C1407)-ROW($C$1)+1))), "Item: ", "")</f>
        <v>PROVISION Y COLOCADO DE DUCHA ELECTRICA</v>
      </c>
      <c r="I1407" t="str">
        <f t="shared" si="109"/>
        <v>MATERIALES</v>
      </c>
      <c r="J1407" t="str">
        <f t="shared" si="112"/>
        <v>MATERIALES</v>
      </c>
      <c r="K1407" t="b">
        <f t="shared" si="110"/>
        <v>1</v>
      </c>
      <c r="L1407" s="11" t="str">
        <f t="shared" si="111"/>
        <v/>
      </c>
      <c r="M1407" t="str">
        <f>IF(B1407="Q", MAX(M$2:M1406)+1, "")</f>
        <v/>
      </c>
      <c r="N1407" t="str">
        <f t="shared" si="108"/>
        <v/>
      </c>
    </row>
    <row r="1408" spans="1:14" x14ac:dyDescent="0.25">
      <c r="A1408" s="2">
        <v>1</v>
      </c>
      <c r="B1408" s="2" t="s">
        <v>218</v>
      </c>
      <c r="C1408" s="5" t="s">
        <v>127</v>
      </c>
      <c r="D1408" s="5" t="s">
        <v>37</v>
      </c>
      <c r="E1408" s="3">
        <v>1</v>
      </c>
      <c r="F1408" s="3">
        <v>90</v>
      </c>
      <c r="G1408" s="3">
        <v>90</v>
      </c>
      <c r="H1408" t="str" cm="1">
        <f t="array" ref="H1408">SUBSTITUTE(INDEX($C$1:$C1408, MAX(IF((NOT(ISBLANK($C$1:$C1408)))*(ISNUMBER(FIND("Item:", $C$1:$C1408))), ROW($C$1:$C1408)-ROW($C$1)+1))), "Item: ", "")</f>
        <v>PROVISION Y COLOCADO DE DUCHA ELECTRICA</v>
      </c>
      <c r="I1408" t="str">
        <f t="shared" si="109"/>
        <v/>
      </c>
      <c r="J1408" t="str">
        <f t="shared" si="112"/>
        <v>MATERIALES</v>
      </c>
      <c r="K1408" t="b">
        <f t="shared" si="110"/>
        <v>0</v>
      </c>
      <c r="L1408" s="11" t="str">
        <f t="shared" si="111"/>
        <v>SI</v>
      </c>
      <c r="M1408" t="str">
        <f>IF(B1408="Q", MAX(M$2:M1407)+1, "")</f>
        <v/>
      </c>
      <c r="N1408" t="str">
        <f t="shared" si="108"/>
        <v/>
      </c>
    </row>
    <row r="1409" spans="1:14" x14ac:dyDescent="0.25">
      <c r="H1409" t="str" cm="1">
        <f t="array" ref="H1409">SUBSTITUTE(INDEX($C$1:$C1409, MAX(IF((NOT(ISBLANK($C$1:$C1409)))*(ISNUMBER(FIND("Item:", $C$1:$C1409))), ROW($C$1:$C1409)-ROW($C$1)+1))), "Item: ", "")</f>
        <v>PROVISION Y COLOCADO DE DUCHA ELECTRICA</v>
      </c>
      <c r="I1409" t="str">
        <f t="shared" si="109"/>
        <v/>
      </c>
      <c r="J1409" t="str">
        <f t="shared" si="112"/>
        <v>MATERIALES</v>
      </c>
      <c r="K1409" t="b">
        <f t="shared" si="110"/>
        <v>0</v>
      </c>
      <c r="L1409" s="11" t="str">
        <f t="shared" si="111"/>
        <v/>
      </c>
      <c r="M1409" t="str">
        <f>IF(B1409="Q", MAX(M$2:M1408)+1, "")</f>
        <v/>
      </c>
      <c r="N1409" t="str">
        <f t="shared" si="108"/>
        <v/>
      </c>
    </row>
    <row r="1410" spans="1:14" x14ac:dyDescent="0.25">
      <c r="H1410" t="str" cm="1">
        <f t="array" ref="H1410">SUBSTITUTE(INDEX($C$1:$C1410, MAX(IF((NOT(ISBLANK($C$1:$C1410)))*(ISNUMBER(FIND("Item:", $C$1:$C1410))), ROW($C$1:$C1410)-ROW($C$1)+1))), "Item: ", "")</f>
        <v>PROVISION Y COLOCADO DE DUCHA ELECTRICA</v>
      </c>
      <c r="I1410" t="str">
        <f t="shared" si="109"/>
        <v/>
      </c>
      <c r="J1410" t="str">
        <f t="shared" si="112"/>
        <v>MATERIALES</v>
      </c>
      <c r="K1410" t="b">
        <f t="shared" si="110"/>
        <v>0</v>
      </c>
      <c r="L1410" s="11" t="str">
        <f t="shared" si="111"/>
        <v/>
      </c>
      <c r="M1410" t="str">
        <f>IF(B1410="Q", MAX(M$2:M1409)+1, "")</f>
        <v/>
      </c>
      <c r="N1410" t="str">
        <f t="shared" ref="N1410:N1473" si="113">+IF(M1410="","",H1410)</f>
        <v/>
      </c>
    </row>
    <row r="1411" spans="1:14" x14ac:dyDescent="0.25">
      <c r="H1411" t="str" cm="1">
        <f t="array" ref="H1411">SUBSTITUTE(INDEX($C$1:$C1411, MAX(IF((NOT(ISBLANK($C$1:$C1411)))*(ISNUMBER(FIND("Item:", $C$1:$C1411))), ROW($C$1:$C1411)-ROW($C$1)+1))), "Item: ", "")</f>
        <v>PROVISION Y COLOCADO DE DUCHA ELECTRICA</v>
      </c>
      <c r="I1411" t="str">
        <f t="shared" ref="I1411:I1474" si="114">IFERROR(  IF(OR(ISNUMBER(FIND("MATERIALES", C1411,1))), "MATERIALES",  IF(OR(ISNUMBER(FIND("MANO DE OBRA", C1411))), "MANO DE OBRA",  IF(OR(ISNUMBER(FIND("EQUIPO", C1411))), "EQUIPO",  ""))),"")</f>
        <v/>
      </c>
      <c r="J1411" t="str">
        <f t="shared" si="112"/>
        <v>MATERIALES</v>
      </c>
      <c r="K1411" t="b">
        <f t="shared" ref="K1411:K1474" si="115">AND(ISTEXT(B1411),C1411=J1411)</f>
        <v>0</v>
      </c>
      <c r="L1411" s="11" t="str">
        <f t="shared" ref="L1411:L1474" si="116">IF(ISNUMBER(A1411),"SI","")</f>
        <v/>
      </c>
      <c r="M1411" t="str">
        <f>IF(B1411="Q", MAX(M$2:M1410)+1, "")</f>
        <v/>
      </c>
      <c r="N1411" t="str">
        <f t="shared" si="113"/>
        <v/>
      </c>
    </row>
    <row r="1412" spans="1:14" x14ac:dyDescent="0.25">
      <c r="H1412" t="str" cm="1">
        <f t="array" ref="H1412">SUBSTITUTE(INDEX($C$1:$C1412, MAX(IF((NOT(ISBLANK($C$1:$C1412)))*(ISNUMBER(FIND("Item:", $C$1:$C1412))), ROW($C$1:$C1412)-ROW($C$1)+1))), "Item: ", "")</f>
        <v>PROVISION Y COLOCADO DE DUCHA ELECTRICA</v>
      </c>
      <c r="I1412" t="str">
        <f t="shared" si="114"/>
        <v/>
      </c>
      <c r="J1412" t="str">
        <f t="shared" si="112"/>
        <v>MATERIALES</v>
      </c>
      <c r="K1412" t="b">
        <f t="shared" si="115"/>
        <v>0</v>
      </c>
      <c r="L1412" s="11" t="str">
        <f t="shared" si="116"/>
        <v/>
      </c>
      <c r="M1412" t="str">
        <f>IF(B1412="Q", MAX(M$2:M1411)+1, "")</f>
        <v/>
      </c>
      <c r="N1412" t="str">
        <f t="shared" si="113"/>
        <v/>
      </c>
    </row>
    <row r="1413" spans="1:14" x14ac:dyDescent="0.25">
      <c r="H1413" t="str" cm="1">
        <f t="array" ref="H1413">SUBSTITUTE(INDEX($C$1:$C1413, MAX(IF((NOT(ISBLANK($C$1:$C1413)))*(ISNUMBER(FIND("Item:", $C$1:$C1413))), ROW($C$1:$C1413)-ROW($C$1)+1))), "Item: ", "")</f>
        <v>PROVISION Y COLOCADO DE DUCHA ELECTRICA</v>
      </c>
      <c r="I1413" t="str">
        <f t="shared" si="114"/>
        <v/>
      </c>
      <c r="J1413" t="str">
        <f t="shared" si="112"/>
        <v>MATERIALES</v>
      </c>
      <c r="K1413" t="b">
        <f t="shared" si="115"/>
        <v>0</v>
      </c>
      <c r="L1413" s="11" t="str">
        <f t="shared" si="116"/>
        <v/>
      </c>
      <c r="M1413" t="str">
        <f>IF(B1413="Q", MAX(M$2:M1412)+1, "")</f>
        <v/>
      </c>
      <c r="N1413" t="str">
        <f t="shared" si="113"/>
        <v/>
      </c>
    </row>
    <row r="1414" spans="1:14" x14ac:dyDescent="0.25">
      <c r="H1414" t="str" cm="1">
        <f t="array" ref="H1414">SUBSTITUTE(INDEX($C$1:$C1414, MAX(IF((NOT(ISBLANK($C$1:$C1414)))*(ISNUMBER(FIND("Item:", $C$1:$C1414))), ROW($C$1:$C1414)-ROW($C$1)+1))), "Item: ", "")</f>
        <v>PROVISION Y COLOCADO DE DUCHA ELECTRICA</v>
      </c>
      <c r="I1414" t="str">
        <f t="shared" si="114"/>
        <v/>
      </c>
      <c r="J1414" t="str">
        <f t="shared" si="112"/>
        <v>MATERIALES</v>
      </c>
      <c r="K1414" t="b">
        <f t="shared" si="115"/>
        <v>0</v>
      </c>
      <c r="L1414" s="11" t="str">
        <f t="shared" si="116"/>
        <v/>
      </c>
      <c r="M1414" t="str">
        <f>IF(B1414="Q", MAX(M$2:M1413)+1, "")</f>
        <v/>
      </c>
      <c r="N1414" t="str">
        <f t="shared" si="113"/>
        <v/>
      </c>
    </row>
    <row r="1415" spans="1:14" x14ac:dyDescent="0.25">
      <c r="H1415" t="str" cm="1">
        <f t="array" ref="H1415">SUBSTITUTE(INDEX($C$1:$C1415, MAX(IF((NOT(ISBLANK($C$1:$C1415)))*(ISNUMBER(FIND("Item:", $C$1:$C1415))), ROW($C$1:$C1415)-ROW($C$1)+1))), "Item: ", "")</f>
        <v>PROVISION Y COLOCADO DE DUCHA ELECTRICA</v>
      </c>
      <c r="I1415" t="str">
        <f t="shared" si="114"/>
        <v/>
      </c>
      <c r="J1415" t="str">
        <f t="shared" si="112"/>
        <v>MATERIALES</v>
      </c>
      <c r="K1415" t="b">
        <f t="shared" si="115"/>
        <v>0</v>
      </c>
      <c r="L1415" s="11" t="str">
        <f t="shared" si="116"/>
        <v/>
      </c>
      <c r="M1415" t="str">
        <f>IF(B1415="Q", MAX(M$2:M1414)+1, "")</f>
        <v/>
      </c>
      <c r="N1415" t="str">
        <f t="shared" si="113"/>
        <v/>
      </c>
    </row>
    <row r="1416" spans="1:14" x14ac:dyDescent="0.25">
      <c r="H1416" t="str" cm="1">
        <f t="array" ref="H1416">SUBSTITUTE(INDEX($C$1:$C1416, MAX(IF((NOT(ISBLANK($C$1:$C1416)))*(ISNUMBER(FIND("Item:", $C$1:$C1416))), ROW($C$1:$C1416)-ROW($C$1)+1))), "Item: ", "")</f>
        <v>PROVISION Y COLOCADO DE DUCHA ELECTRICA</v>
      </c>
      <c r="I1416" t="str">
        <f t="shared" si="114"/>
        <v/>
      </c>
      <c r="J1416" t="str">
        <f t="shared" ref="J1416:J1479" si="117">+IF(I1416="",J1415,I1416)</f>
        <v>MATERIALES</v>
      </c>
      <c r="K1416" t="b">
        <f t="shared" si="115"/>
        <v>0</v>
      </c>
      <c r="L1416" s="11" t="str">
        <f t="shared" si="116"/>
        <v/>
      </c>
      <c r="M1416" t="str">
        <f>IF(B1416="Q", MAX(M$2:M1415)+1, "")</f>
        <v/>
      </c>
      <c r="N1416" t="str">
        <f t="shared" si="113"/>
        <v/>
      </c>
    </row>
    <row r="1417" spans="1:14" x14ac:dyDescent="0.25">
      <c r="H1417" t="str" cm="1">
        <f t="array" ref="H1417">SUBSTITUTE(INDEX($C$1:$C1417, MAX(IF((NOT(ISBLANK($C$1:$C1417)))*(ISNUMBER(FIND("Item:", $C$1:$C1417))), ROW($C$1:$C1417)-ROW($C$1)+1))), "Item: ", "")</f>
        <v>PROVISION Y COLOCADO DE DUCHA ELECTRICA</v>
      </c>
      <c r="I1417" t="str">
        <f t="shared" si="114"/>
        <v/>
      </c>
      <c r="J1417" t="str">
        <f t="shared" si="117"/>
        <v>MATERIALES</v>
      </c>
      <c r="K1417" t="b">
        <f t="shared" si="115"/>
        <v>0</v>
      </c>
      <c r="L1417" s="11" t="str">
        <f t="shared" si="116"/>
        <v/>
      </c>
      <c r="M1417" t="str">
        <f>IF(B1417="Q", MAX(M$2:M1416)+1, "")</f>
        <v/>
      </c>
      <c r="N1417" t="str">
        <f t="shared" si="113"/>
        <v/>
      </c>
    </row>
    <row r="1418" spans="1:14" x14ac:dyDescent="0.25">
      <c r="H1418" t="str" cm="1">
        <f t="array" ref="H1418">SUBSTITUTE(INDEX($C$1:$C1418, MAX(IF((NOT(ISBLANK($C$1:$C1418)))*(ISNUMBER(FIND("Item:", $C$1:$C1418))), ROW($C$1:$C1418)-ROW($C$1)+1))), "Item: ", "")</f>
        <v>PROVISION Y COLOCADO DE DUCHA ELECTRICA</v>
      </c>
      <c r="I1418" t="str">
        <f t="shared" si="114"/>
        <v/>
      </c>
      <c r="J1418" t="str">
        <f t="shared" si="117"/>
        <v>MATERIALES</v>
      </c>
      <c r="K1418" t="b">
        <f t="shared" si="115"/>
        <v>0</v>
      </c>
      <c r="L1418" s="11" t="str">
        <f t="shared" si="116"/>
        <v/>
      </c>
      <c r="M1418" t="str">
        <f>IF(B1418="Q", MAX(M$2:M1417)+1, "")</f>
        <v/>
      </c>
      <c r="N1418" t="str">
        <f t="shared" si="113"/>
        <v/>
      </c>
    </row>
    <row r="1419" spans="1:14" x14ac:dyDescent="0.25">
      <c r="H1419" t="str" cm="1">
        <f t="array" ref="H1419">SUBSTITUTE(INDEX($C$1:$C1419, MAX(IF((NOT(ISBLANK($C$1:$C1419)))*(ISNUMBER(FIND("Item:", $C$1:$C1419))), ROW($C$1:$C1419)-ROW($C$1)+1))), "Item: ", "")</f>
        <v>PROVISION Y COLOCADO DE DUCHA ELECTRICA</v>
      </c>
      <c r="I1419" t="str">
        <f t="shared" si="114"/>
        <v/>
      </c>
      <c r="J1419" t="str">
        <f t="shared" si="117"/>
        <v>MATERIALES</v>
      </c>
      <c r="K1419" t="b">
        <f t="shared" si="115"/>
        <v>0</v>
      </c>
      <c r="L1419" s="11" t="str">
        <f t="shared" si="116"/>
        <v/>
      </c>
      <c r="M1419" t="str">
        <f>IF(B1419="Q", MAX(M$2:M1418)+1, "")</f>
        <v/>
      </c>
      <c r="N1419" t="str">
        <f t="shared" si="113"/>
        <v/>
      </c>
    </row>
    <row r="1420" spans="1:14" x14ac:dyDescent="0.25">
      <c r="H1420" t="str" cm="1">
        <f t="array" ref="H1420">SUBSTITUTE(INDEX($C$1:$C1420, MAX(IF((NOT(ISBLANK($C$1:$C1420)))*(ISNUMBER(FIND("Item:", $C$1:$C1420))), ROW($C$1:$C1420)-ROW($C$1)+1))), "Item: ", "")</f>
        <v>PROVISION Y COLOCADO DE DUCHA ELECTRICA</v>
      </c>
      <c r="I1420" t="str">
        <f t="shared" si="114"/>
        <v/>
      </c>
      <c r="J1420" t="str">
        <f t="shared" si="117"/>
        <v>MATERIALES</v>
      </c>
      <c r="K1420" t="b">
        <f t="shared" si="115"/>
        <v>0</v>
      </c>
      <c r="L1420" s="11" t="str">
        <f t="shared" si="116"/>
        <v/>
      </c>
      <c r="M1420" t="str">
        <f>IF(B1420="Q", MAX(M$2:M1419)+1, "")</f>
        <v/>
      </c>
      <c r="N1420" t="str">
        <f t="shared" si="113"/>
        <v/>
      </c>
    </row>
    <row r="1421" spans="1:14" x14ac:dyDescent="0.25">
      <c r="H1421" t="str" cm="1">
        <f t="array" ref="H1421">SUBSTITUTE(INDEX($C$1:$C1421, MAX(IF((NOT(ISBLANK($C$1:$C1421)))*(ISNUMBER(FIND("Item:", $C$1:$C1421))), ROW($C$1:$C1421)-ROW($C$1)+1))), "Item: ", "")</f>
        <v>PROVISION Y COLOCADO DE DUCHA ELECTRICA</v>
      </c>
      <c r="I1421" t="str">
        <f t="shared" si="114"/>
        <v/>
      </c>
      <c r="J1421" t="str">
        <f t="shared" si="117"/>
        <v>MATERIALES</v>
      </c>
      <c r="K1421" t="b">
        <f t="shared" si="115"/>
        <v>0</v>
      </c>
      <c r="L1421" s="11" t="str">
        <f t="shared" si="116"/>
        <v/>
      </c>
      <c r="M1421" t="str">
        <f>IF(B1421="Q", MAX(M$2:M1420)+1, "")</f>
        <v/>
      </c>
      <c r="N1421" t="str">
        <f t="shared" si="113"/>
        <v/>
      </c>
    </row>
    <row r="1422" spans="1:14" x14ac:dyDescent="0.25">
      <c r="H1422" t="str" cm="1">
        <f t="array" ref="H1422">SUBSTITUTE(INDEX($C$1:$C1422, MAX(IF((NOT(ISBLANK($C$1:$C1422)))*(ISNUMBER(FIND("Item:", $C$1:$C1422))), ROW($C$1:$C1422)-ROW($C$1)+1))), "Item: ", "")</f>
        <v>PROVISION Y COLOCADO DE DUCHA ELECTRICA</v>
      </c>
      <c r="I1422" t="str">
        <f t="shared" si="114"/>
        <v/>
      </c>
      <c r="J1422" t="str">
        <f t="shared" si="117"/>
        <v>MATERIALES</v>
      </c>
      <c r="K1422" t="b">
        <f t="shared" si="115"/>
        <v>0</v>
      </c>
      <c r="L1422" s="11" t="str">
        <f t="shared" si="116"/>
        <v/>
      </c>
      <c r="M1422" t="str">
        <f>IF(B1422="Q", MAX(M$2:M1421)+1, "")</f>
        <v/>
      </c>
      <c r="N1422" t="str">
        <f t="shared" si="113"/>
        <v/>
      </c>
    </row>
    <row r="1423" spans="1:14" x14ac:dyDescent="0.25">
      <c r="A1423" s="6" t="s">
        <v>1</v>
      </c>
      <c r="B1423" s="6" t="s">
        <v>219</v>
      </c>
      <c r="C1423" s="8" t="s">
        <v>220</v>
      </c>
      <c r="D1423" s="8"/>
      <c r="E1423" s="8"/>
      <c r="F1423" s="8" t="s">
        <v>221</v>
      </c>
      <c r="G1423" s="7">
        <v>90</v>
      </c>
      <c r="H1423" t="str" cm="1">
        <f t="array" ref="H1423">SUBSTITUTE(INDEX($C$1:$C1423, MAX(IF((NOT(ISBLANK($C$1:$C1423)))*(ISNUMBER(FIND("Item:", $C$1:$C1423))), ROW($C$1:$C1423)-ROW($C$1)+1))), "Item: ", "")</f>
        <v>PROVISION Y COLOCADO DE DUCHA ELECTRICA</v>
      </c>
      <c r="I1423" t="str">
        <f t="shared" si="114"/>
        <v>MATERIALES</v>
      </c>
      <c r="J1423" t="str">
        <f t="shared" si="117"/>
        <v>MATERIALES</v>
      </c>
      <c r="K1423" t="b">
        <f t="shared" si="115"/>
        <v>0</v>
      </c>
      <c r="L1423" s="11" t="str">
        <f t="shared" si="116"/>
        <v/>
      </c>
      <c r="M1423" t="str">
        <f>IF(B1423="Q", MAX(M$2:M1422)+1, "")</f>
        <v/>
      </c>
      <c r="N1423" t="str">
        <f t="shared" si="113"/>
        <v/>
      </c>
    </row>
    <row r="1424" spans="1:14" x14ac:dyDescent="0.25">
      <c r="A1424" s="2"/>
      <c r="B1424" s="2" t="s">
        <v>222</v>
      </c>
      <c r="C1424" s="5" t="s">
        <v>223</v>
      </c>
      <c r="D1424" s="5"/>
      <c r="E1424" s="5"/>
      <c r="F1424" s="5"/>
      <c r="G1424" s="5"/>
      <c r="H1424" t="str" cm="1">
        <f t="array" ref="H1424">SUBSTITUTE(INDEX($C$1:$C1424, MAX(IF((NOT(ISBLANK($C$1:$C1424)))*(ISNUMBER(FIND("Item:", $C$1:$C1424))), ROW($C$1:$C1424)-ROW($C$1)+1))), "Item: ", "")</f>
        <v>PROVISION Y COLOCADO DE DUCHA ELECTRICA</v>
      </c>
      <c r="I1424" t="str">
        <f t="shared" si="114"/>
        <v>MANO DE OBRA</v>
      </c>
      <c r="J1424" t="str">
        <f t="shared" si="117"/>
        <v>MANO DE OBRA</v>
      </c>
      <c r="K1424" t="b">
        <f t="shared" si="115"/>
        <v>1</v>
      </c>
      <c r="L1424" s="11" t="str">
        <f t="shared" si="116"/>
        <v/>
      </c>
      <c r="M1424" t="str">
        <f>IF(B1424="Q", MAX(M$2:M1423)+1, "")</f>
        <v/>
      </c>
      <c r="N1424" t="str">
        <f t="shared" si="113"/>
        <v/>
      </c>
    </row>
    <row r="1425" spans="1:14" x14ac:dyDescent="0.25">
      <c r="A1425" s="2">
        <v>1</v>
      </c>
      <c r="B1425" s="2" t="s">
        <v>218</v>
      </c>
      <c r="C1425" s="5" t="s">
        <v>202</v>
      </c>
      <c r="D1425" s="5" t="s">
        <v>198</v>
      </c>
      <c r="E1425" s="3">
        <v>0.3</v>
      </c>
      <c r="F1425" s="3">
        <v>18</v>
      </c>
      <c r="G1425" s="3">
        <v>5.4</v>
      </c>
      <c r="H1425" t="str" cm="1">
        <f t="array" ref="H1425">SUBSTITUTE(INDEX($C$1:$C1425, MAX(IF((NOT(ISBLANK($C$1:$C1425)))*(ISNUMBER(FIND("Item:", $C$1:$C1425))), ROW($C$1:$C1425)-ROW($C$1)+1))), "Item: ", "")</f>
        <v>PROVISION Y COLOCADO DE DUCHA ELECTRICA</v>
      </c>
      <c r="I1425" t="str">
        <f t="shared" si="114"/>
        <v/>
      </c>
      <c r="J1425" t="str">
        <f t="shared" si="117"/>
        <v>MANO DE OBRA</v>
      </c>
      <c r="K1425" t="b">
        <f t="shared" si="115"/>
        <v>0</v>
      </c>
      <c r="L1425" s="11" t="str">
        <f t="shared" si="116"/>
        <v>SI</v>
      </c>
      <c r="M1425" t="str">
        <f>IF(B1425="Q", MAX(M$2:M1424)+1, "")</f>
        <v/>
      </c>
      <c r="N1425" t="str">
        <f t="shared" si="113"/>
        <v/>
      </c>
    </row>
    <row r="1426" spans="1:14" x14ac:dyDescent="0.25">
      <c r="A1426" s="2">
        <v>2</v>
      </c>
      <c r="B1426" s="2" t="s">
        <v>218</v>
      </c>
      <c r="C1426" s="5" t="s">
        <v>200</v>
      </c>
      <c r="D1426" s="5" t="s">
        <v>198</v>
      </c>
      <c r="E1426" s="3">
        <v>0.2</v>
      </c>
      <c r="F1426" s="3">
        <v>0</v>
      </c>
      <c r="G1426" s="3">
        <v>0</v>
      </c>
      <c r="H1426" t="str" cm="1">
        <f t="array" ref="H1426">SUBSTITUTE(INDEX($C$1:$C1426, MAX(IF((NOT(ISBLANK($C$1:$C1426)))*(ISNUMBER(FIND("Item:", $C$1:$C1426))), ROW($C$1:$C1426)-ROW($C$1)+1))), "Item: ", "")</f>
        <v>PROVISION Y COLOCADO DE DUCHA ELECTRICA</v>
      </c>
      <c r="I1426" t="str">
        <f t="shared" si="114"/>
        <v/>
      </c>
      <c r="J1426" t="str">
        <f t="shared" si="117"/>
        <v>MANO DE OBRA</v>
      </c>
      <c r="K1426" t="b">
        <f t="shared" si="115"/>
        <v>0</v>
      </c>
      <c r="L1426" s="11" t="str">
        <f t="shared" si="116"/>
        <v>SI</v>
      </c>
      <c r="M1426" t="str">
        <f>IF(B1426="Q", MAX(M$2:M1425)+1, "")</f>
        <v/>
      </c>
      <c r="N1426" t="str">
        <f t="shared" si="113"/>
        <v/>
      </c>
    </row>
    <row r="1427" spans="1:14" x14ac:dyDescent="0.25">
      <c r="H1427" t="str" cm="1">
        <f t="array" ref="H1427">SUBSTITUTE(INDEX($C$1:$C1427, MAX(IF((NOT(ISBLANK($C$1:$C1427)))*(ISNUMBER(FIND("Item:", $C$1:$C1427))), ROW($C$1:$C1427)-ROW($C$1)+1))), "Item: ", "")</f>
        <v>PROVISION Y COLOCADO DE DUCHA ELECTRICA</v>
      </c>
      <c r="I1427" t="str">
        <f t="shared" si="114"/>
        <v/>
      </c>
      <c r="J1427" t="str">
        <f t="shared" si="117"/>
        <v>MANO DE OBRA</v>
      </c>
      <c r="K1427" t="b">
        <f t="shared" si="115"/>
        <v>0</v>
      </c>
      <c r="L1427" s="11" t="str">
        <f t="shared" si="116"/>
        <v/>
      </c>
      <c r="M1427" t="str">
        <f>IF(B1427="Q", MAX(M$2:M1426)+1, "")</f>
        <v/>
      </c>
      <c r="N1427" t="str">
        <f t="shared" si="113"/>
        <v/>
      </c>
    </row>
    <row r="1428" spans="1:14" x14ac:dyDescent="0.25">
      <c r="H1428" t="str" cm="1">
        <f t="array" ref="H1428">SUBSTITUTE(INDEX($C$1:$C1428, MAX(IF((NOT(ISBLANK($C$1:$C1428)))*(ISNUMBER(FIND("Item:", $C$1:$C1428))), ROW($C$1:$C1428)-ROW($C$1)+1))), "Item: ", "")</f>
        <v>PROVISION Y COLOCADO DE DUCHA ELECTRICA</v>
      </c>
      <c r="I1428" t="str">
        <f t="shared" si="114"/>
        <v/>
      </c>
      <c r="J1428" t="str">
        <f t="shared" si="117"/>
        <v>MANO DE OBRA</v>
      </c>
      <c r="K1428" t="b">
        <f t="shared" si="115"/>
        <v>0</v>
      </c>
      <c r="L1428" s="11" t="str">
        <f t="shared" si="116"/>
        <v/>
      </c>
      <c r="M1428" t="str">
        <f>IF(B1428="Q", MAX(M$2:M1427)+1, "")</f>
        <v/>
      </c>
      <c r="N1428" t="str">
        <f t="shared" si="113"/>
        <v/>
      </c>
    </row>
    <row r="1429" spans="1:14" x14ac:dyDescent="0.25">
      <c r="H1429" t="str" cm="1">
        <f t="array" ref="H1429">SUBSTITUTE(INDEX($C$1:$C1429, MAX(IF((NOT(ISBLANK($C$1:$C1429)))*(ISNUMBER(FIND("Item:", $C$1:$C1429))), ROW($C$1:$C1429)-ROW($C$1)+1))), "Item: ", "")</f>
        <v>PROVISION Y COLOCADO DE DUCHA ELECTRICA</v>
      </c>
      <c r="I1429" t="str">
        <f t="shared" si="114"/>
        <v/>
      </c>
      <c r="J1429" t="str">
        <f t="shared" si="117"/>
        <v>MANO DE OBRA</v>
      </c>
      <c r="K1429" t="b">
        <f t="shared" si="115"/>
        <v>0</v>
      </c>
      <c r="L1429" s="11" t="str">
        <f t="shared" si="116"/>
        <v/>
      </c>
      <c r="M1429" t="str">
        <f>IF(B1429="Q", MAX(M$2:M1428)+1, "")</f>
        <v/>
      </c>
      <c r="N1429" t="str">
        <f t="shared" si="113"/>
        <v/>
      </c>
    </row>
    <row r="1430" spans="1:14" x14ac:dyDescent="0.25">
      <c r="A1430" s="6" t="s">
        <v>1</v>
      </c>
      <c r="B1430" s="6" t="s">
        <v>224</v>
      </c>
      <c r="C1430" s="8" t="s">
        <v>225</v>
      </c>
      <c r="D1430" s="8"/>
      <c r="E1430" s="8"/>
      <c r="F1430" s="8" t="s">
        <v>226</v>
      </c>
      <c r="G1430" s="7">
        <v>5.4</v>
      </c>
      <c r="H1430" t="str" cm="1">
        <f t="array" ref="H1430">SUBSTITUTE(INDEX($C$1:$C1430, MAX(IF((NOT(ISBLANK($C$1:$C1430)))*(ISNUMBER(FIND("Item:", $C$1:$C1430))), ROW($C$1:$C1430)-ROW($C$1)+1))), "Item: ", "")</f>
        <v>PROVISION Y COLOCADO DE DUCHA ELECTRICA</v>
      </c>
      <c r="I1430" t="str">
        <f t="shared" si="114"/>
        <v>MANO DE OBRA</v>
      </c>
      <c r="J1430" t="str">
        <f t="shared" si="117"/>
        <v>MANO DE OBRA</v>
      </c>
      <c r="K1430" t="b">
        <f t="shared" si="115"/>
        <v>0</v>
      </c>
      <c r="L1430" s="11" t="str">
        <f t="shared" si="116"/>
        <v/>
      </c>
      <c r="M1430" t="str">
        <f>IF(B1430="Q", MAX(M$2:M1429)+1, "")</f>
        <v/>
      </c>
      <c r="N1430" t="str">
        <f t="shared" si="113"/>
        <v/>
      </c>
    </row>
    <row r="1431" spans="1:14" x14ac:dyDescent="0.25">
      <c r="A1431" s="2"/>
      <c r="B1431" s="2" t="s">
        <v>227</v>
      </c>
      <c r="C1431" s="5" t="s">
        <v>228</v>
      </c>
      <c r="D1431" s="5"/>
      <c r="E1431" s="5" t="s">
        <v>229</v>
      </c>
      <c r="F1431" s="5" t="s">
        <v>230</v>
      </c>
      <c r="G1431" s="3">
        <v>2.97</v>
      </c>
      <c r="H1431" t="str" cm="1">
        <f t="array" ref="H1431">SUBSTITUTE(INDEX($C$1:$C1431, MAX(IF((NOT(ISBLANK($C$1:$C1431)))*(ISNUMBER(FIND("Item:", $C$1:$C1431))), ROW($C$1:$C1431)-ROW($C$1)+1))), "Item: ", "")</f>
        <v>PROVISION Y COLOCADO DE DUCHA ELECTRICA</v>
      </c>
      <c r="I1431" t="str">
        <f t="shared" si="114"/>
        <v/>
      </c>
      <c r="J1431" t="str">
        <f t="shared" si="117"/>
        <v>MANO DE OBRA</v>
      </c>
      <c r="K1431" t="b">
        <f t="shared" si="115"/>
        <v>0</v>
      </c>
      <c r="L1431" s="11" t="str">
        <f t="shared" si="116"/>
        <v/>
      </c>
      <c r="M1431" t="str">
        <f>IF(B1431="Q", MAX(M$2:M1430)+1, "")</f>
        <v/>
      </c>
      <c r="N1431" t="str">
        <f t="shared" si="113"/>
        <v/>
      </c>
    </row>
    <row r="1432" spans="1:14" x14ac:dyDescent="0.25">
      <c r="A1432" s="2"/>
      <c r="B1432" s="2" t="s">
        <v>231</v>
      </c>
      <c r="C1432" s="5" t="s">
        <v>232</v>
      </c>
      <c r="D1432" s="5"/>
      <c r="E1432" s="5" t="s">
        <v>233</v>
      </c>
      <c r="F1432" s="5" t="s">
        <v>234</v>
      </c>
      <c r="G1432" s="3">
        <v>1.25</v>
      </c>
      <c r="H1432" t="str" cm="1">
        <f t="array" ref="H1432">SUBSTITUTE(INDEX($C$1:$C1432, MAX(IF((NOT(ISBLANK($C$1:$C1432)))*(ISNUMBER(FIND("Item:", $C$1:$C1432))), ROW($C$1:$C1432)-ROW($C$1)+1))), "Item: ", "")</f>
        <v>PROVISION Y COLOCADO DE DUCHA ELECTRICA</v>
      </c>
      <c r="I1432" t="str">
        <f t="shared" si="114"/>
        <v/>
      </c>
      <c r="J1432" t="str">
        <f t="shared" si="117"/>
        <v>MANO DE OBRA</v>
      </c>
      <c r="K1432" t="b">
        <f t="shared" si="115"/>
        <v>0</v>
      </c>
      <c r="L1432" s="11" t="str">
        <f t="shared" si="116"/>
        <v/>
      </c>
      <c r="M1432" t="str">
        <f>IF(B1432="Q", MAX(M$2:M1431)+1, "")</f>
        <v/>
      </c>
      <c r="N1432" t="str">
        <f t="shared" si="113"/>
        <v/>
      </c>
    </row>
    <row r="1433" spans="1:14" x14ac:dyDescent="0.25">
      <c r="A1433" s="6" t="s">
        <v>1</v>
      </c>
      <c r="B1433" s="6" t="s">
        <v>235</v>
      </c>
      <c r="C1433" s="8" t="s">
        <v>236</v>
      </c>
      <c r="D1433" s="8"/>
      <c r="E1433" s="8"/>
      <c r="F1433" s="8" t="s">
        <v>237</v>
      </c>
      <c r="G1433" s="7">
        <v>9.6199999999999992</v>
      </c>
      <c r="H1433" t="str" cm="1">
        <f t="array" ref="H1433">SUBSTITUTE(INDEX($C$1:$C1433, MAX(IF((NOT(ISBLANK($C$1:$C1433)))*(ISNUMBER(FIND("Item:", $C$1:$C1433))), ROW($C$1:$C1433)-ROW($C$1)+1))), "Item: ", "")</f>
        <v>PROVISION Y COLOCADO DE DUCHA ELECTRICA</v>
      </c>
      <c r="I1433" t="str">
        <f t="shared" si="114"/>
        <v>MANO DE OBRA</v>
      </c>
      <c r="J1433" t="str">
        <f t="shared" si="117"/>
        <v>MANO DE OBRA</v>
      </c>
      <c r="K1433" t="b">
        <f t="shared" si="115"/>
        <v>0</v>
      </c>
      <c r="L1433" s="11" t="str">
        <f t="shared" si="116"/>
        <v/>
      </c>
      <c r="M1433" t="str">
        <f>IF(B1433="Q", MAX(M$2:M1432)+1, "")</f>
        <v/>
      </c>
      <c r="N1433" t="str">
        <f t="shared" si="113"/>
        <v/>
      </c>
    </row>
    <row r="1434" spans="1:14" x14ac:dyDescent="0.25">
      <c r="A1434" s="2"/>
      <c r="B1434" s="2" t="s">
        <v>238</v>
      </c>
      <c r="C1434" s="5" t="s">
        <v>239</v>
      </c>
      <c r="D1434" s="5"/>
      <c r="E1434" s="5"/>
      <c r="F1434" s="5"/>
      <c r="G1434" s="5"/>
      <c r="H1434" t="str" cm="1">
        <f t="array" ref="H1434">SUBSTITUTE(INDEX($C$1:$C1434, MAX(IF((NOT(ISBLANK($C$1:$C1434)))*(ISNUMBER(FIND("Item:", $C$1:$C1434))), ROW($C$1:$C1434)-ROW($C$1)+1))), "Item: ", "")</f>
        <v>PROVISION Y COLOCADO DE DUCHA ELECTRICA</v>
      </c>
      <c r="I1434" t="str">
        <f t="shared" si="114"/>
        <v>EQUIPO</v>
      </c>
      <c r="J1434" t="str">
        <f t="shared" si="117"/>
        <v>EQUIPO</v>
      </c>
      <c r="K1434" t="b">
        <f t="shared" si="115"/>
        <v>0</v>
      </c>
      <c r="L1434" s="11" t="str">
        <f t="shared" si="116"/>
        <v/>
      </c>
      <c r="M1434" t="str">
        <f>IF(B1434="Q", MAX(M$2:M1433)+1, "")</f>
        <v/>
      </c>
      <c r="N1434" t="str">
        <f t="shared" si="113"/>
        <v/>
      </c>
    </row>
    <row r="1435" spans="1:14" x14ac:dyDescent="0.25">
      <c r="H1435" t="str" cm="1">
        <f t="array" ref="H1435">SUBSTITUTE(INDEX($C$1:$C1435, MAX(IF((NOT(ISBLANK($C$1:$C1435)))*(ISNUMBER(FIND("Item:", $C$1:$C1435))), ROW($C$1:$C1435)-ROW($C$1)+1))), "Item: ", "")</f>
        <v>PROVISION Y COLOCADO DE DUCHA ELECTRICA</v>
      </c>
      <c r="I1435" t="str">
        <f t="shared" si="114"/>
        <v/>
      </c>
      <c r="J1435" t="str">
        <f t="shared" si="117"/>
        <v>EQUIPO</v>
      </c>
      <c r="K1435" t="b">
        <f t="shared" si="115"/>
        <v>0</v>
      </c>
      <c r="L1435" s="11" t="str">
        <f t="shared" si="116"/>
        <v/>
      </c>
      <c r="M1435" t="str">
        <f>IF(B1435="Q", MAX(M$2:M1434)+1, "")</f>
        <v/>
      </c>
      <c r="N1435" t="str">
        <f t="shared" si="113"/>
        <v/>
      </c>
    </row>
    <row r="1436" spans="1:14" x14ac:dyDescent="0.25">
      <c r="H1436" t="str" cm="1">
        <f t="array" ref="H1436">SUBSTITUTE(INDEX($C$1:$C1436, MAX(IF((NOT(ISBLANK($C$1:$C1436)))*(ISNUMBER(FIND("Item:", $C$1:$C1436))), ROW($C$1:$C1436)-ROW($C$1)+1))), "Item: ", "")</f>
        <v>PROVISION Y COLOCADO DE DUCHA ELECTRICA</v>
      </c>
      <c r="I1436" t="str">
        <f t="shared" si="114"/>
        <v/>
      </c>
      <c r="J1436" t="str">
        <f t="shared" si="117"/>
        <v>EQUIPO</v>
      </c>
      <c r="K1436" t="b">
        <f t="shared" si="115"/>
        <v>0</v>
      </c>
      <c r="L1436" s="11" t="str">
        <f t="shared" si="116"/>
        <v/>
      </c>
      <c r="M1436" t="str">
        <f>IF(B1436="Q", MAX(M$2:M1435)+1, "")</f>
        <v/>
      </c>
      <c r="N1436" t="str">
        <f t="shared" si="113"/>
        <v/>
      </c>
    </row>
    <row r="1437" spans="1:14" x14ac:dyDescent="0.25">
      <c r="H1437" t="str" cm="1">
        <f t="array" ref="H1437">SUBSTITUTE(INDEX($C$1:$C1437, MAX(IF((NOT(ISBLANK($C$1:$C1437)))*(ISNUMBER(FIND("Item:", $C$1:$C1437))), ROW($C$1:$C1437)-ROW($C$1)+1))), "Item: ", "")</f>
        <v>PROVISION Y COLOCADO DE DUCHA ELECTRICA</v>
      </c>
      <c r="I1437" t="str">
        <f t="shared" si="114"/>
        <v/>
      </c>
      <c r="J1437" t="str">
        <f t="shared" si="117"/>
        <v>EQUIPO</v>
      </c>
      <c r="K1437" t="b">
        <f t="shared" si="115"/>
        <v>0</v>
      </c>
      <c r="L1437" s="11" t="str">
        <f t="shared" si="116"/>
        <v/>
      </c>
      <c r="M1437" t="str">
        <f>IF(B1437="Q", MAX(M$2:M1436)+1, "")</f>
        <v/>
      </c>
      <c r="N1437" t="str">
        <f t="shared" si="113"/>
        <v/>
      </c>
    </row>
    <row r="1438" spans="1:14" x14ac:dyDescent="0.25">
      <c r="H1438" t="str" cm="1">
        <f t="array" ref="H1438">SUBSTITUTE(INDEX($C$1:$C1438, MAX(IF((NOT(ISBLANK($C$1:$C1438)))*(ISNUMBER(FIND("Item:", $C$1:$C1438))), ROW($C$1:$C1438)-ROW($C$1)+1))), "Item: ", "")</f>
        <v>PROVISION Y COLOCADO DE DUCHA ELECTRICA</v>
      </c>
      <c r="I1438" t="str">
        <f t="shared" si="114"/>
        <v/>
      </c>
      <c r="J1438" t="str">
        <f t="shared" si="117"/>
        <v>EQUIPO</v>
      </c>
      <c r="K1438" t="b">
        <f t="shared" si="115"/>
        <v>0</v>
      </c>
      <c r="L1438" s="11" t="str">
        <f t="shared" si="116"/>
        <v/>
      </c>
      <c r="M1438" t="str">
        <f>IF(B1438="Q", MAX(M$2:M1437)+1, "")</f>
        <v/>
      </c>
      <c r="N1438" t="str">
        <f t="shared" si="113"/>
        <v/>
      </c>
    </row>
    <row r="1439" spans="1:14" x14ac:dyDescent="0.25">
      <c r="H1439" t="str" cm="1">
        <f t="array" ref="H1439">SUBSTITUTE(INDEX($C$1:$C1439, MAX(IF((NOT(ISBLANK($C$1:$C1439)))*(ISNUMBER(FIND("Item:", $C$1:$C1439))), ROW($C$1:$C1439)-ROW($C$1)+1))), "Item: ", "")</f>
        <v>PROVISION Y COLOCADO DE DUCHA ELECTRICA</v>
      </c>
      <c r="I1439" t="str">
        <f t="shared" si="114"/>
        <v/>
      </c>
      <c r="J1439" t="str">
        <f t="shared" si="117"/>
        <v>EQUIPO</v>
      </c>
      <c r="K1439" t="b">
        <f t="shared" si="115"/>
        <v>0</v>
      </c>
      <c r="L1439" s="11" t="str">
        <f t="shared" si="116"/>
        <v/>
      </c>
      <c r="M1439" t="str">
        <f>IF(B1439="Q", MAX(M$2:M1438)+1, "")</f>
        <v/>
      </c>
      <c r="N1439" t="str">
        <f t="shared" si="113"/>
        <v/>
      </c>
    </row>
    <row r="1440" spans="1:14" x14ac:dyDescent="0.25">
      <c r="A1440" s="2"/>
      <c r="B1440" s="2" t="s">
        <v>240</v>
      </c>
      <c r="C1440" s="5" t="s">
        <v>241</v>
      </c>
      <c r="D1440" s="5"/>
      <c r="E1440" s="5" t="s">
        <v>242</v>
      </c>
      <c r="F1440" s="5" t="s">
        <v>243</v>
      </c>
      <c r="G1440" s="3">
        <v>0.28999999999999998</v>
      </c>
      <c r="H1440" t="str" cm="1">
        <f t="array" ref="H1440">SUBSTITUTE(INDEX($C$1:$C1440, MAX(IF((NOT(ISBLANK($C$1:$C1440)))*(ISNUMBER(FIND("Item:", $C$1:$C1440))), ROW($C$1:$C1440)-ROW($C$1)+1))), "Item: ", "")</f>
        <v>PROVISION Y COLOCADO DE DUCHA ELECTRICA</v>
      </c>
      <c r="I1440" t="str">
        <f t="shared" si="114"/>
        <v/>
      </c>
      <c r="J1440" t="str">
        <f t="shared" si="117"/>
        <v>EQUIPO</v>
      </c>
      <c r="K1440" t="b">
        <f t="shared" si="115"/>
        <v>0</v>
      </c>
      <c r="L1440" s="11" t="str">
        <f t="shared" si="116"/>
        <v/>
      </c>
      <c r="M1440" t="str">
        <f>IF(B1440="Q", MAX(M$2:M1439)+1, "")</f>
        <v/>
      </c>
      <c r="N1440" t="str">
        <f t="shared" si="113"/>
        <v/>
      </c>
    </row>
    <row r="1441" spans="1:14" x14ac:dyDescent="0.25">
      <c r="A1441" s="6" t="s">
        <v>1</v>
      </c>
      <c r="B1441" s="6" t="s">
        <v>244</v>
      </c>
      <c r="C1441" s="8" t="s">
        <v>245</v>
      </c>
      <c r="D1441" s="8"/>
      <c r="E1441" s="8"/>
      <c r="F1441" s="8" t="s">
        <v>246</v>
      </c>
      <c r="G1441" s="7">
        <v>0.28999999999999998</v>
      </c>
      <c r="H1441" t="str" cm="1">
        <f t="array" ref="H1441">SUBSTITUTE(INDEX($C$1:$C1441, MAX(IF((NOT(ISBLANK($C$1:$C1441)))*(ISNUMBER(FIND("Item:", $C$1:$C1441))), ROW($C$1:$C1441)-ROW($C$1)+1))), "Item: ", "")</f>
        <v>PROVISION Y COLOCADO DE DUCHA ELECTRICA</v>
      </c>
      <c r="I1441" t="str">
        <f t="shared" si="114"/>
        <v>EQUIPO</v>
      </c>
      <c r="J1441" t="str">
        <f t="shared" si="117"/>
        <v>EQUIPO</v>
      </c>
      <c r="K1441" t="b">
        <f t="shared" si="115"/>
        <v>0</v>
      </c>
      <c r="L1441" s="11" t="str">
        <f t="shared" si="116"/>
        <v/>
      </c>
      <c r="M1441" t="str">
        <f>IF(B1441="Q", MAX(M$2:M1440)+1, "")</f>
        <v/>
      </c>
      <c r="N1441" t="str">
        <f t="shared" si="113"/>
        <v/>
      </c>
    </row>
    <row r="1442" spans="1:14" x14ac:dyDescent="0.25">
      <c r="A1442" s="6" t="s">
        <v>1</v>
      </c>
      <c r="B1442" s="6" t="s">
        <v>247</v>
      </c>
      <c r="C1442" s="8" t="s">
        <v>248</v>
      </c>
      <c r="D1442" s="8"/>
      <c r="E1442" s="8"/>
      <c r="F1442" s="8" t="s">
        <v>249</v>
      </c>
      <c r="G1442" s="7">
        <v>99.91</v>
      </c>
      <c r="H1442" t="str" cm="1">
        <f t="array" ref="H1442">SUBSTITUTE(INDEX($C$1:$C1442, MAX(IF((NOT(ISBLANK($C$1:$C1442)))*(ISNUMBER(FIND("Item:", $C$1:$C1442))), ROW($C$1:$C1442)-ROW($C$1)+1))), "Item: ", "")</f>
        <v>PROVISION Y COLOCADO DE DUCHA ELECTRICA</v>
      </c>
      <c r="I1442" t="str">
        <f t="shared" si="114"/>
        <v/>
      </c>
      <c r="J1442" t="str">
        <f t="shared" si="117"/>
        <v>EQUIPO</v>
      </c>
      <c r="K1442" t="b">
        <f t="shared" si="115"/>
        <v>0</v>
      </c>
      <c r="L1442" s="11" t="str">
        <f t="shared" si="116"/>
        <v/>
      </c>
      <c r="M1442" t="str">
        <f>IF(B1442="Q", MAX(M$2:M1441)+1, "")</f>
        <v/>
      </c>
      <c r="N1442" t="str">
        <f t="shared" si="113"/>
        <v/>
      </c>
    </row>
    <row r="1443" spans="1:14" x14ac:dyDescent="0.25">
      <c r="A1443" s="2"/>
      <c r="B1443" s="2" t="s">
        <v>250</v>
      </c>
      <c r="C1443" s="5" t="s">
        <v>251</v>
      </c>
      <c r="D1443" s="5"/>
      <c r="E1443" s="5" t="s">
        <v>252</v>
      </c>
      <c r="F1443" s="5" t="s">
        <v>253</v>
      </c>
      <c r="G1443" s="3">
        <v>6.99</v>
      </c>
      <c r="H1443" t="str" cm="1">
        <f t="array" ref="H1443">SUBSTITUTE(INDEX($C$1:$C1443, MAX(IF((NOT(ISBLANK($C$1:$C1443)))*(ISNUMBER(FIND("Item:", $C$1:$C1443))), ROW($C$1:$C1443)-ROW($C$1)+1))), "Item: ", "")</f>
        <v>PROVISION Y COLOCADO DE DUCHA ELECTRICA</v>
      </c>
      <c r="I1443" t="str">
        <f t="shared" si="114"/>
        <v/>
      </c>
      <c r="J1443" t="str">
        <f t="shared" si="117"/>
        <v>EQUIPO</v>
      </c>
      <c r="K1443" t="b">
        <f t="shared" si="115"/>
        <v>0</v>
      </c>
      <c r="L1443" s="11" t="str">
        <f t="shared" si="116"/>
        <v/>
      </c>
      <c r="M1443" t="str">
        <f>IF(B1443="Q", MAX(M$2:M1442)+1, "")</f>
        <v/>
      </c>
      <c r="N1443" t="str">
        <f t="shared" si="113"/>
        <v/>
      </c>
    </row>
    <row r="1444" spans="1:14" x14ac:dyDescent="0.25">
      <c r="A1444" s="2"/>
      <c r="B1444" s="2" t="s">
        <v>26</v>
      </c>
      <c r="C1444" s="5" t="s">
        <v>254</v>
      </c>
      <c r="D1444" s="5"/>
      <c r="E1444" s="5" t="s">
        <v>252</v>
      </c>
      <c r="F1444" s="5" t="s">
        <v>255</v>
      </c>
      <c r="G1444" s="3">
        <v>7.48</v>
      </c>
      <c r="H1444" t="str" cm="1">
        <f t="array" ref="H1444">SUBSTITUTE(INDEX($C$1:$C1444, MAX(IF((NOT(ISBLANK($C$1:$C1444)))*(ISNUMBER(FIND("Item:", $C$1:$C1444))), ROW($C$1:$C1444)-ROW($C$1)+1))), "Item: ", "")</f>
        <v>PROVISION Y COLOCADO DE DUCHA ELECTRICA</v>
      </c>
      <c r="I1444" t="str">
        <f t="shared" si="114"/>
        <v/>
      </c>
      <c r="J1444" t="str">
        <f t="shared" si="117"/>
        <v>EQUIPO</v>
      </c>
      <c r="K1444" t="b">
        <f t="shared" si="115"/>
        <v>0</v>
      </c>
      <c r="L1444" s="11" t="str">
        <f t="shared" si="116"/>
        <v/>
      </c>
      <c r="M1444" t="str">
        <f>IF(B1444="Q", MAX(M$2:M1443)+1, "")</f>
        <v/>
      </c>
      <c r="N1444" t="str">
        <f t="shared" si="113"/>
        <v/>
      </c>
    </row>
    <row r="1445" spans="1:14" x14ac:dyDescent="0.25">
      <c r="A1445" s="6" t="s">
        <v>1</v>
      </c>
      <c r="B1445" s="6" t="s">
        <v>256</v>
      </c>
      <c r="C1445" s="8" t="s">
        <v>257</v>
      </c>
      <c r="D1445" s="8"/>
      <c r="E1445" s="8"/>
      <c r="F1445" s="8" t="s">
        <v>258</v>
      </c>
      <c r="G1445" s="7">
        <v>114.39</v>
      </c>
      <c r="H1445" t="str" cm="1">
        <f t="array" ref="H1445">SUBSTITUTE(INDEX($C$1:$C1445, MAX(IF((NOT(ISBLANK($C$1:$C1445)))*(ISNUMBER(FIND("Item:", $C$1:$C1445))), ROW($C$1:$C1445)-ROW($C$1)+1))), "Item: ", "")</f>
        <v>PROVISION Y COLOCADO DE DUCHA ELECTRICA</v>
      </c>
      <c r="I1445" t="str">
        <f t="shared" si="114"/>
        <v/>
      </c>
      <c r="J1445" t="str">
        <f t="shared" si="117"/>
        <v>EQUIPO</v>
      </c>
      <c r="K1445" t="b">
        <f t="shared" si="115"/>
        <v>0</v>
      </c>
      <c r="L1445" s="11" t="str">
        <f t="shared" si="116"/>
        <v/>
      </c>
      <c r="M1445" t="str">
        <f>IF(B1445="Q", MAX(M$2:M1444)+1, "")</f>
        <v/>
      </c>
      <c r="N1445" t="str">
        <f t="shared" si="113"/>
        <v/>
      </c>
    </row>
    <row r="1446" spans="1:14" x14ac:dyDescent="0.25">
      <c r="A1446" s="2"/>
      <c r="B1446" s="2" t="s">
        <v>259</v>
      </c>
      <c r="C1446" s="5" t="s">
        <v>260</v>
      </c>
      <c r="D1446" s="5"/>
      <c r="E1446" s="5" t="s">
        <v>261</v>
      </c>
      <c r="F1446" s="5" t="s">
        <v>262</v>
      </c>
      <c r="G1446" s="3">
        <v>3.53</v>
      </c>
      <c r="H1446" t="str" cm="1">
        <f t="array" ref="H1446">SUBSTITUTE(INDEX($C$1:$C1446, MAX(IF((NOT(ISBLANK($C$1:$C1446)))*(ISNUMBER(FIND("Item:", $C$1:$C1446))), ROW($C$1:$C1446)-ROW($C$1)+1))), "Item: ", "")</f>
        <v>PROVISION Y COLOCADO DE DUCHA ELECTRICA</v>
      </c>
      <c r="I1446" t="str">
        <f t="shared" si="114"/>
        <v/>
      </c>
      <c r="J1446" t="str">
        <f t="shared" si="117"/>
        <v>EQUIPO</v>
      </c>
      <c r="K1446" t="b">
        <f t="shared" si="115"/>
        <v>0</v>
      </c>
      <c r="L1446" s="11" t="str">
        <f t="shared" si="116"/>
        <v/>
      </c>
      <c r="M1446" t="str">
        <f>IF(B1446="Q", MAX(M$2:M1445)+1, "")</f>
        <v/>
      </c>
      <c r="N1446" t="str">
        <f t="shared" si="113"/>
        <v/>
      </c>
    </row>
    <row r="1447" spans="1:14" x14ac:dyDescent="0.25">
      <c r="H1447" t="str" cm="1">
        <f t="array" ref="H1447">SUBSTITUTE(INDEX($C$1:$C1447, MAX(IF((NOT(ISBLANK($C$1:$C1447)))*(ISNUMBER(FIND("Item:", $C$1:$C1447))), ROW($C$1:$C1447)-ROW($C$1)+1))), "Item: ", "")</f>
        <v>PROVISION Y COLOCADO DE DUCHA ELECTRICA</v>
      </c>
      <c r="I1447" t="str">
        <f t="shared" si="114"/>
        <v/>
      </c>
      <c r="J1447" t="str">
        <f t="shared" si="117"/>
        <v>EQUIPO</v>
      </c>
      <c r="K1447" t="b">
        <f t="shared" si="115"/>
        <v>0</v>
      </c>
      <c r="L1447" s="11" t="str">
        <f t="shared" si="116"/>
        <v/>
      </c>
      <c r="M1447" t="str">
        <f>IF(B1447="Q", MAX(M$2:M1446)+1, "")</f>
        <v/>
      </c>
      <c r="N1447" t="str">
        <f t="shared" si="113"/>
        <v/>
      </c>
    </row>
    <row r="1448" spans="1:14" x14ac:dyDescent="0.25">
      <c r="A1448" s="6" t="s">
        <v>1</v>
      </c>
      <c r="B1448" s="6" t="s">
        <v>263</v>
      </c>
      <c r="C1448" s="8" t="s">
        <v>264</v>
      </c>
      <c r="D1448" s="8"/>
      <c r="E1448" s="8"/>
      <c r="F1448" s="8" t="s">
        <v>265</v>
      </c>
      <c r="G1448" s="7">
        <v>117.92</v>
      </c>
      <c r="H1448" t="str" cm="1">
        <f t="array" ref="H1448">SUBSTITUTE(INDEX($C$1:$C1448, MAX(IF((NOT(ISBLANK($C$1:$C1448)))*(ISNUMBER(FIND("Item:", $C$1:$C1448))), ROW($C$1:$C1448)-ROW($C$1)+1))), "Item: ", "")</f>
        <v>PROVISION Y COLOCADO DE DUCHA ELECTRICA</v>
      </c>
      <c r="I1448" t="str">
        <f t="shared" si="114"/>
        <v/>
      </c>
      <c r="J1448" t="str">
        <f t="shared" si="117"/>
        <v>EQUIPO</v>
      </c>
      <c r="K1448" t="b">
        <f t="shared" si="115"/>
        <v>0</v>
      </c>
      <c r="L1448" s="11" t="str">
        <f t="shared" si="116"/>
        <v/>
      </c>
      <c r="M1448">
        <f>IF(B1448="Q", MAX(M$2:M1447)+1, "")</f>
        <v>29</v>
      </c>
      <c r="N1448" t="str">
        <f t="shared" si="113"/>
        <v>PROVISION Y COLOCADO DE DUCHA ELECTRICA</v>
      </c>
    </row>
    <row r="1449" spans="1:14" x14ac:dyDescent="0.25">
      <c r="A1449" s="6" t="s">
        <v>1</v>
      </c>
      <c r="B1449" s="6"/>
      <c r="C1449" s="8" t="s">
        <v>266</v>
      </c>
      <c r="D1449" s="8"/>
      <c r="E1449" s="8"/>
      <c r="F1449" s="8"/>
      <c r="G1449" s="7">
        <v>117.92</v>
      </c>
      <c r="H1449" t="str" cm="1">
        <f t="array" ref="H1449">SUBSTITUTE(INDEX($C$1:$C1449, MAX(IF((NOT(ISBLANK($C$1:$C1449)))*(ISNUMBER(FIND("Item:", $C$1:$C1449))), ROW($C$1:$C1449)-ROW($C$1)+1))), "Item: ", "")</f>
        <v>PROVISION Y COLOCADO DE DUCHA ELECTRICA</v>
      </c>
      <c r="I1449" t="str">
        <f t="shared" si="114"/>
        <v/>
      </c>
      <c r="J1449" t="str">
        <f t="shared" si="117"/>
        <v>EQUIPO</v>
      </c>
      <c r="K1449" t="b">
        <f t="shared" si="115"/>
        <v>0</v>
      </c>
      <c r="L1449" s="11" t="str">
        <f t="shared" si="116"/>
        <v/>
      </c>
      <c r="M1449" t="str">
        <f>IF(B1449="Q", MAX(M$2:M1448)+1, "")</f>
        <v/>
      </c>
      <c r="N1449" t="str">
        <f t="shared" si="113"/>
        <v/>
      </c>
    </row>
    <row r="1450" spans="1:14" x14ac:dyDescent="0.25">
      <c r="C1450" s="9" t="s">
        <v>332</v>
      </c>
      <c r="H1450" t="str" cm="1">
        <f t="array" ref="H1450">SUBSTITUTE(INDEX($C$1:$C1450, MAX(IF((NOT(ISBLANK($C$1:$C1450)))*(ISNUMBER(FIND("Item:", $C$1:$C1450))), ROW($C$1:$C1450)-ROW($C$1)+1))), "Item: ", "")</f>
        <v>PROVISION Y COLOCADO DE DUCHA ELECTRICA</v>
      </c>
      <c r="I1450" t="str">
        <f t="shared" si="114"/>
        <v/>
      </c>
      <c r="J1450" t="str">
        <f t="shared" si="117"/>
        <v>EQUIPO</v>
      </c>
      <c r="K1450" t="b">
        <f t="shared" si="115"/>
        <v>0</v>
      </c>
      <c r="L1450" s="11" t="str">
        <f t="shared" si="116"/>
        <v/>
      </c>
      <c r="M1450" t="str">
        <f>IF(B1450="Q", MAX(M$2:M1449)+1, "")</f>
        <v/>
      </c>
      <c r="N1450" t="str">
        <f t="shared" si="113"/>
        <v/>
      </c>
    </row>
    <row r="1451" spans="1:14" x14ac:dyDescent="0.25">
      <c r="H1451" t="str" cm="1">
        <f t="array" ref="H1451">SUBSTITUTE(INDEX($C$1:$C1451, MAX(IF((NOT(ISBLANK($C$1:$C1451)))*(ISNUMBER(FIND("Item:", $C$1:$C1451))), ROW($C$1:$C1451)-ROW($C$1)+1))), "Item: ", "")</f>
        <v>PROVISION Y COLOCADO DE DUCHA ELECTRICA</v>
      </c>
      <c r="I1451" t="str">
        <f t="shared" si="114"/>
        <v/>
      </c>
      <c r="J1451" t="str">
        <f t="shared" si="117"/>
        <v>EQUIPO</v>
      </c>
      <c r="K1451" t="b">
        <f t="shared" si="115"/>
        <v>0</v>
      </c>
      <c r="L1451" s="11" t="str">
        <f t="shared" si="116"/>
        <v/>
      </c>
      <c r="M1451" t="str">
        <f>IF(B1451="Q", MAX(M$2:M1450)+1, "")</f>
        <v/>
      </c>
      <c r="N1451" t="str">
        <f t="shared" si="113"/>
        <v/>
      </c>
    </row>
    <row r="1452" spans="1:14" x14ac:dyDescent="0.25">
      <c r="C1452" s="10" t="s">
        <v>333</v>
      </c>
      <c r="E1452" s="10" t="s">
        <v>334</v>
      </c>
      <c r="H1452" t="str" cm="1">
        <f t="array" ref="H1452">SUBSTITUTE(INDEX($C$1:$C1452, MAX(IF((NOT(ISBLANK($C$1:$C1452)))*(ISNUMBER(FIND("Item:", $C$1:$C1452))), ROW($C$1:$C1452)-ROW($C$1)+1))), "Item: ", "")</f>
        <v>INSTALACION ELECTRICA (TOMA DE FUERZA)</v>
      </c>
      <c r="I1452" t="str">
        <f t="shared" si="114"/>
        <v/>
      </c>
      <c r="J1452" t="str">
        <f t="shared" si="117"/>
        <v>EQUIPO</v>
      </c>
      <c r="K1452" t="b">
        <f t="shared" si="115"/>
        <v>0</v>
      </c>
      <c r="L1452" s="11" t="str">
        <f t="shared" si="116"/>
        <v/>
      </c>
      <c r="M1452" t="str">
        <f>IF(B1452="Q", MAX(M$2:M1451)+1, "")</f>
        <v/>
      </c>
      <c r="N1452" t="str">
        <f t="shared" si="113"/>
        <v/>
      </c>
    </row>
    <row r="1453" spans="1:14" x14ac:dyDescent="0.25">
      <c r="C1453" s="10" t="s">
        <v>0</v>
      </c>
      <c r="E1453" s="10" t="s">
        <v>72</v>
      </c>
      <c r="H1453" t="str" cm="1">
        <f t="array" ref="H1453">SUBSTITUTE(INDEX($C$1:$C1453, MAX(IF((NOT(ISBLANK($C$1:$C1453)))*(ISNUMBER(FIND("Item:", $C$1:$C1453))), ROW($C$1:$C1453)-ROW($C$1)+1))), "Item: ", "")</f>
        <v>INSTALACION ELECTRICA (TOMA DE FUERZA)</v>
      </c>
      <c r="I1453" t="str">
        <f t="shared" si="114"/>
        <v/>
      </c>
      <c r="J1453" t="str">
        <f t="shared" si="117"/>
        <v>EQUIPO</v>
      </c>
      <c r="K1453" t="b">
        <f t="shared" si="115"/>
        <v>0</v>
      </c>
      <c r="L1453" s="11" t="str">
        <f t="shared" si="116"/>
        <v/>
      </c>
      <c r="M1453" t="str">
        <f>IF(B1453="Q", MAX(M$2:M1452)+1, "")</f>
        <v/>
      </c>
      <c r="N1453" t="str">
        <f t="shared" si="113"/>
        <v/>
      </c>
    </row>
    <row r="1454" spans="1:14" x14ac:dyDescent="0.25">
      <c r="C1454" s="10" t="s">
        <v>71</v>
      </c>
      <c r="E1454" s="10" t="s">
        <v>73</v>
      </c>
      <c r="H1454" t="str" cm="1">
        <f t="array" ref="H1454">SUBSTITUTE(INDEX($C$1:$C1454, MAX(IF((NOT(ISBLANK($C$1:$C1454)))*(ISNUMBER(FIND("Item:", $C$1:$C1454))), ROW($C$1:$C1454)-ROW($C$1)+1))), "Item: ", "")</f>
        <v>INSTALACION ELECTRICA (TOMA DE FUERZA)</v>
      </c>
      <c r="I1454" t="str">
        <f t="shared" si="114"/>
        <v/>
      </c>
      <c r="J1454" t="str">
        <f t="shared" si="117"/>
        <v>EQUIPO</v>
      </c>
      <c r="K1454" t="b">
        <f t="shared" si="115"/>
        <v>0</v>
      </c>
      <c r="L1454" s="11" t="str">
        <f t="shared" si="116"/>
        <v/>
      </c>
      <c r="M1454" t="str">
        <f>IF(B1454="Q", MAX(M$2:M1453)+1, "")</f>
        <v/>
      </c>
      <c r="N1454" t="str">
        <f t="shared" si="113"/>
        <v/>
      </c>
    </row>
    <row r="1455" spans="1:14" x14ac:dyDescent="0.25">
      <c r="H1455" t="str" cm="1">
        <f t="array" ref="H1455">SUBSTITUTE(INDEX($C$1:$C1455, MAX(IF((NOT(ISBLANK($C$1:$C1455)))*(ISNUMBER(FIND("Item:", $C$1:$C1455))), ROW($C$1:$C1455)-ROW($C$1)+1))), "Item: ", "")</f>
        <v>INSTALACION ELECTRICA (TOMA DE FUERZA)</v>
      </c>
      <c r="I1455" t="str">
        <f t="shared" si="114"/>
        <v/>
      </c>
      <c r="J1455" t="str">
        <f t="shared" si="117"/>
        <v>EQUIPO</v>
      </c>
      <c r="K1455" t="b">
        <f t="shared" si="115"/>
        <v>0</v>
      </c>
      <c r="L1455" s="11" t="str">
        <f t="shared" si="116"/>
        <v/>
      </c>
      <c r="M1455" t="str">
        <f>IF(B1455="Q", MAX(M$2:M1454)+1, "")</f>
        <v/>
      </c>
      <c r="N1455" t="str">
        <f t="shared" si="113"/>
        <v/>
      </c>
    </row>
    <row r="1456" spans="1:14" x14ac:dyDescent="0.25">
      <c r="A1456" s="1" t="s">
        <v>2</v>
      </c>
      <c r="B1456" s="1" t="s">
        <v>213</v>
      </c>
      <c r="C1456" s="4" t="s">
        <v>214</v>
      </c>
      <c r="D1456" s="4" t="s">
        <v>74</v>
      </c>
      <c r="E1456" s="4" t="s">
        <v>77</v>
      </c>
      <c r="F1456" s="4" t="s">
        <v>215</v>
      </c>
      <c r="G1456" s="4" t="s">
        <v>76</v>
      </c>
      <c r="H1456" t="str" cm="1">
        <f t="array" ref="H1456">SUBSTITUTE(INDEX($C$1:$C1456, MAX(IF((NOT(ISBLANK($C$1:$C1456)))*(ISNUMBER(FIND("Item:", $C$1:$C1456))), ROW($C$1:$C1456)-ROW($C$1)+1))), "Item: ", "")</f>
        <v>INSTALACION ELECTRICA (TOMA DE FUERZA)</v>
      </c>
      <c r="I1456" t="str">
        <f t="shared" si="114"/>
        <v/>
      </c>
      <c r="J1456" t="str">
        <f t="shared" si="117"/>
        <v>EQUIPO</v>
      </c>
      <c r="K1456" t="b">
        <f t="shared" si="115"/>
        <v>0</v>
      </c>
      <c r="L1456" s="11" t="str">
        <f t="shared" si="116"/>
        <v/>
      </c>
      <c r="M1456" t="str">
        <f>IF(B1456="Q", MAX(M$2:M1455)+1, "")</f>
        <v/>
      </c>
      <c r="N1456" t="str">
        <f t="shared" si="113"/>
        <v/>
      </c>
    </row>
    <row r="1457" spans="1:14" x14ac:dyDescent="0.25">
      <c r="A1457" s="2"/>
      <c r="B1457" s="2" t="s">
        <v>216</v>
      </c>
      <c r="C1457" s="5" t="s">
        <v>217</v>
      </c>
      <c r="D1457" s="5"/>
      <c r="E1457" s="5"/>
      <c r="F1457" s="5"/>
      <c r="G1457" s="5"/>
      <c r="H1457" t="str" cm="1">
        <f t="array" ref="H1457">SUBSTITUTE(INDEX($C$1:$C1457, MAX(IF((NOT(ISBLANK($C$1:$C1457)))*(ISNUMBER(FIND("Item:", $C$1:$C1457))), ROW($C$1:$C1457)-ROW($C$1)+1))), "Item: ", "")</f>
        <v>INSTALACION ELECTRICA (TOMA DE FUERZA)</v>
      </c>
      <c r="I1457" t="str">
        <f t="shared" si="114"/>
        <v>MATERIALES</v>
      </c>
      <c r="J1457" t="str">
        <f t="shared" si="117"/>
        <v>MATERIALES</v>
      </c>
      <c r="K1457" t="b">
        <f t="shared" si="115"/>
        <v>1</v>
      </c>
      <c r="L1457" s="11" t="str">
        <f t="shared" si="116"/>
        <v/>
      </c>
      <c r="M1457" t="str">
        <f>IF(B1457="Q", MAX(M$2:M1456)+1, "")</f>
        <v/>
      </c>
      <c r="N1457" t="str">
        <f t="shared" si="113"/>
        <v/>
      </c>
    </row>
    <row r="1458" spans="1:14" x14ac:dyDescent="0.25">
      <c r="A1458" s="2">
        <v>1</v>
      </c>
      <c r="B1458" s="2" t="s">
        <v>218</v>
      </c>
      <c r="C1458" s="5" t="s">
        <v>189</v>
      </c>
      <c r="D1458" s="5" t="s">
        <v>26</v>
      </c>
      <c r="E1458" s="3">
        <v>9</v>
      </c>
      <c r="F1458" s="3">
        <v>2.5</v>
      </c>
      <c r="G1458" s="3">
        <v>22.5</v>
      </c>
      <c r="H1458" t="str" cm="1">
        <f t="array" ref="H1458">SUBSTITUTE(INDEX($C$1:$C1458, MAX(IF((NOT(ISBLANK($C$1:$C1458)))*(ISNUMBER(FIND("Item:", $C$1:$C1458))), ROW($C$1:$C1458)-ROW($C$1)+1))), "Item: ", "")</f>
        <v>INSTALACION ELECTRICA (TOMA DE FUERZA)</v>
      </c>
      <c r="I1458" t="str">
        <f t="shared" si="114"/>
        <v/>
      </c>
      <c r="J1458" t="str">
        <f t="shared" si="117"/>
        <v>MATERIALES</v>
      </c>
      <c r="K1458" t="b">
        <f t="shared" si="115"/>
        <v>0</v>
      </c>
      <c r="L1458" s="11" t="str">
        <f t="shared" si="116"/>
        <v>SI</v>
      </c>
      <c r="M1458" t="str">
        <f>IF(B1458="Q", MAX(M$2:M1457)+1, "")</f>
        <v/>
      </c>
      <c r="N1458" t="str">
        <f t="shared" si="113"/>
        <v/>
      </c>
    </row>
    <row r="1459" spans="1:14" x14ac:dyDescent="0.25">
      <c r="A1459" s="2">
        <v>2</v>
      </c>
      <c r="B1459" s="2" t="s">
        <v>218</v>
      </c>
      <c r="C1459" s="5" t="s">
        <v>183</v>
      </c>
      <c r="D1459" s="5" t="s">
        <v>37</v>
      </c>
      <c r="E1459" s="3">
        <v>1</v>
      </c>
      <c r="F1459" s="3">
        <v>20</v>
      </c>
      <c r="G1459" s="3">
        <v>20</v>
      </c>
      <c r="H1459" t="str" cm="1">
        <f t="array" ref="H1459">SUBSTITUTE(INDEX($C$1:$C1459, MAX(IF((NOT(ISBLANK($C$1:$C1459)))*(ISNUMBER(FIND("Item:", $C$1:$C1459))), ROW($C$1:$C1459)-ROW($C$1)+1))), "Item: ", "")</f>
        <v>INSTALACION ELECTRICA (TOMA DE FUERZA)</v>
      </c>
      <c r="I1459" t="str">
        <f t="shared" si="114"/>
        <v/>
      </c>
      <c r="J1459" t="str">
        <f t="shared" si="117"/>
        <v>MATERIALES</v>
      </c>
      <c r="K1459" t="b">
        <f t="shared" si="115"/>
        <v>0</v>
      </c>
      <c r="L1459" s="11" t="str">
        <f t="shared" si="116"/>
        <v>SI</v>
      </c>
      <c r="M1459" t="str">
        <f>IF(B1459="Q", MAX(M$2:M1458)+1, "")</f>
        <v/>
      </c>
      <c r="N1459" t="str">
        <f t="shared" si="113"/>
        <v/>
      </c>
    </row>
    <row r="1460" spans="1:14" x14ac:dyDescent="0.25">
      <c r="A1460" s="2">
        <v>3</v>
      </c>
      <c r="B1460" s="2" t="s">
        <v>218</v>
      </c>
      <c r="C1460" s="5" t="s">
        <v>120</v>
      </c>
      <c r="D1460" s="5" t="s">
        <v>37</v>
      </c>
      <c r="E1460" s="3">
        <v>3</v>
      </c>
      <c r="F1460" s="3">
        <v>1.7</v>
      </c>
      <c r="G1460" s="3">
        <v>5.0999999999999996</v>
      </c>
      <c r="H1460" t="str" cm="1">
        <f t="array" ref="H1460">SUBSTITUTE(INDEX($C$1:$C1460, MAX(IF((NOT(ISBLANK($C$1:$C1460)))*(ISNUMBER(FIND("Item:", $C$1:$C1460))), ROW($C$1:$C1460)-ROW($C$1)+1))), "Item: ", "")</f>
        <v>INSTALACION ELECTRICA (TOMA DE FUERZA)</v>
      </c>
      <c r="I1460" t="str">
        <f t="shared" si="114"/>
        <v/>
      </c>
      <c r="J1460" t="str">
        <f t="shared" si="117"/>
        <v>MATERIALES</v>
      </c>
      <c r="K1460" t="b">
        <f t="shared" si="115"/>
        <v>0</v>
      </c>
      <c r="L1460" s="11" t="str">
        <f t="shared" si="116"/>
        <v>SI</v>
      </c>
      <c r="M1460" t="str">
        <f>IF(B1460="Q", MAX(M$2:M1459)+1, "")</f>
        <v/>
      </c>
      <c r="N1460" t="str">
        <f t="shared" si="113"/>
        <v/>
      </c>
    </row>
    <row r="1461" spans="1:14" x14ac:dyDescent="0.25">
      <c r="A1461" s="2">
        <v>4</v>
      </c>
      <c r="B1461" s="2" t="s">
        <v>218</v>
      </c>
      <c r="C1461" s="5" t="s">
        <v>115</v>
      </c>
      <c r="D1461" s="5" t="s">
        <v>37</v>
      </c>
      <c r="E1461" s="3">
        <v>0.25</v>
      </c>
      <c r="F1461" s="3">
        <v>10</v>
      </c>
      <c r="G1461" s="3">
        <v>2.5</v>
      </c>
      <c r="H1461" t="str" cm="1">
        <f t="array" ref="H1461">SUBSTITUTE(INDEX($C$1:$C1461, MAX(IF((NOT(ISBLANK($C$1:$C1461)))*(ISNUMBER(FIND("Item:", $C$1:$C1461))), ROW($C$1:$C1461)-ROW($C$1)+1))), "Item: ", "")</f>
        <v>INSTALACION ELECTRICA (TOMA DE FUERZA)</v>
      </c>
      <c r="I1461" t="str">
        <f t="shared" si="114"/>
        <v/>
      </c>
      <c r="J1461" t="str">
        <f t="shared" si="117"/>
        <v>MATERIALES</v>
      </c>
      <c r="K1461" t="b">
        <f t="shared" si="115"/>
        <v>0</v>
      </c>
      <c r="L1461" s="11" t="str">
        <f t="shared" si="116"/>
        <v>SI</v>
      </c>
      <c r="M1461" t="str">
        <f>IF(B1461="Q", MAX(M$2:M1460)+1, "")</f>
        <v/>
      </c>
      <c r="N1461" t="str">
        <f t="shared" si="113"/>
        <v/>
      </c>
    </row>
    <row r="1462" spans="1:14" x14ac:dyDescent="0.25">
      <c r="A1462" s="2">
        <v>5</v>
      </c>
      <c r="B1462" s="2" t="s">
        <v>218</v>
      </c>
      <c r="C1462" s="5" t="s">
        <v>97</v>
      </c>
      <c r="D1462" s="5" t="s">
        <v>37</v>
      </c>
      <c r="E1462" s="3">
        <v>1</v>
      </c>
      <c r="F1462" s="3">
        <v>15</v>
      </c>
      <c r="G1462" s="3">
        <v>15</v>
      </c>
      <c r="H1462" t="str" cm="1">
        <f t="array" ref="H1462">SUBSTITUTE(INDEX($C$1:$C1462, MAX(IF((NOT(ISBLANK($C$1:$C1462)))*(ISNUMBER(FIND("Item:", $C$1:$C1462))), ROW($C$1:$C1462)-ROW($C$1)+1))), "Item: ", "")</f>
        <v>INSTALACION ELECTRICA (TOMA DE FUERZA)</v>
      </c>
      <c r="I1462" t="str">
        <f t="shared" si="114"/>
        <v/>
      </c>
      <c r="J1462" t="str">
        <f t="shared" si="117"/>
        <v>MATERIALES</v>
      </c>
      <c r="K1462" t="b">
        <f t="shared" si="115"/>
        <v>0</v>
      </c>
      <c r="L1462" s="11" t="str">
        <f t="shared" si="116"/>
        <v>SI</v>
      </c>
      <c r="M1462" t="str">
        <f>IF(B1462="Q", MAX(M$2:M1461)+1, "")</f>
        <v/>
      </c>
      <c r="N1462" t="str">
        <f t="shared" si="113"/>
        <v/>
      </c>
    </row>
    <row r="1463" spans="1:14" x14ac:dyDescent="0.25">
      <c r="A1463" s="2">
        <v>6</v>
      </c>
      <c r="B1463" s="2" t="s">
        <v>218</v>
      </c>
      <c r="C1463" s="5" t="s">
        <v>82</v>
      </c>
      <c r="D1463" s="5" t="s">
        <v>26</v>
      </c>
      <c r="E1463" s="3">
        <v>18</v>
      </c>
      <c r="F1463" s="3">
        <v>3.2</v>
      </c>
      <c r="G1463" s="3">
        <v>57.6</v>
      </c>
      <c r="H1463" t="str" cm="1">
        <f t="array" ref="H1463">SUBSTITUTE(INDEX($C$1:$C1463, MAX(IF((NOT(ISBLANK($C$1:$C1463)))*(ISNUMBER(FIND("Item:", $C$1:$C1463))), ROW($C$1:$C1463)-ROW($C$1)+1))), "Item: ", "")</f>
        <v>INSTALACION ELECTRICA (TOMA DE FUERZA)</v>
      </c>
      <c r="I1463" t="str">
        <f t="shared" si="114"/>
        <v/>
      </c>
      <c r="J1463" t="str">
        <f t="shared" si="117"/>
        <v>MATERIALES</v>
      </c>
      <c r="K1463" t="b">
        <f t="shared" si="115"/>
        <v>0</v>
      </c>
      <c r="L1463" s="11" t="str">
        <f t="shared" si="116"/>
        <v>SI</v>
      </c>
      <c r="M1463" t="str">
        <f>IF(B1463="Q", MAX(M$2:M1462)+1, "")</f>
        <v/>
      </c>
      <c r="N1463" t="str">
        <f t="shared" si="113"/>
        <v/>
      </c>
    </row>
    <row r="1464" spans="1:14" x14ac:dyDescent="0.25">
      <c r="H1464" t="str" cm="1">
        <f t="array" ref="H1464">SUBSTITUTE(INDEX($C$1:$C1464, MAX(IF((NOT(ISBLANK($C$1:$C1464)))*(ISNUMBER(FIND("Item:", $C$1:$C1464))), ROW($C$1:$C1464)-ROW($C$1)+1))), "Item: ", "")</f>
        <v>INSTALACION ELECTRICA (TOMA DE FUERZA)</v>
      </c>
      <c r="I1464" t="str">
        <f t="shared" si="114"/>
        <v/>
      </c>
      <c r="J1464" t="str">
        <f t="shared" si="117"/>
        <v>MATERIALES</v>
      </c>
      <c r="K1464" t="b">
        <f t="shared" si="115"/>
        <v>0</v>
      </c>
      <c r="L1464" s="11" t="str">
        <f t="shared" si="116"/>
        <v/>
      </c>
      <c r="M1464" t="str">
        <f>IF(B1464="Q", MAX(M$2:M1463)+1, "")</f>
        <v/>
      </c>
      <c r="N1464" t="str">
        <f t="shared" si="113"/>
        <v/>
      </c>
    </row>
    <row r="1465" spans="1:14" x14ac:dyDescent="0.25">
      <c r="H1465" t="str" cm="1">
        <f t="array" ref="H1465">SUBSTITUTE(INDEX($C$1:$C1465, MAX(IF((NOT(ISBLANK($C$1:$C1465)))*(ISNUMBER(FIND("Item:", $C$1:$C1465))), ROW($C$1:$C1465)-ROW($C$1)+1))), "Item: ", "")</f>
        <v>INSTALACION ELECTRICA (TOMA DE FUERZA)</v>
      </c>
      <c r="I1465" t="str">
        <f t="shared" si="114"/>
        <v/>
      </c>
      <c r="J1465" t="str">
        <f t="shared" si="117"/>
        <v>MATERIALES</v>
      </c>
      <c r="K1465" t="b">
        <f t="shared" si="115"/>
        <v>0</v>
      </c>
      <c r="L1465" s="11" t="str">
        <f t="shared" si="116"/>
        <v/>
      </c>
      <c r="M1465" t="str">
        <f>IF(B1465="Q", MAX(M$2:M1464)+1, "")</f>
        <v/>
      </c>
      <c r="N1465" t="str">
        <f t="shared" si="113"/>
        <v/>
      </c>
    </row>
    <row r="1466" spans="1:14" x14ac:dyDescent="0.25">
      <c r="H1466" t="str" cm="1">
        <f t="array" ref="H1466">SUBSTITUTE(INDEX($C$1:$C1466, MAX(IF((NOT(ISBLANK($C$1:$C1466)))*(ISNUMBER(FIND("Item:", $C$1:$C1466))), ROW($C$1:$C1466)-ROW($C$1)+1))), "Item: ", "")</f>
        <v>INSTALACION ELECTRICA (TOMA DE FUERZA)</v>
      </c>
      <c r="I1466" t="str">
        <f t="shared" si="114"/>
        <v/>
      </c>
      <c r="J1466" t="str">
        <f t="shared" si="117"/>
        <v>MATERIALES</v>
      </c>
      <c r="K1466" t="b">
        <f t="shared" si="115"/>
        <v>0</v>
      </c>
      <c r="L1466" s="11" t="str">
        <f t="shared" si="116"/>
        <v/>
      </c>
      <c r="M1466" t="str">
        <f>IF(B1466="Q", MAX(M$2:M1465)+1, "")</f>
        <v/>
      </c>
      <c r="N1466" t="str">
        <f t="shared" si="113"/>
        <v/>
      </c>
    </row>
    <row r="1467" spans="1:14" x14ac:dyDescent="0.25">
      <c r="H1467" t="str" cm="1">
        <f t="array" ref="H1467">SUBSTITUTE(INDEX($C$1:$C1467, MAX(IF((NOT(ISBLANK($C$1:$C1467)))*(ISNUMBER(FIND("Item:", $C$1:$C1467))), ROW($C$1:$C1467)-ROW($C$1)+1))), "Item: ", "")</f>
        <v>INSTALACION ELECTRICA (TOMA DE FUERZA)</v>
      </c>
      <c r="I1467" t="str">
        <f t="shared" si="114"/>
        <v/>
      </c>
      <c r="J1467" t="str">
        <f t="shared" si="117"/>
        <v>MATERIALES</v>
      </c>
      <c r="K1467" t="b">
        <f t="shared" si="115"/>
        <v>0</v>
      </c>
      <c r="L1467" s="11" t="str">
        <f t="shared" si="116"/>
        <v/>
      </c>
      <c r="M1467" t="str">
        <f>IF(B1467="Q", MAX(M$2:M1466)+1, "")</f>
        <v/>
      </c>
      <c r="N1467" t="str">
        <f t="shared" si="113"/>
        <v/>
      </c>
    </row>
    <row r="1468" spans="1:14" x14ac:dyDescent="0.25">
      <c r="H1468" t="str" cm="1">
        <f t="array" ref="H1468">SUBSTITUTE(INDEX($C$1:$C1468, MAX(IF((NOT(ISBLANK($C$1:$C1468)))*(ISNUMBER(FIND("Item:", $C$1:$C1468))), ROW($C$1:$C1468)-ROW($C$1)+1))), "Item: ", "")</f>
        <v>INSTALACION ELECTRICA (TOMA DE FUERZA)</v>
      </c>
      <c r="I1468" t="str">
        <f t="shared" si="114"/>
        <v/>
      </c>
      <c r="J1468" t="str">
        <f t="shared" si="117"/>
        <v>MATERIALES</v>
      </c>
      <c r="K1468" t="b">
        <f t="shared" si="115"/>
        <v>0</v>
      </c>
      <c r="L1468" s="11" t="str">
        <f t="shared" si="116"/>
        <v/>
      </c>
      <c r="M1468" t="str">
        <f>IF(B1468="Q", MAX(M$2:M1467)+1, "")</f>
        <v/>
      </c>
      <c r="N1468" t="str">
        <f t="shared" si="113"/>
        <v/>
      </c>
    </row>
    <row r="1469" spans="1:14" x14ac:dyDescent="0.25">
      <c r="H1469" t="str" cm="1">
        <f t="array" ref="H1469">SUBSTITUTE(INDEX($C$1:$C1469, MAX(IF((NOT(ISBLANK($C$1:$C1469)))*(ISNUMBER(FIND("Item:", $C$1:$C1469))), ROW($C$1:$C1469)-ROW($C$1)+1))), "Item: ", "")</f>
        <v>INSTALACION ELECTRICA (TOMA DE FUERZA)</v>
      </c>
      <c r="I1469" t="str">
        <f t="shared" si="114"/>
        <v/>
      </c>
      <c r="J1469" t="str">
        <f t="shared" si="117"/>
        <v>MATERIALES</v>
      </c>
      <c r="K1469" t="b">
        <f t="shared" si="115"/>
        <v>0</v>
      </c>
      <c r="L1469" s="11" t="str">
        <f t="shared" si="116"/>
        <v/>
      </c>
      <c r="M1469" t="str">
        <f>IF(B1469="Q", MAX(M$2:M1468)+1, "")</f>
        <v/>
      </c>
      <c r="N1469" t="str">
        <f t="shared" si="113"/>
        <v/>
      </c>
    </row>
    <row r="1470" spans="1:14" x14ac:dyDescent="0.25">
      <c r="H1470" t="str" cm="1">
        <f t="array" ref="H1470">SUBSTITUTE(INDEX($C$1:$C1470, MAX(IF((NOT(ISBLANK($C$1:$C1470)))*(ISNUMBER(FIND("Item:", $C$1:$C1470))), ROW($C$1:$C1470)-ROW($C$1)+1))), "Item: ", "")</f>
        <v>INSTALACION ELECTRICA (TOMA DE FUERZA)</v>
      </c>
      <c r="I1470" t="str">
        <f t="shared" si="114"/>
        <v/>
      </c>
      <c r="J1470" t="str">
        <f t="shared" si="117"/>
        <v>MATERIALES</v>
      </c>
      <c r="K1470" t="b">
        <f t="shared" si="115"/>
        <v>0</v>
      </c>
      <c r="L1470" s="11" t="str">
        <f t="shared" si="116"/>
        <v/>
      </c>
      <c r="M1470" t="str">
        <f>IF(B1470="Q", MAX(M$2:M1469)+1, "")</f>
        <v/>
      </c>
      <c r="N1470" t="str">
        <f t="shared" si="113"/>
        <v/>
      </c>
    </row>
    <row r="1471" spans="1:14" x14ac:dyDescent="0.25">
      <c r="H1471" t="str" cm="1">
        <f t="array" ref="H1471">SUBSTITUTE(INDEX($C$1:$C1471, MAX(IF((NOT(ISBLANK($C$1:$C1471)))*(ISNUMBER(FIND("Item:", $C$1:$C1471))), ROW($C$1:$C1471)-ROW($C$1)+1))), "Item: ", "")</f>
        <v>INSTALACION ELECTRICA (TOMA DE FUERZA)</v>
      </c>
      <c r="I1471" t="str">
        <f t="shared" si="114"/>
        <v/>
      </c>
      <c r="J1471" t="str">
        <f t="shared" si="117"/>
        <v>MATERIALES</v>
      </c>
      <c r="K1471" t="b">
        <f t="shared" si="115"/>
        <v>0</v>
      </c>
      <c r="L1471" s="11" t="str">
        <f t="shared" si="116"/>
        <v/>
      </c>
      <c r="M1471" t="str">
        <f>IF(B1471="Q", MAX(M$2:M1470)+1, "")</f>
        <v/>
      </c>
      <c r="N1471" t="str">
        <f t="shared" si="113"/>
        <v/>
      </c>
    </row>
    <row r="1472" spans="1:14" x14ac:dyDescent="0.25">
      <c r="H1472" t="str" cm="1">
        <f t="array" ref="H1472">SUBSTITUTE(INDEX($C$1:$C1472, MAX(IF((NOT(ISBLANK($C$1:$C1472)))*(ISNUMBER(FIND("Item:", $C$1:$C1472))), ROW($C$1:$C1472)-ROW($C$1)+1))), "Item: ", "")</f>
        <v>INSTALACION ELECTRICA (TOMA DE FUERZA)</v>
      </c>
      <c r="I1472" t="str">
        <f t="shared" si="114"/>
        <v/>
      </c>
      <c r="J1472" t="str">
        <f t="shared" si="117"/>
        <v>MATERIALES</v>
      </c>
      <c r="K1472" t="b">
        <f t="shared" si="115"/>
        <v>0</v>
      </c>
      <c r="L1472" s="11" t="str">
        <f t="shared" si="116"/>
        <v/>
      </c>
      <c r="M1472" t="str">
        <f>IF(B1472="Q", MAX(M$2:M1471)+1, "")</f>
        <v/>
      </c>
      <c r="N1472" t="str">
        <f t="shared" si="113"/>
        <v/>
      </c>
    </row>
    <row r="1473" spans="1:14" x14ac:dyDescent="0.25">
      <c r="A1473" s="6" t="s">
        <v>1</v>
      </c>
      <c r="B1473" s="6" t="s">
        <v>219</v>
      </c>
      <c r="C1473" s="8" t="s">
        <v>220</v>
      </c>
      <c r="D1473" s="8"/>
      <c r="E1473" s="8"/>
      <c r="F1473" s="8" t="s">
        <v>221</v>
      </c>
      <c r="G1473" s="7">
        <v>122.7</v>
      </c>
      <c r="H1473" t="str" cm="1">
        <f t="array" ref="H1473">SUBSTITUTE(INDEX($C$1:$C1473, MAX(IF((NOT(ISBLANK($C$1:$C1473)))*(ISNUMBER(FIND("Item:", $C$1:$C1473))), ROW($C$1:$C1473)-ROW($C$1)+1))), "Item: ", "")</f>
        <v>INSTALACION ELECTRICA (TOMA DE FUERZA)</v>
      </c>
      <c r="I1473" t="str">
        <f t="shared" si="114"/>
        <v>MATERIALES</v>
      </c>
      <c r="J1473" t="str">
        <f t="shared" si="117"/>
        <v>MATERIALES</v>
      </c>
      <c r="K1473" t="b">
        <f t="shared" si="115"/>
        <v>0</v>
      </c>
      <c r="L1473" s="11" t="str">
        <f t="shared" si="116"/>
        <v/>
      </c>
      <c r="M1473" t="str">
        <f>IF(B1473="Q", MAX(M$2:M1472)+1, "")</f>
        <v/>
      </c>
      <c r="N1473" t="str">
        <f t="shared" si="113"/>
        <v/>
      </c>
    </row>
    <row r="1474" spans="1:14" x14ac:dyDescent="0.25">
      <c r="A1474" s="2"/>
      <c r="B1474" s="2" t="s">
        <v>222</v>
      </c>
      <c r="C1474" s="5" t="s">
        <v>223</v>
      </c>
      <c r="D1474" s="5"/>
      <c r="E1474" s="5"/>
      <c r="F1474" s="5"/>
      <c r="G1474" s="5"/>
      <c r="H1474" t="str" cm="1">
        <f t="array" ref="H1474">SUBSTITUTE(INDEX($C$1:$C1474, MAX(IF((NOT(ISBLANK($C$1:$C1474)))*(ISNUMBER(FIND("Item:", $C$1:$C1474))), ROW($C$1:$C1474)-ROW($C$1)+1))), "Item: ", "")</f>
        <v>INSTALACION ELECTRICA (TOMA DE FUERZA)</v>
      </c>
      <c r="I1474" t="str">
        <f t="shared" si="114"/>
        <v>MANO DE OBRA</v>
      </c>
      <c r="J1474" t="str">
        <f t="shared" si="117"/>
        <v>MANO DE OBRA</v>
      </c>
      <c r="K1474" t="b">
        <f t="shared" si="115"/>
        <v>1</v>
      </c>
      <c r="L1474" s="11" t="str">
        <f t="shared" si="116"/>
        <v/>
      </c>
      <c r="M1474" t="str">
        <f>IF(B1474="Q", MAX(M$2:M1473)+1, "")</f>
        <v/>
      </c>
      <c r="N1474" t="str">
        <f t="shared" ref="N1474:N1537" si="118">+IF(M1474="","",H1474)</f>
        <v/>
      </c>
    </row>
    <row r="1475" spans="1:14" x14ac:dyDescent="0.25">
      <c r="A1475" s="2">
        <v>1</v>
      </c>
      <c r="B1475" s="2" t="s">
        <v>218</v>
      </c>
      <c r="C1475" s="5" t="s">
        <v>202</v>
      </c>
      <c r="D1475" s="5" t="s">
        <v>198</v>
      </c>
      <c r="E1475" s="3">
        <v>1.5</v>
      </c>
      <c r="F1475" s="3">
        <v>18</v>
      </c>
      <c r="G1475" s="3">
        <v>27</v>
      </c>
      <c r="H1475" t="str" cm="1">
        <f t="array" ref="H1475">SUBSTITUTE(INDEX($C$1:$C1475, MAX(IF((NOT(ISBLANK($C$1:$C1475)))*(ISNUMBER(FIND("Item:", $C$1:$C1475))), ROW($C$1:$C1475)-ROW($C$1)+1))), "Item: ", "")</f>
        <v>INSTALACION ELECTRICA (TOMA DE FUERZA)</v>
      </c>
      <c r="I1475" t="str">
        <f t="shared" ref="I1475:I1538" si="119">IFERROR(  IF(OR(ISNUMBER(FIND("MATERIALES", C1475,1))), "MATERIALES",  IF(OR(ISNUMBER(FIND("MANO DE OBRA", C1475))), "MANO DE OBRA",  IF(OR(ISNUMBER(FIND("EQUIPO", C1475))), "EQUIPO",  ""))),"")</f>
        <v/>
      </c>
      <c r="J1475" t="str">
        <f t="shared" si="117"/>
        <v>MANO DE OBRA</v>
      </c>
      <c r="K1475" t="b">
        <f t="shared" ref="K1475:K1538" si="120">AND(ISTEXT(B1475),C1475=J1475)</f>
        <v>0</v>
      </c>
      <c r="L1475" s="11" t="str">
        <f t="shared" ref="L1475:L1538" si="121">IF(ISNUMBER(A1475),"SI","")</f>
        <v>SI</v>
      </c>
      <c r="M1475" t="str">
        <f>IF(B1475="Q", MAX(M$2:M1474)+1, "")</f>
        <v/>
      </c>
      <c r="N1475" t="str">
        <f t="shared" si="118"/>
        <v/>
      </c>
    </row>
    <row r="1476" spans="1:14" x14ac:dyDescent="0.25">
      <c r="A1476" s="2">
        <v>2</v>
      </c>
      <c r="B1476" s="2" t="s">
        <v>218</v>
      </c>
      <c r="C1476" s="5" t="s">
        <v>200</v>
      </c>
      <c r="D1476" s="5" t="s">
        <v>198</v>
      </c>
      <c r="E1476" s="3">
        <v>1.5</v>
      </c>
      <c r="F1476" s="3">
        <v>0</v>
      </c>
      <c r="G1476" s="3">
        <v>0</v>
      </c>
      <c r="H1476" t="str" cm="1">
        <f t="array" ref="H1476">SUBSTITUTE(INDEX($C$1:$C1476, MAX(IF((NOT(ISBLANK($C$1:$C1476)))*(ISNUMBER(FIND("Item:", $C$1:$C1476))), ROW($C$1:$C1476)-ROW($C$1)+1))), "Item: ", "")</f>
        <v>INSTALACION ELECTRICA (TOMA DE FUERZA)</v>
      </c>
      <c r="I1476" t="str">
        <f t="shared" si="119"/>
        <v/>
      </c>
      <c r="J1476" t="str">
        <f t="shared" si="117"/>
        <v>MANO DE OBRA</v>
      </c>
      <c r="K1476" t="b">
        <f t="shared" si="120"/>
        <v>0</v>
      </c>
      <c r="L1476" s="11" t="str">
        <f t="shared" si="121"/>
        <v>SI</v>
      </c>
      <c r="M1476" t="str">
        <f>IF(B1476="Q", MAX(M$2:M1475)+1, "")</f>
        <v/>
      </c>
      <c r="N1476" t="str">
        <f t="shared" si="118"/>
        <v/>
      </c>
    </row>
    <row r="1477" spans="1:14" x14ac:dyDescent="0.25">
      <c r="H1477" t="str" cm="1">
        <f t="array" ref="H1477">SUBSTITUTE(INDEX($C$1:$C1477, MAX(IF((NOT(ISBLANK($C$1:$C1477)))*(ISNUMBER(FIND("Item:", $C$1:$C1477))), ROW($C$1:$C1477)-ROW($C$1)+1))), "Item: ", "")</f>
        <v>INSTALACION ELECTRICA (TOMA DE FUERZA)</v>
      </c>
      <c r="I1477" t="str">
        <f t="shared" si="119"/>
        <v/>
      </c>
      <c r="J1477" t="str">
        <f t="shared" si="117"/>
        <v>MANO DE OBRA</v>
      </c>
      <c r="K1477" t="b">
        <f t="shared" si="120"/>
        <v>0</v>
      </c>
      <c r="L1477" s="11" t="str">
        <f t="shared" si="121"/>
        <v/>
      </c>
      <c r="M1477" t="str">
        <f>IF(B1477="Q", MAX(M$2:M1476)+1, "")</f>
        <v/>
      </c>
      <c r="N1477" t="str">
        <f t="shared" si="118"/>
        <v/>
      </c>
    </row>
    <row r="1478" spans="1:14" x14ac:dyDescent="0.25">
      <c r="H1478" t="str" cm="1">
        <f t="array" ref="H1478">SUBSTITUTE(INDEX($C$1:$C1478, MAX(IF((NOT(ISBLANK($C$1:$C1478)))*(ISNUMBER(FIND("Item:", $C$1:$C1478))), ROW($C$1:$C1478)-ROW($C$1)+1))), "Item: ", "")</f>
        <v>INSTALACION ELECTRICA (TOMA DE FUERZA)</v>
      </c>
      <c r="I1478" t="str">
        <f t="shared" si="119"/>
        <v/>
      </c>
      <c r="J1478" t="str">
        <f t="shared" si="117"/>
        <v>MANO DE OBRA</v>
      </c>
      <c r="K1478" t="b">
        <f t="shared" si="120"/>
        <v>0</v>
      </c>
      <c r="L1478" s="11" t="str">
        <f t="shared" si="121"/>
        <v/>
      </c>
      <c r="M1478" t="str">
        <f>IF(B1478="Q", MAX(M$2:M1477)+1, "")</f>
        <v/>
      </c>
      <c r="N1478" t="str">
        <f t="shared" si="118"/>
        <v/>
      </c>
    </row>
    <row r="1479" spans="1:14" x14ac:dyDescent="0.25">
      <c r="H1479" t="str" cm="1">
        <f t="array" ref="H1479">SUBSTITUTE(INDEX($C$1:$C1479, MAX(IF((NOT(ISBLANK($C$1:$C1479)))*(ISNUMBER(FIND("Item:", $C$1:$C1479))), ROW($C$1:$C1479)-ROW($C$1)+1))), "Item: ", "")</f>
        <v>INSTALACION ELECTRICA (TOMA DE FUERZA)</v>
      </c>
      <c r="I1479" t="str">
        <f t="shared" si="119"/>
        <v/>
      </c>
      <c r="J1479" t="str">
        <f t="shared" si="117"/>
        <v>MANO DE OBRA</v>
      </c>
      <c r="K1479" t="b">
        <f t="shared" si="120"/>
        <v>0</v>
      </c>
      <c r="L1479" s="11" t="str">
        <f t="shared" si="121"/>
        <v/>
      </c>
      <c r="M1479" t="str">
        <f>IF(B1479="Q", MAX(M$2:M1478)+1, "")</f>
        <v/>
      </c>
      <c r="N1479" t="str">
        <f t="shared" si="118"/>
        <v/>
      </c>
    </row>
    <row r="1480" spans="1:14" x14ac:dyDescent="0.25">
      <c r="A1480" s="6" t="s">
        <v>1</v>
      </c>
      <c r="B1480" s="6" t="s">
        <v>224</v>
      </c>
      <c r="C1480" s="8" t="s">
        <v>225</v>
      </c>
      <c r="D1480" s="8"/>
      <c r="E1480" s="8"/>
      <c r="F1480" s="8" t="s">
        <v>226</v>
      </c>
      <c r="G1480" s="7">
        <v>27</v>
      </c>
      <c r="H1480" t="str" cm="1">
        <f t="array" ref="H1480">SUBSTITUTE(INDEX($C$1:$C1480, MAX(IF((NOT(ISBLANK($C$1:$C1480)))*(ISNUMBER(FIND("Item:", $C$1:$C1480))), ROW($C$1:$C1480)-ROW($C$1)+1))), "Item: ", "")</f>
        <v>INSTALACION ELECTRICA (TOMA DE FUERZA)</v>
      </c>
      <c r="I1480" t="str">
        <f t="shared" si="119"/>
        <v>MANO DE OBRA</v>
      </c>
      <c r="J1480" t="str">
        <f t="shared" ref="J1480:J1543" si="122">+IF(I1480="",J1479,I1480)</f>
        <v>MANO DE OBRA</v>
      </c>
      <c r="K1480" t="b">
        <f t="shared" si="120"/>
        <v>0</v>
      </c>
      <c r="L1480" s="11" t="str">
        <f t="shared" si="121"/>
        <v/>
      </c>
      <c r="M1480" t="str">
        <f>IF(B1480="Q", MAX(M$2:M1479)+1, "")</f>
        <v/>
      </c>
      <c r="N1480" t="str">
        <f t="shared" si="118"/>
        <v/>
      </c>
    </row>
    <row r="1481" spans="1:14" x14ac:dyDescent="0.25">
      <c r="A1481" s="2"/>
      <c r="B1481" s="2" t="s">
        <v>227</v>
      </c>
      <c r="C1481" s="5" t="s">
        <v>228</v>
      </c>
      <c r="D1481" s="5"/>
      <c r="E1481" s="5" t="s">
        <v>229</v>
      </c>
      <c r="F1481" s="5" t="s">
        <v>230</v>
      </c>
      <c r="G1481" s="3">
        <v>14.85</v>
      </c>
      <c r="H1481" t="str" cm="1">
        <f t="array" ref="H1481">SUBSTITUTE(INDEX($C$1:$C1481, MAX(IF((NOT(ISBLANK($C$1:$C1481)))*(ISNUMBER(FIND("Item:", $C$1:$C1481))), ROW($C$1:$C1481)-ROW($C$1)+1))), "Item: ", "")</f>
        <v>INSTALACION ELECTRICA (TOMA DE FUERZA)</v>
      </c>
      <c r="I1481" t="str">
        <f t="shared" si="119"/>
        <v/>
      </c>
      <c r="J1481" t="str">
        <f t="shared" si="122"/>
        <v>MANO DE OBRA</v>
      </c>
      <c r="K1481" t="b">
        <f t="shared" si="120"/>
        <v>0</v>
      </c>
      <c r="L1481" s="11" t="str">
        <f t="shared" si="121"/>
        <v/>
      </c>
      <c r="M1481" t="str">
        <f>IF(B1481="Q", MAX(M$2:M1480)+1, "")</f>
        <v/>
      </c>
      <c r="N1481" t="str">
        <f t="shared" si="118"/>
        <v/>
      </c>
    </row>
    <row r="1482" spans="1:14" x14ac:dyDescent="0.25">
      <c r="A1482" s="2"/>
      <c r="B1482" s="2" t="s">
        <v>231</v>
      </c>
      <c r="C1482" s="5" t="s">
        <v>232</v>
      </c>
      <c r="D1482" s="5"/>
      <c r="E1482" s="5" t="s">
        <v>233</v>
      </c>
      <c r="F1482" s="5" t="s">
        <v>234</v>
      </c>
      <c r="G1482" s="3">
        <v>6.25</v>
      </c>
      <c r="H1482" t="str" cm="1">
        <f t="array" ref="H1482">SUBSTITUTE(INDEX($C$1:$C1482, MAX(IF((NOT(ISBLANK($C$1:$C1482)))*(ISNUMBER(FIND("Item:", $C$1:$C1482))), ROW($C$1:$C1482)-ROW($C$1)+1))), "Item: ", "")</f>
        <v>INSTALACION ELECTRICA (TOMA DE FUERZA)</v>
      </c>
      <c r="I1482" t="str">
        <f t="shared" si="119"/>
        <v/>
      </c>
      <c r="J1482" t="str">
        <f t="shared" si="122"/>
        <v>MANO DE OBRA</v>
      </c>
      <c r="K1482" t="b">
        <f t="shared" si="120"/>
        <v>0</v>
      </c>
      <c r="L1482" s="11" t="str">
        <f t="shared" si="121"/>
        <v/>
      </c>
      <c r="M1482" t="str">
        <f>IF(B1482="Q", MAX(M$2:M1481)+1, "")</f>
        <v/>
      </c>
      <c r="N1482" t="str">
        <f t="shared" si="118"/>
        <v/>
      </c>
    </row>
    <row r="1483" spans="1:14" x14ac:dyDescent="0.25">
      <c r="A1483" s="6" t="s">
        <v>1</v>
      </c>
      <c r="B1483" s="6" t="s">
        <v>235</v>
      </c>
      <c r="C1483" s="8" t="s">
        <v>236</v>
      </c>
      <c r="D1483" s="8"/>
      <c r="E1483" s="8"/>
      <c r="F1483" s="8" t="s">
        <v>237</v>
      </c>
      <c r="G1483" s="7">
        <v>48.1</v>
      </c>
      <c r="H1483" t="str" cm="1">
        <f t="array" ref="H1483">SUBSTITUTE(INDEX($C$1:$C1483, MAX(IF((NOT(ISBLANK($C$1:$C1483)))*(ISNUMBER(FIND("Item:", $C$1:$C1483))), ROW($C$1:$C1483)-ROW($C$1)+1))), "Item: ", "")</f>
        <v>INSTALACION ELECTRICA (TOMA DE FUERZA)</v>
      </c>
      <c r="I1483" t="str">
        <f t="shared" si="119"/>
        <v>MANO DE OBRA</v>
      </c>
      <c r="J1483" t="str">
        <f t="shared" si="122"/>
        <v>MANO DE OBRA</v>
      </c>
      <c r="K1483" t="b">
        <f t="shared" si="120"/>
        <v>0</v>
      </c>
      <c r="L1483" s="11" t="str">
        <f t="shared" si="121"/>
        <v/>
      </c>
      <c r="M1483" t="str">
        <f>IF(B1483="Q", MAX(M$2:M1482)+1, "")</f>
        <v/>
      </c>
      <c r="N1483" t="str">
        <f t="shared" si="118"/>
        <v/>
      </c>
    </row>
    <row r="1484" spans="1:14" x14ac:dyDescent="0.25">
      <c r="A1484" s="2"/>
      <c r="B1484" s="2" t="s">
        <v>238</v>
      </c>
      <c r="C1484" s="5" t="s">
        <v>239</v>
      </c>
      <c r="D1484" s="5"/>
      <c r="E1484" s="5"/>
      <c r="F1484" s="5"/>
      <c r="G1484" s="5"/>
      <c r="H1484" t="str" cm="1">
        <f t="array" ref="H1484">SUBSTITUTE(INDEX($C$1:$C1484, MAX(IF((NOT(ISBLANK($C$1:$C1484)))*(ISNUMBER(FIND("Item:", $C$1:$C1484))), ROW($C$1:$C1484)-ROW($C$1)+1))), "Item: ", "")</f>
        <v>INSTALACION ELECTRICA (TOMA DE FUERZA)</v>
      </c>
      <c r="I1484" t="str">
        <f t="shared" si="119"/>
        <v>EQUIPO</v>
      </c>
      <c r="J1484" t="str">
        <f t="shared" si="122"/>
        <v>EQUIPO</v>
      </c>
      <c r="K1484" t="b">
        <f t="shared" si="120"/>
        <v>0</v>
      </c>
      <c r="L1484" s="11" t="str">
        <f t="shared" si="121"/>
        <v/>
      </c>
      <c r="M1484" t="str">
        <f>IF(B1484="Q", MAX(M$2:M1483)+1, "")</f>
        <v/>
      </c>
      <c r="N1484" t="str">
        <f t="shared" si="118"/>
        <v/>
      </c>
    </row>
    <row r="1485" spans="1:14" x14ac:dyDescent="0.25">
      <c r="H1485" t="str" cm="1">
        <f t="array" ref="H1485">SUBSTITUTE(INDEX($C$1:$C1485, MAX(IF((NOT(ISBLANK($C$1:$C1485)))*(ISNUMBER(FIND("Item:", $C$1:$C1485))), ROW($C$1:$C1485)-ROW($C$1)+1))), "Item: ", "")</f>
        <v>INSTALACION ELECTRICA (TOMA DE FUERZA)</v>
      </c>
      <c r="I1485" t="str">
        <f t="shared" si="119"/>
        <v/>
      </c>
      <c r="J1485" t="str">
        <f t="shared" si="122"/>
        <v>EQUIPO</v>
      </c>
      <c r="K1485" t="b">
        <f t="shared" si="120"/>
        <v>0</v>
      </c>
      <c r="L1485" s="11" t="str">
        <f t="shared" si="121"/>
        <v/>
      </c>
      <c r="M1485" t="str">
        <f>IF(B1485="Q", MAX(M$2:M1484)+1, "")</f>
        <v/>
      </c>
      <c r="N1485" t="str">
        <f t="shared" si="118"/>
        <v/>
      </c>
    </row>
    <row r="1486" spans="1:14" x14ac:dyDescent="0.25">
      <c r="H1486" t="str" cm="1">
        <f t="array" ref="H1486">SUBSTITUTE(INDEX($C$1:$C1486, MAX(IF((NOT(ISBLANK($C$1:$C1486)))*(ISNUMBER(FIND("Item:", $C$1:$C1486))), ROW($C$1:$C1486)-ROW($C$1)+1))), "Item: ", "")</f>
        <v>INSTALACION ELECTRICA (TOMA DE FUERZA)</v>
      </c>
      <c r="I1486" t="str">
        <f t="shared" si="119"/>
        <v/>
      </c>
      <c r="J1486" t="str">
        <f t="shared" si="122"/>
        <v>EQUIPO</v>
      </c>
      <c r="K1486" t="b">
        <f t="shared" si="120"/>
        <v>0</v>
      </c>
      <c r="L1486" s="11" t="str">
        <f t="shared" si="121"/>
        <v/>
      </c>
      <c r="M1486" t="str">
        <f>IF(B1486="Q", MAX(M$2:M1485)+1, "")</f>
        <v/>
      </c>
      <c r="N1486" t="str">
        <f t="shared" si="118"/>
        <v/>
      </c>
    </row>
    <row r="1487" spans="1:14" x14ac:dyDescent="0.25">
      <c r="H1487" t="str" cm="1">
        <f t="array" ref="H1487">SUBSTITUTE(INDEX($C$1:$C1487, MAX(IF((NOT(ISBLANK($C$1:$C1487)))*(ISNUMBER(FIND("Item:", $C$1:$C1487))), ROW($C$1:$C1487)-ROW($C$1)+1))), "Item: ", "")</f>
        <v>INSTALACION ELECTRICA (TOMA DE FUERZA)</v>
      </c>
      <c r="I1487" t="str">
        <f t="shared" si="119"/>
        <v/>
      </c>
      <c r="J1487" t="str">
        <f t="shared" si="122"/>
        <v>EQUIPO</v>
      </c>
      <c r="K1487" t="b">
        <f t="shared" si="120"/>
        <v>0</v>
      </c>
      <c r="L1487" s="11" t="str">
        <f t="shared" si="121"/>
        <v/>
      </c>
      <c r="M1487" t="str">
        <f>IF(B1487="Q", MAX(M$2:M1486)+1, "")</f>
        <v/>
      </c>
      <c r="N1487" t="str">
        <f t="shared" si="118"/>
        <v/>
      </c>
    </row>
    <row r="1488" spans="1:14" x14ac:dyDescent="0.25">
      <c r="H1488" t="str" cm="1">
        <f t="array" ref="H1488">SUBSTITUTE(INDEX($C$1:$C1488, MAX(IF((NOT(ISBLANK($C$1:$C1488)))*(ISNUMBER(FIND("Item:", $C$1:$C1488))), ROW($C$1:$C1488)-ROW($C$1)+1))), "Item: ", "")</f>
        <v>INSTALACION ELECTRICA (TOMA DE FUERZA)</v>
      </c>
      <c r="I1488" t="str">
        <f t="shared" si="119"/>
        <v/>
      </c>
      <c r="J1488" t="str">
        <f t="shared" si="122"/>
        <v>EQUIPO</v>
      </c>
      <c r="K1488" t="b">
        <f t="shared" si="120"/>
        <v>0</v>
      </c>
      <c r="L1488" s="11" t="str">
        <f t="shared" si="121"/>
        <v/>
      </c>
      <c r="M1488" t="str">
        <f>IF(B1488="Q", MAX(M$2:M1487)+1, "")</f>
        <v/>
      </c>
      <c r="N1488" t="str">
        <f t="shared" si="118"/>
        <v/>
      </c>
    </row>
    <row r="1489" spans="1:14" x14ac:dyDescent="0.25">
      <c r="H1489" t="str" cm="1">
        <f t="array" ref="H1489">SUBSTITUTE(INDEX($C$1:$C1489, MAX(IF((NOT(ISBLANK($C$1:$C1489)))*(ISNUMBER(FIND("Item:", $C$1:$C1489))), ROW($C$1:$C1489)-ROW($C$1)+1))), "Item: ", "")</f>
        <v>INSTALACION ELECTRICA (TOMA DE FUERZA)</v>
      </c>
      <c r="I1489" t="str">
        <f t="shared" si="119"/>
        <v/>
      </c>
      <c r="J1489" t="str">
        <f t="shared" si="122"/>
        <v>EQUIPO</v>
      </c>
      <c r="K1489" t="b">
        <f t="shared" si="120"/>
        <v>0</v>
      </c>
      <c r="L1489" s="11" t="str">
        <f t="shared" si="121"/>
        <v/>
      </c>
      <c r="M1489" t="str">
        <f>IF(B1489="Q", MAX(M$2:M1488)+1, "")</f>
        <v/>
      </c>
      <c r="N1489" t="str">
        <f t="shared" si="118"/>
        <v/>
      </c>
    </row>
    <row r="1490" spans="1:14" x14ac:dyDescent="0.25">
      <c r="A1490" s="2"/>
      <c r="B1490" s="2" t="s">
        <v>240</v>
      </c>
      <c r="C1490" s="5" t="s">
        <v>241</v>
      </c>
      <c r="D1490" s="5"/>
      <c r="E1490" s="5" t="s">
        <v>242</v>
      </c>
      <c r="F1490" s="5" t="s">
        <v>243</v>
      </c>
      <c r="G1490" s="3">
        <v>1.44</v>
      </c>
      <c r="H1490" t="str" cm="1">
        <f t="array" ref="H1490">SUBSTITUTE(INDEX($C$1:$C1490, MAX(IF((NOT(ISBLANK($C$1:$C1490)))*(ISNUMBER(FIND("Item:", $C$1:$C1490))), ROW($C$1:$C1490)-ROW($C$1)+1))), "Item: ", "")</f>
        <v>INSTALACION ELECTRICA (TOMA DE FUERZA)</v>
      </c>
      <c r="I1490" t="str">
        <f t="shared" si="119"/>
        <v/>
      </c>
      <c r="J1490" t="str">
        <f t="shared" si="122"/>
        <v>EQUIPO</v>
      </c>
      <c r="K1490" t="b">
        <f t="shared" si="120"/>
        <v>0</v>
      </c>
      <c r="L1490" s="11" t="str">
        <f t="shared" si="121"/>
        <v/>
      </c>
      <c r="M1490" t="str">
        <f>IF(B1490="Q", MAX(M$2:M1489)+1, "")</f>
        <v/>
      </c>
      <c r="N1490" t="str">
        <f t="shared" si="118"/>
        <v/>
      </c>
    </row>
    <row r="1491" spans="1:14" x14ac:dyDescent="0.25">
      <c r="A1491" s="6" t="s">
        <v>1</v>
      </c>
      <c r="B1491" s="6" t="s">
        <v>244</v>
      </c>
      <c r="C1491" s="8" t="s">
        <v>245</v>
      </c>
      <c r="D1491" s="8"/>
      <c r="E1491" s="8"/>
      <c r="F1491" s="8" t="s">
        <v>246</v>
      </c>
      <c r="G1491" s="7">
        <v>1.44</v>
      </c>
      <c r="H1491" t="str" cm="1">
        <f t="array" ref="H1491">SUBSTITUTE(INDEX($C$1:$C1491, MAX(IF((NOT(ISBLANK($C$1:$C1491)))*(ISNUMBER(FIND("Item:", $C$1:$C1491))), ROW($C$1:$C1491)-ROW($C$1)+1))), "Item: ", "")</f>
        <v>INSTALACION ELECTRICA (TOMA DE FUERZA)</v>
      </c>
      <c r="I1491" t="str">
        <f t="shared" si="119"/>
        <v>EQUIPO</v>
      </c>
      <c r="J1491" t="str">
        <f t="shared" si="122"/>
        <v>EQUIPO</v>
      </c>
      <c r="K1491" t="b">
        <f t="shared" si="120"/>
        <v>0</v>
      </c>
      <c r="L1491" s="11" t="str">
        <f t="shared" si="121"/>
        <v/>
      </c>
      <c r="M1491" t="str">
        <f>IF(B1491="Q", MAX(M$2:M1490)+1, "")</f>
        <v/>
      </c>
      <c r="N1491" t="str">
        <f t="shared" si="118"/>
        <v/>
      </c>
    </row>
    <row r="1492" spans="1:14" x14ac:dyDescent="0.25">
      <c r="A1492" s="6" t="s">
        <v>1</v>
      </c>
      <c r="B1492" s="6" t="s">
        <v>247</v>
      </c>
      <c r="C1492" s="8" t="s">
        <v>248</v>
      </c>
      <c r="D1492" s="8"/>
      <c r="E1492" s="8"/>
      <c r="F1492" s="8" t="s">
        <v>249</v>
      </c>
      <c r="G1492" s="7">
        <v>172.25</v>
      </c>
      <c r="H1492" t="str" cm="1">
        <f t="array" ref="H1492">SUBSTITUTE(INDEX($C$1:$C1492, MAX(IF((NOT(ISBLANK($C$1:$C1492)))*(ISNUMBER(FIND("Item:", $C$1:$C1492))), ROW($C$1:$C1492)-ROW($C$1)+1))), "Item: ", "")</f>
        <v>INSTALACION ELECTRICA (TOMA DE FUERZA)</v>
      </c>
      <c r="I1492" t="str">
        <f t="shared" si="119"/>
        <v/>
      </c>
      <c r="J1492" t="str">
        <f t="shared" si="122"/>
        <v>EQUIPO</v>
      </c>
      <c r="K1492" t="b">
        <f t="shared" si="120"/>
        <v>0</v>
      </c>
      <c r="L1492" s="11" t="str">
        <f t="shared" si="121"/>
        <v/>
      </c>
      <c r="M1492" t="str">
        <f>IF(B1492="Q", MAX(M$2:M1491)+1, "")</f>
        <v/>
      </c>
      <c r="N1492" t="str">
        <f t="shared" si="118"/>
        <v/>
      </c>
    </row>
    <row r="1493" spans="1:14" x14ac:dyDescent="0.25">
      <c r="A1493" s="2"/>
      <c r="B1493" s="2" t="s">
        <v>250</v>
      </c>
      <c r="C1493" s="5" t="s">
        <v>251</v>
      </c>
      <c r="D1493" s="5"/>
      <c r="E1493" s="5" t="s">
        <v>252</v>
      </c>
      <c r="F1493" s="5" t="s">
        <v>253</v>
      </c>
      <c r="G1493" s="3">
        <v>12.06</v>
      </c>
      <c r="H1493" t="str" cm="1">
        <f t="array" ref="H1493">SUBSTITUTE(INDEX($C$1:$C1493, MAX(IF((NOT(ISBLANK($C$1:$C1493)))*(ISNUMBER(FIND("Item:", $C$1:$C1493))), ROW($C$1:$C1493)-ROW($C$1)+1))), "Item: ", "")</f>
        <v>INSTALACION ELECTRICA (TOMA DE FUERZA)</v>
      </c>
      <c r="I1493" t="str">
        <f t="shared" si="119"/>
        <v/>
      </c>
      <c r="J1493" t="str">
        <f t="shared" si="122"/>
        <v>EQUIPO</v>
      </c>
      <c r="K1493" t="b">
        <f t="shared" si="120"/>
        <v>0</v>
      </c>
      <c r="L1493" s="11" t="str">
        <f t="shared" si="121"/>
        <v/>
      </c>
      <c r="M1493" t="str">
        <f>IF(B1493="Q", MAX(M$2:M1492)+1, "")</f>
        <v/>
      </c>
      <c r="N1493" t="str">
        <f t="shared" si="118"/>
        <v/>
      </c>
    </row>
    <row r="1494" spans="1:14" x14ac:dyDescent="0.25">
      <c r="A1494" s="2"/>
      <c r="B1494" s="2" t="s">
        <v>26</v>
      </c>
      <c r="C1494" s="5" t="s">
        <v>254</v>
      </c>
      <c r="D1494" s="5"/>
      <c r="E1494" s="5" t="s">
        <v>252</v>
      </c>
      <c r="F1494" s="5" t="s">
        <v>255</v>
      </c>
      <c r="G1494" s="3">
        <v>12.9</v>
      </c>
      <c r="H1494" t="str" cm="1">
        <f t="array" ref="H1494">SUBSTITUTE(INDEX($C$1:$C1494, MAX(IF((NOT(ISBLANK($C$1:$C1494)))*(ISNUMBER(FIND("Item:", $C$1:$C1494))), ROW($C$1:$C1494)-ROW($C$1)+1))), "Item: ", "")</f>
        <v>INSTALACION ELECTRICA (TOMA DE FUERZA)</v>
      </c>
      <c r="I1494" t="str">
        <f t="shared" si="119"/>
        <v/>
      </c>
      <c r="J1494" t="str">
        <f t="shared" si="122"/>
        <v>EQUIPO</v>
      </c>
      <c r="K1494" t="b">
        <f t="shared" si="120"/>
        <v>0</v>
      </c>
      <c r="L1494" s="11" t="str">
        <f t="shared" si="121"/>
        <v/>
      </c>
      <c r="M1494" t="str">
        <f>IF(B1494="Q", MAX(M$2:M1493)+1, "")</f>
        <v/>
      </c>
      <c r="N1494" t="str">
        <f t="shared" si="118"/>
        <v/>
      </c>
    </row>
    <row r="1495" spans="1:14" x14ac:dyDescent="0.25">
      <c r="A1495" s="6" t="s">
        <v>1</v>
      </c>
      <c r="B1495" s="6" t="s">
        <v>256</v>
      </c>
      <c r="C1495" s="8" t="s">
        <v>257</v>
      </c>
      <c r="D1495" s="8"/>
      <c r="E1495" s="8"/>
      <c r="F1495" s="8" t="s">
        <v>258</v>
      </c>
      <c r="G1495" s="7">
        <v>197.2</v>
      </c>
      <c r="H1495" t="str" cm="1">
        <f t="array" ref="H1495">SUBSTITUTE(INDEX($C$1:$C1495, MAX(IF((NOT(ISBLANK($C$1:$C1495)))*(ISNUMBER(FIND("Item:", $C$1:$C1495))), ROW($C$1:$C1495)-ROW($C$1)+1))), "Item: ", "")</f>
        <v>INSTALACION ELECTRICA (TOMA DE FUERZA)</v>
      </c>
      <c r="I1495" t="str">
        <f t="shared" si="119"/>
        <v/>
      </c>
      <c r="J1495" t="str">
        <f t="shared" si="122"/>
        <v>EQUIPO</v>
      </c>
      <c r="K1495" t="b">
        <f t="shared" si="120"/>
        <v>0</v>
      </c>
      <c r="L1495" s="11" t="str">
        <f t="shared" si="121"/>
        <v/>
      </c>
      <c r="M1495" t="str">
        <f>IF(B1495="Q", MAX(M$2:M1494)+1, "")</f>
        <v/>
      </c>
      <c r="N1495" t="str">
        <f t="shared" si="118"/>
        <v/>
      </c>
    </row>
    <row r="1496" spans="1:14" x14ac:dyDescent="0.25">
      <c r="A1496" s="2"/>
      <c r="B1496" s="2" t="s">
        <v>259</v>
      </c>
      <c r="C1496" s="5" t="s">
        <v>260</v>
      </c>
      <c r="D1496" s="5"/>
      <c r="E1496" s="5" t="s">
        <v>261</v>
      </c>
      <c r="F1496" s="5" t="s">
        <v>262</v>
      </c>
      <c r="G1496" s="3">
        <v>6.09</v>
      </c>
      <c r="H1496" t="str" cm="1">
        <f t="array" ref="H1496">SUBSTITUTE(INDEX($C$1:$C1496, MAX(IF((NOT(ISBLANK($C$1:$C1496)))*(ISNUMBER(FIND("Item:", $C$1:$C1496))), ROW($C$1:$C1496)-ROW($C$1)+1))), "Item: ", "")</f>
        <v>INSTALACION ELECTRICA (TOMA DE FUERZA)</v>
      </c>
      <c r="I1496" t="str">
        <f t="shared" si="119"/>
        <v/>
      </c>
      <c r="J1496" t="str">
        <f t="shared" si="122"/>
        <v>EQUIPO</v>
      </c>
      <c r="K1496" t="b">
        <f t="shared" si="120"/>
        <v>0</v>
      </c>
      <c r="L1496" s="11" t="str">
        <f t="shared" si="121"/>
        <v/>
      </c>
      <c r="M1496" t="str">
        <f>IF(B1496="Q", MAX(M$2:M1495)+1, "")</f>
        <v/>
      </c>
      <c r="N1496" t="str">
        <f t="shared" si="118"/>
        <v/>
      </c>
    </row>
    <row r="1497" spans="1:14" x14ac:dyDescent="0.25">
      <c r="H1497" t="str" cm="1">
        <f t="array" ref="H1497">SUBSTITUTE(INDEX($C$1:$C1497, MAX(IF((NOT(ISBLANK($C$1:$C1497)))*(ISNUMBER(FIND("Item:", $C$1:$C1497))), ROW($C$1:$C1497)-ROW($C$1)+1))), "Item: ", "")</f>
        <v>INSTALACION ELECTRICA (TOMA DE FUERZA)</v>
      </c>
      <c r="I1497" t="str">
        <f t="shared" si="119"/>
        <v/>
      </c>
      <c r="J1497" t="str">
        <f t="shared" si="122"/>
        <v>EQUIPO</v>
      </c>
      <c r="K1497" t="b">
        <f t="shared" si="120"/>
        <v>0</v>
      </c>
      <c r="L1497" s="11" t="str">
        <f t="shared" si="121"/>
        <v/>
      </c>
      <c r="M1497" t="str">
        <f>IF(B1497="Q", MAX(M$2:M1496)+1, "")</f>
        <v/>
      </c>
      <c r="N1497" t="str">
        <f t="shared" si="118"/>
        <v/>
      </c>
    </row>
    <row r="1498" spans="1:14" x14ac:dyDescent="0.25">
      <c r="A1498" s="6" t="s">
        <v>1</v>
      </c>
      <c r="B1498" s="6" t="s">
        <v>263</v>
      </c>
      <c r="C1498" s="8" t="s">
        <v>264</v>
      </c>
      <c r="D1498" s="8"/>
      <c r="E1498" s="8"/>
      <c r="F1498" s="8" t="s">
        <v>265</v>
      </c>
      <c r="G1498" s="7">
        <v>203.3</v>
      </c>
      <c r="H1498" t="str" cm="1">
        <f t="array" ref="H1498">SUBSTITUTE(INDEX($C$1:$C1498, MAX(IF((NOT(ISBLANK($C$1:$C1498)))*(ISNUMBER(FIND("Item:", $C$1:$C1498))), ROW($C$1:$C1498)-ROW($C$1)+1))), "Item: ", "")</f>
        <v>INSTALACION ELECTRICA (TOMA DE FUERZA)</v>
      </c>
      <c r="I1498" t="str">
        <f t="shared" si="119"/>
        <v/>
      </c>
      <c r="J1498" t="str">
        <f t="shared" si="122"/>
        <v>EQUIPO</v>
      </c>
      <c r="K1498" t="b">
        <f t="shared" si="120"/>
        <v>0</v>
      </c>
      <c r="L1498" s="11" t="str">
        <f t="shared" si="121"/>
        <v/>
      </c>
      <c r="M1498">
        <f>IF(B1498="Q", MAX(M$2:M1497)+1, "")</f>
        <v>30</v>
      </c>
      <c r="N1498" t="str">
        <f t="shared" si="118"/>
        <v>INSTALACION ELECTRICA (TOMA DE FUERZA)</v>
      </c>
    </row>
    <row r="1499" spans="1:14" x14ac:dyDescent="0.25">
      <c r="A1499" s="6" t="s">
        <v>1</v>
      </c>
      <c r="B1499" s="6"/>
      <c r="C1499" s="8" t="s">
        <v>266</v>
      </c>
      <c r="D1499" s="8"/>
      <c r="E1499" s="8"/>
      <c r="F1499" s="8"/>
      <c r="G1499" s="7">
        <v>203.3</v>
      </c>
      <c r="H1499" t="str" cm="1">
        <f t="array" ref="H1499">SUBSTITUTE(INDEX($C$1:$C1499, MAX(IF((NOT(ISBLANK($C$1:$C1499)))*(ISNUMBER(FIND("Item:", $C$1:$C1499))), ROW($C$1:$C1499)-ROW($C$1)+1))), "Item: ", "")</f>
        <v>INSTALACION ELECTRICA (TOMA DE FUERZA)</v>
      </c>
      <c r="I1499" t="str">
        <f t="shared" si="119"/>
        <v/>
      </c>
      <c r="J1499" t="str">
        <f t="shared" si="122"/>
        <v>EQUIPO</v>
      </c>
      <c r="K1499" t="b">
        <f t="shared" si="120"/>
        <v>0</v>
      </c>
      <c r="L1499" s="11" t="str">
        <f t="shared" si="121"/>
        <v/>
      </c>
      <c r="M1499" t="str">
        <f>IF(B1499="Q", MAX(M$2:M1498)+1, "")</f>
        <v/>
      </c>
      <c r="N1499" t="str">
        <f t="shared" si="118"/>
        <v/>
      </c>
    </row>
    <row r="1500" spans="1:14" x14ac:dyDescent="0.25">
      <c r="C1500" s="9" t="s">
        <v>335</v>
      </c>
      <c r="H1500" t="str" cm="1">
        <f t="array" ref="H1500">SUBSTITUTE(INDEX($C$1:$C1500, MAX(IF((NOT(ISBLANK($C$1:$C1500)))*(ISNUMBER(FIND("Item:", $C$1:$C1500))), ROW($C$1:$C1500)-ROW($C$1)+1))), "Item: ", "")</f>
        <v>INSTALACION ELECTRICA (TOMA DE FUERZA)</v>
      </c>
      <c r="I1500" t="str">
        <f t="shared" si="119"/>
        <v/>
      </c>
      <c r="J1500" t="str">
        <f t="shared" si="122"/>
        <v>EQUIPO</v>
      </c>
      <c r="K1500" t="b">
        <f t="shared" si="120"/>
        <v>0</v>
      </c>
      <c r="L1500" s="11" t="str">
        <f t="shared" si="121"/>
        <v/>
      </c>
      <c r="M1500" t="str">
        <f>IF(B1500="Q", MAX(M$2:M1499)+1, "")</f>
        <v/>
      </c>
      <c r="N1500" t="str">
        <f t="shared" si="118"/>
        <v/>
      </c>
    </row>
    <row r="1501" spans="1:14" x14ac:dyDescent="0.25">
      <c r="H1501" t="str" cm="1">
        <f t="array" ref="H1501">SUBSTITUTE(INDEX($C$1:$C1501, MAX(IF((NOT(ISBLANK($C$1:$C1501)))*(ISNUMBER(FIND("Item:", $C$1:$C1501))), ROW($C$1:$C1501)-ROW($C$1)+1))), "Item: ", "")</f>
        <v>INSTALACION ELECTRICA (TOMA DE FUERZA)</v>
      </c>
      <c r="I1501" t="str">
        <f t="shared" si="119"/>
        <v/>
      </c>
      <c r="J1501" t="str">
        <f t="shared" si="122"/>
        <v>EQUIPO</v>
      </c>
      <c r="K1501" t="b">
        <f t="shared" si="120"/>
        <v>0</v>
      </c>
      <c r="L1501" s="11" t="str">
        <f t="shared" si="121"/>
        <v/>
      </c>
      <c r="M1501" t="str">
        <f>IF(B1501="Q", MAX(M$2:M1500)+1, "")</f>
        <v/>
      </c>
      <c r="N1501" t="str">
        <f t="shared" si="118"/>
        <v/>
      </c>
    </row>
    <row r="1502" spans="1:14" x14ac:dyDescent="0.25">
      <c r="C1502" s="10" t="s">
        <v>336</v>
      </c>
      <c r="E1502" s="10" t="s">
        <v>212</v>
      </c>
      <c r="H1502" t="str" cm="1">
        <f t="array" ref="H1502">SUBSTITUTE(INDEX($C$1:$C1502, MAX(IF((NOT(ISBLANK($C$1:$C1502)))*(ISNUMBER(FIND("Item:", $C$1:$C1502))), ROW($C$1:$C1502)-ROW($C$1)+1))), "Item: ", "")</f>
        <v>TABLERO DE DISTRIBUCION (3 CIRCUITOS)</v>
      </c>
      <c r="I1502" t="str">
        <f t="shared" si="119"/>
        <v/>
      </c>
      <c r="J1502" t="str">
        <f t="shared" si="122"/>
        <v>EQUIPO</v>
      </c>
      <c r="K1502" t="b">
        <f t="shared" si="120"/>
        <v>0</v>
      </c>
      <c r="L1502" s="11" t="str">
        <f t="shared" si="121"/>
        <v/>
      </c>
      <c r="M1502" t="str">
        <f>IF(B1502="Q", MAX(M$2:M1501)+1, "")</f>
        <v/>
      </c>
      <c r="N1502" t="str">
        <f t="shared" si="118"/>
        <v/>
      </c>
    </row>
    <row r="1503" spans="1:14" x14ac:dyDescent="0.25">
      <c r="C1503" s="10" t="s">
        <v>0</v>
      </c>
      <c r="E1503" s="10" t="s">
        <v>72</v>
      </c>
      <c r="H1503" t="str" cm="1">
        <f t="array" ref="H1503">SUBSTITUTE(INDEX($C$1:$C1503, MAX(IF((NOT(ISBLANK($C$1:$C1503)))*(ISNUMBER(FIND("Item:", $C$1:$C1503))), ROW($C$1:$C1503)-ROW($C$1)+1))), "Item: ", "")</f>
        <v>TABLERO DE DISTRIBUCION (3 CIRCUITOS)</v>
      </c>
      <c r="I1503" t="str">
        <f t="shared" si="119"/>
        <v/>
      </c>
      <c r="J1503" t="str">
        <f t="shared" si="122"/>
        <v>EQUIPO</v>
      </c>
      <c r="K1503" t="b">
        <f t="shared" si="120"/>
        <v>0</v>
      </c>
      <c r="L1503" s="11" t="str">
        <f t="shared" si="121"/>
        <v/>
      </c>
      <c r="M1503" t="str">
        <f>IF(B1503="Q", MAX(M$2:M1502)+1, "")</f>
        <v/>
      </c>
      <c r="N1503" t="str">
        <f t="shared" si="118"/>
        <v/>
      </c>
    </row>
    <row r="1504" spans="1:14" x14ac:dyDescent="0.25">
      <c r="C1504" s="10" t="s">
        <v>71</v>
      </c>
      <c r="E1504" s="10" t="s">
        <v>73</v>
      </c>
      <c r="H1504" t="str" cm="1">
        <f t="array" ref="H1504">SUBSTITUTE(INDEX($C$1:$C1504, MAX(IF((NOT(ISBLANK($C$1:$C1504)))*(ISNUMBER(FIND("Item:", $C$1:$C1504))), ROW($C$1:$C1504)-ROW($C$1)+1))), "Item: ", "")</f>
        <v>TABLERO DE DISTRIBUCION (3 CIRCUITOS)</v>
      </c>
      <c r="I1504" t="str">
        <f t="shared" si="119"/>
        <v/>
      </c>
      <c r="J1504" t="str">
        <f t="shared" si="122"/>
        <v>EQUIPO</v>
      </c>
      <c r="K1504" t="b">
        <f t="shared" si="120"/>
        <v>0</v>
      </c>
      <c r="L1504" s="11" t="str">
        <f t="shared" si="121"/>
        <v/>
      </c>
      <c r="M1504" t="str">
        <f>IF(B1504="Q", MAX(M$2:M1503)+1, "")</f>
        <v/>
      </c>
      <c r="N1504" t="str">
        <f t="shared" si="118"/>
        <v/>
      </c>
    </row>
    <row r="1505" spans="1:14" x14ac:dyDescent="0.25">
      <c r="H1505" t="str" cm="1">
        <f t="array" ref="H1505">SUBSTITUTE(INDEX($C$1:$C1505, MAX(IF((NOT(ISBLANK($C$1:$C1505)))*(ISNUMBER(FIND("Item:", $C$1:$C1505))), ROW($C$1:$C1505)-ROW($C$1)+1))), "Item: ", "")</f>
        <v>TABLERO DE DISTRIBUCION (3 CIRCUITOS)</v>
      </c>
      <c r="I1505" t="str">
        <f t="shared" si="119"/>
        <v/>
      </c>
      <c r="J1505" t="str">
        <f t="shared" si="122"/>
        <v>EQUIPO</v>
      </c>
      <c r="K1505" t="b">
        <f t="shared" si="120"/>
        <v>0</v>
      </c>
      <c r="L1505" s="11" t="str">
        <f t="shared" si="121"/>
        <v/>
      </c>
      <c r="M1505" t="str">
        <f>IF(B1505="Q", MAX(M$2:M1504)+1, "")</f>
        <v/>
      </c>
      <c r="N1505" t="str">
        <f t="shared" si="118"/>
        <v/>
      </c>
    </row>
    <row r="1506" spans="1:14" x14ac:dyDescent="0.25">
      <c r="A1506" s="1" t="s">
        <v>2</v>
      </c>
      <c r="B1506" s="1" t="s">
        <v>213</v>
      </c>
      <c r="C1506" s="4" t="s">
        <v>214</v>
      </c>
      <c r="D1506" s="4" t="s">
        <v>74</v>
      </c>
      <c r="E1506" s="4" t="s">
        <v>77</v>
      </c>
      <c r="F1506" s="4" t="s">
        <v>215</v>
      </c>
      <c r="G1506" s="4" t="s">
        <v>76</v>
      </c>
      <c r="H1506" t="str" cm="1">
        <f t="array" ref="H1506">SUBSTITUTE(INDEX($C$1:$C1506, MAX(IF((NOT(ISBLANK($C$1:$C1506)))*(ISNUMBER(FIND("Item:", $C$1:$C1506))), ROW($C$1:$C1506)-ROW($C$1)+1))), "Item: ", "")</f>
        <v>TABLERO DE DISTRIBUCION (3 CIRCUITOS)</v>
      </c>
      <c r="I1506" t="str">
        <f t="shared" si="119"/>
        <v/>
      </c>
      <c r="J1506" t="str">
        <f t="shared" si="122"/>
        <v>EQUIPO</v>
      </c>
      <c r="K1506" t="b">
        <f t="shared" si="120"/>
        <v>0</v>
      </c>
      <c r="L1506" s="11" t="str">
        <f t="shared" si="121"/>
        <v/>
      </c>
      <c r="M1506" t="str">
        <f>IF(B1506="Q", MAX(M$2:M1505)+1, "")</f>
        <v/>
      </c>
      <c r="N1506" t="str">
        <f t="shared" si="118"/>
        <v/>
      </c>
    </row>
    <row r="1507" spans="1:14" x14ac:dyDescent="0.25">
      <c r="A1507" s="2"/>
      <c r="B1507" s="2" t="s">
        <v>216</v>
      </c>
      <c r="C1507" s="5" t="s">
        <v>217</v>
      </c>
      <c r="D1507" s="5"/>
      <c r="E1507" s="5"/>
      <c r="F1507" s="5"/>
      <c r="G1507" s="5"/>
      <c r="H1507" t="str" cm="1">
        <f t="array" ref="H1507">SUBSTITUTE(INDEX($C$1:$C1507, MAX(IF((NOT(ISBLANK($C$1:$C1507)))*(ISNUMBER(FIND("Item:", $C$1:$C1507))), ROW($C$1:$C1507)-ROW($C$1)+1))), "Item: ", "")</f>
        <v>TABLERO DE DISTRIBUCION (3 CIRCUITOS)</v>
      </c>
      <c r="I1507" t="str">
        <f t="shared" si="119"/>
        <v>MATERIALES</v>
      </c>
      <c r="J1507" t="str">
        <f t="shared" si="122"/>
        <v>MATERIALES</v>
      </c>
      <c r="K1507" t="b">
        <f t="shared" si="120"/>
        <v>1</v>
      </c>
      <c r="L1507" s="11" t="str">
        <f t="shared" si="121"/>
        <v/>
      </c>
      <c r="M1507" t="str">
        <f>IF(B1507="Q", MAX(M$2:M1506)+1, "")</f>
        <v/>
      </c>
      <c r="N1507" t="str">
        <f t="shared" si="118"/>
        <v/>
      </c>
    </row>
    <row r="1508" spans="1:14" x14ac:dyDescent="0.25">
      <c r="A1508" s="2">
        <v>1</v>
      </c>
      <c r="B1508" s="2" t="s">
        <v>218</v>
      </c>
      <c r="C1508" s="5" t="s">
        <v>189</v>
      </c>
      <c r="D1508" s="5" t="s">
        <v>26</v>
      </c>
      <c r="E1508" s="3">
        <v>4</v>
      </c>
      <c r="F1508" s="3">
        <v>2.5</v>
      </c>
      <c r="G1508" s="3">
        <v>10</v>
      </c>
      <c r="H1508" t="str" cm="1">
        <f t="array" ref="H1508">SUBSTITUTE(INDEX($C$1:$C1508, MAX(IF((NOT(ISBLANK($C$1:$C1508)))*(ISNUMBER(FIND("Item:", $C$1:$C1508))), ROW($C$1:$C1508)-ROW($C$1)+1))), "Item: ", "")</f>
        <v>TABLERO DE DISTRIBUCION (3 CIRCUITOS)</v>
      </c>
      <c r="I1508" t="str">
        <f t="shared" si="119"/>
        <v/>
      </c>
      <c r="J1508" t="str">
        <f t="shared" si="122"/>
        <v>MATERIALES</v>
      </c>
      <c r="K1508" t="b">
        <f t="shared" si="120"/>
        <v>0</v>
      </c>
      <c r="L1508" s="11" t="str">
        <f t="shared" si="121"/>
        <v>SI</v>
      </c>
      <c r="M1508" t="str">
        <f>IF(B1508="Q", MAX(M$2:M1507)+1, "")</f>
        <v/>
      </c>
      <c r="N1508" t="str">
        <f t="shared" si="118"/>
        <v/>
      </c>
    </row>
    <row r="1509" spans="1:14" x14ac:dyDescent="0.25">
      <c r="A1509" s="2">
        <v>2</v>
      </c>
      <c r="B1509" s="2" t="s">
        <v>218</v>
      </c>
      <c r="C1509" s="5" t="s">
        <v>183</v>
      </c>
      <c r="D1509" s="5" t="s">
        <v>37</v>
      </c>
      <c r="E1509" s="3">
        <v>1</v>
      </c>
      <c r="F1509" s="3">
        <v>20</v>
      </c>
      <c r="G1509" s="3">
        <v>20</v>
      </c>
      <c r="H1509" t="str" cm="1">
        <f t="array" ref="H1509">SUBSTITUTE(INDEX($C$1:$C1509, MAX(IF((NOT(ISBLANK($C$1:$C1509)))*(ISNUMBER(FIND("Item:", $C$1:$C1509))), ROW($C$1:$C1509)-ROW($C$1)+1))), "Item: ", "")</f>
        <v>TABLERO DE DISTRIBUCION (3 CIRCUITOS)</v>
      </c>
      <c r="I1509" t="str">
        <f t="shared" si="119"/>
        <v/>
      </c>
      <c r="J1509" t="str">
        <f t="shared" si="122"/>
        <v>MATERIALES</v>
      </c>
      <c r="K1509" t="b">
        <f t="shared" si="120"/>
        <v>0</v>
      </c>
      <c r="L1509" s="11" t="str">
        <f t="shared" si="121"/>
        <v>SI</v>
      </c>
      <c r="M1509" t="str">
        <f>IF(B1509="Q", MAX(M$2:M1508)+1, "")</f>
        <v/>
      </c>
      <c r="N1509" t="str">
        <f t="shared" si="118"/>
        <v/>
      </c>
    </row>
    <row r="1510" spans="1:14" x14ac:dyDescent="0.25">
      <c r="A1510" s="2">
        <v>3</v>
      </c>
      <c r="B1510" s="2" t="s">
        <v>218</v>
      </c>
      <c r="C1510" s="5" t="s">
        <v>182</v>
      </c>
      <c r="D1510" s="5" t="s">
        <v>37</v>
      </c>
      <c r="E1510" s="3">
        <v>1</v>
      </c>
      <c r="F1510" s="3">
        <v>20</v>
      </c>
      <c r="G1510" s="3">
        <v>20</v>
      </c>
      <c r="H1510" t="str" cm="1">
        <f t="array" ref="H1510">SUBSTITUTE(INDEX($C$1:$C1510, MAX(IF((NOT(ISBLANK($C$1:$C1510)))*(ISNUMBER(FIND("Item:", $C$1:$C1510))), ROW($C$1:$C1510)-ROW($C$1)+1))), "Item: ", "")</f>
        <v>TABLERO DE DISTRIBUCION (3 CIRCUITOS)</v>
      </c>
      <c r="I1510" t="str">
        <f t="shared" si="119"/>
        <v/>
      </c>
      <c r="J1510" t="str">
        <f t="shared" si="122"/>
        <v>MATERIALES</v>
      </c>
      <c r="K1510" t="b">
        <f t="shared" si="120"/>
        <v>0</v>
      </c>
      <c r="L1510" s="11" t="str">
        <f t="shared" si="121"/>
        <v>SI</v>
      </c>
      <c r="M1510" t="str">
        <f>IF(B1510="Q", MAX(M$2:M1509)+1, "")</f>
        <v/>
      </c>
      <c r="N1510" t="str">
        <f t="shared" si="118"/>
        <v/>
      </c>
    </row>
    <row r="1511" spans="1:14" x14ac:dyDescent="0.25">
      <c r="A1511" s="2">
        <v>4</v>
      </c>
      <c r="B1511" s="2" t="s">
        <v>218</v>
      </c>
      <c r="C1511" s="5" t="s">
        <v>181</v>
      </c>
      <c r="D1511" s="5" t="s">
        <v>37</v>
      </c>
      <c r="E1511" s="3">
        <v>1</v>
      </c>
      <c r="F1511" s="3">
        <v>20</v>
      </c>
      <c r="G1511" s="3">
        <v>20</v>
      </c>
      <c r="H1511" t="str" cm="1">
        <f t="array" ref="H1511">SUBSTITUTE(INDEX($C$1:$C1511, MAX(IF((NOT(ISBLANK($C$1:$C1511)))*(ISNUMBER(FIND("Item:", $C$1:$C1511))), ROW($C$1:$C1511)-ROW($C$1)+1))), "Item: ", "")</f>
        <v>TABLERO DE DISTRIBUCION (3 CIRCUITOS)</v>
      </c>
      <c r="I1511" t="str">
        <f t="shared" si="119"/>
        <v/>
      </c>
      <c r="J1511" t="str">
        <f t="shared" si="122"/>
        <v>MATERIALES</v>
      </c>
      <c r="K1511" t="b">
        <f t="shared" si="120"/>
        <v>0</v>
      </c>
      <c r="L1511" s="11" t="str">
        <f t="shared" si="121"/>
        <v>SI</v>
      </c>
      <c r="M1511" t="str">
        <f>IF(B1511="Q", MAX(M$2:M1510)+1, "")</f>
        <v/>
      </c>
      <c r="N1511" t="str">
        <f t="shared" si="118"/>
        <v/>
      </c>
    </row>
    <row r="1512" spans="1:14" x14ac:dyDescent="0.25">
      <c r="A1512" s="2">
        <v>5</v>
      </c>
      <c r="B1512" s="2" t="s">
        <v>218</v>
      </c>
      <c r="C1512" s="5" t="s">
        <v>115</v>
      </c>
      <c r="D1512" s="5" t="s">
        <v>37</v>
      </c>
      <c r="E1512" s="3">
        <v>0.25</v>
      </c>
      <c r="F1512" s="3">
        <v>10</v>
      </c>
      <c r="G1512" s="3">
        <v>2.5</v>
      </c>
      <c r="H1512" t="str" cm="1">
        <f t="array" ref="H1512">SUBSTITUTE(INDEX($C$1:$C1512, MAX(IF((NOT(ISBLANK($C$1:$C1512)))*(ISNUMBER(FIND("Item:", $C$1:$C1512))), ROW($C$1:$C1512)-ROW($C$1)+1))), "Item: ", "")</f>
        <v>TABLERO DE DISTRIBUCION (3 CIRCUITOS)</v>
      </c>
      <c r="I1512" t="str">
        <f t="shared" si="119"/>
        <v/>
      </c>
      <c r="J1512" t="str">
        <f t="shared" si="122"/>
        <v>MATERIALES</v>
      </c>
      <c r="K1512" t="b">
        <f t="shared" si="120"/>
        <v>0</v>
      </c>
      <c r="L1512" s="11" t="str">
        <f t="shared" si="121"/>
        <v>SI</v>
      </c>
      <c r="M1512" t="str">
        <f>IF(B1512="Q", MAX(M$2:M1511)+1, "")</f>
        <v/>
      </c>
      <c r="N1512" t="str">
        <f t="shared" si="118"/>
        <v/>
      </c>
    </row>
    <row r="1513" spans="1:14" x14ac:dyDescent="0.25">
      <c r="A1513" s="2">
        <v>6</v>
      </c>
      <c r="B1513" s="2" t="s">
        <v>218</v>
      </c>
      <c r="C1513" s="5" t="s">
        <v>98</v>
      </c>
      <c r="D1513" s="5" t="s">
        <v>37</v>
      </c>
      <c r="E1513" s="3">
        <v>1</v>
      </c>
      <c r="F1513" s="3">
        <v>30</v>
      </c>
      <c r="G1513" s="3">
        <v>30</v>
      </c>
      <c r="H1513" t="str" cm="1">
        <f t="array" ref="H1513">SUBSTITUTE(INDEX($C$1:$C1513, MAX(IF((NOT(ISBLANK($C$1:$C1513)))*(ISNUMBER(FIND("Item:", $C$1:$C1513))), ROW($C$1:$C1513)-ROW($C$1)+1))), "Item: ", "")</f>
        <v>TABLERO DE DISTRIBUCION (3 CIRCUITOS)</v>
      </c>
      <c r="I1513" t="str">
        <f t="shared" si="119"/>
        <v/>
      </c>
      <c r="J1513" t="str">
        <f t="shared" si="122"/>
        <v>MATERIALES</v>
      </c>
      <c r="K1513" t="b">
        <f t="shared" si="120"/>
        <v>0</v>
      </c>
      <c r="L1513" s="11" t="str">
        <f t="shared" si="121"/>
        <v>SI</v>
      </c>
      <c r="M1513" t="str">
        <f>IF(B1513="Q", MAX(M$2:M1512)+1, "")</f>
        <v/>
      </c>
      <c r="N1513" t="str">
        <f t="shared" si="118"/>
        <v/>
      </c>
    </row>
    <row r="1514" spans="1:14" x14ac:dyDescent="0.25">
      <c r="A1514" s="2">
        <v>7</v>
      </c>
      <c r="B1514" s="2" t="s">
        <v>218</v>
      </c>
      <c r="C1514" s="5" t="s">
        <v>84</v>
      </c>
      <c r="D1514" s="5" t="s">
        <v>26</v>
      </c>
      <c r="E1514" s="3">
        <v>8</v>
      </c>
      <c r="F1514" s="3">
        <v>1.7</v>
      </c>
      <c r="G1514" s="3">
        <v>13.6</v>
      </c>
      <c r="H1514" t="str" cm="1">
        <f t="array" ref="H1514">SUBSTITUTE(INDEX($C$1:$C1514, MAX(IF((NOT(ISBLANK($C$1:$C1514)))*(ISNUMBER(FIND("Item:", $C$1:$C1514))), ROW($C$1:$C1514)-ROW($C$1)+1))), "Item: ", "")</f>
        <v>TABLERO DE DISTRIBUCION (3 CIRCUITOS)</v>
      </c>
      <c r="I1514" t="str">
        <f t="shared" si="119"/>
        <v/>
      </c>
      <c r="J1514" t="str">
        <f t="shared" si="122"/>
        <v>MATERIALES</v>
      </c>
      <c r="K1514" t="b">
        <f t="shared" si="120"/>
        <v>0</v>
      </c>
      <c r="L1514" s="11" t="str">
        <f t="shared" si="121"/>
        <v>SI</v>
      </c>
      <c r="M1514" t="str">
        <f>IF(B1514="Q", MAX(M$2:M1513)+1, "")</f>
        <v/>
      </c>
      <c r="N1514" t="str">
        <f t="shared" si="118"/>
        <v/>
      </c>
    </row>
    <row r="1515" spans="1:14" x14ac:dyDescent="0.25">
      <c r="A1515" s="2">
        <v>8</v>
      </c>
      <c r="B1515" s="2" t="s">
        <v>218</v>
      </c>
      <c r="C1515" s="5" t="s">
        <v>83</v>
      </c>
      <c r="D1515" s="5" t="s">
        <v>26</v>
      </c>
      <c r="E1515" s="3">
        <v>8</v>
      </c>
      <c r="F1515" s="3">
        <v>2.2000000000000002</v>
      </c>
      <c r="G1515" s="3">
        <v>17.600000000000001</v>
      </c>
      <c r="H1515" t="str" cm="1">
        <f t="array" ref="H1515">SUBSTITUTE(INDEX($C$1:$C1515, MAX(IF((NOT(ISBLANK($C$1:$C1515)))*(ISNUMBER(FIND("Item:", $C$1:$C1515))), ROW($C$1:$C1515)-ROW($C$1)+1))), "Item: ", "")</f>
        <v>TABLERO DE DISTRIBUCION (3 CIRCUITOS)</v>
      </c>
      <c r="I1515" t="str">
        <f t="shared" si="119"/>
        <v/>
      </c>
      <c r="J1515" t="str">
        <f t="shared" si="122"/>
        <v>MATERIALES</v>
      </c>
      <c r="K1515" t="b">
        <f t="shared" si="120"/>
        <v>0</v>
      </c>
      <c r="L1515" s="11" t="str">
        <f t="shared" si="121"/>
        <v>SI</v>
      </c>
      <c r="M1515" t="str">
        <f>IF(B1515="Q", MAX(M$2:M1514)+1, "")</f>
        <v/>
      </c>
      <c r="N1515" t="str">
        <f t="shared" si="118"/>
        <v/>
      </c>
    </row>
    <row r="1516" spans="1:14" x14ac:dyDescent="0.25">
      <c r="A1516" s="2">
        <v>9</v>
      </c>
      <c r="B1516" s="2" t="s">
        <v>218</v>
      </c>
      <c r="C1516" s="5" t="s">
        <v>82</v>
      </c>
      <c r="D1516" s="5" t="s">
        <v>26</v>
      </c>
      <c r="E1516" s="3">
        <v>8</v>
      </c>
      <c r="F1516" s="3">
        <v>3.2</v>
      </c>
      <c r="G1516" s="3">
        <v>25.6</v>
      </c>
      <c r="H1516" t="str" cm="1">
        <f t="array" ref="H1516">SUBSTITUTE(INDEX($C$1:$C1516, MAX(IF((NOT(ISBLANK($C$1:$C1516)))*(ISNUMBER(FIND("Item:", $C$1:$C1516))), ROW($C$1:$C1516)-ROW($C$1)+1))), "Item: ", "")</f>
        <v>TABLERO DE DISTRIBUCION (3 CIRCUITOS)</v>
      </c>
      <c r="I1516" t="str">
        <f t="shared" si="119"/>
        <v/>
      </c>
      <c r="J1516" t="str">
        <f t="shared" si="122"/>
        <v>MATERIALES</v>
      </c>
      <c r="K1516" t="b">
        <f t="shared" si="120"/>
        <v>0</v>
      </c>
      <c r="L1516" s="11" t="str">
        <f t="shared" si="121"/>
        <v>SI</v>
      </c>
      <c r="M1516" t="str">
        <f>IF(B1516="Q", MAX(M$2:M1515)+1, "")</f>
        <v/>
      </c>
      <c r="N1516" t="str">
        <f t="shared" si="118"/>
        <v/>
      </c>
    </row>
    <row r="1517" spans="1:14" x14ac:dyDescent="0.25">
      <c r="H1517" t="str" cm="1">
        <f t="array" ref="H1517">SUBSTITUTE(INDEX($C$1:$C1517, MAX(IF((NOT(ISBLANK($C$1:$C1517)))*(ISNUMBER(FIND("Item:", $C$1:$C1517))), ROW($C$1:$C1517)-ROW($C$1)+1))), "Item: ", "")</f>
        <v>TABLERO DE DISTRIBUCION (3 CIRCUITOS)</v>
      </c>
      <c r="I1517" t="str">
        <f t="shared" si="119"/>
        <v/>
      </c>
      <c r="J1517" t="str">
        <f t="shared" si="122"/>
        <v>MATERIALES</v>
      </c>
      <c r="K1517" t="b">
        <f t="shared" si="120"/>
        <v>0</v>
      </c>
      <c r="L1517" s="11" t="str">
        <f t="shared" si="121"/>
        <v/>
      </c>
      <c r="M1517" t="str">
        <f>IF(B1517="Q", MAX(M$2:M1516)+1, "")</f>
        <v/>
      </c>
      <c r="N1517" t="str">
        <f t="shared" si="118"/>
        <v/>
      </c>
    </row>
    <row r="1518" spans="1:14" x14ac:dyDescent="0.25">
      <c r="H1518" t="str" cm="1">
        <f t="array" ref="H1518">SUBSTITUTE(INDEX($C$1:$C1518, MAX(IF((NOT(ISBLANK($C$1:$C1518)))*(ISNUMBER(FIND("Item:", $C$1:$C1518))), ROW($C$1:$C1518)-ROW($C$1)+1))), "Item: ", "")</f>
        <v>TABLERO DE DISTRIBUCION (3 CIRCUITOS)</v>
      </c>
      <c r="I1518" t="str">
        <f t="shared" si="119"/>
        <v/>
      </c>
      <c r="J1518" t="str">
        <f t="shared" si="122"/>
        <v>MATERIALES</v>
      </c>
      <c r="K1518" t="b">
        <f t="shared" si="120"/>
        <v>0</v>
      </c>
      <c r="L1518" s="11" t="str">
        <f t="shared" si="121"/>
        <v/>
      </c>
      <c r="M1518" t="str">
        <f>IF(B1518="Q", MAX(M$2:M1517)+1, "")</f>
        <v/>
      </c>
      <c r="N1518" t="str">
        <f t="shared" si="118"/>
        <v/>
      </c>
    </row>
    <row r="1519" spans="1:14" x14ac:dyDescent="0.25">
      <c r="H1519" t="str" cm="1">
        <f t="array" ref="H1519">SUBSTITUTE(INDEX($C$1:$C1519, MAX(IF((NOT(ISBLANK($C$1:$C1519)))*(ISNUMBER(FIND("Item:", $C$1:$C1519))), ROW($C$1:$C1519)-ROW($C$1)+1))), "Item: ", "")</f>
        <v>TABLERO DE DISTRIBUCION (3 CIRCUITOS)</v>
      </c>
      <c r="I1519" t="str">
        <f t="shared" si="119"/>
        <v/>
      </c>
      <c r="J1519" t="str">
        <f t="shared" si="122"/>
        <v>MATERIALES</v>
      </c>
      <c r="K1519" t="b">
        <f t="shared" si="120"/>
        <v>0</v>
      </c>
      <c r="L1519" s="11" t="str">
        <f t="shared" si="121"/>
        <v/>
      </c>
      <c r="M1519" t="str">
        <f>IF(B1519="Q", MAX(M$2:M1518)+1, "")</f>
        <v/>
      </c>
      <c r="N1519" t="str">
        <f t="shared" si="118"/>
        <v/>
      </c>
    </row>
    <row r="1520" spans="1:14" x14ac:dyDescent="0.25">
      <c r="H1520" t="str" cm="1">
        <f t="array" ref="H1520">SUBSTITUTE(INDEX($C$1:$C1520, MAX(IF((NOT(ISBLANK($C$1:$C1520)))*(ISNUMBER(FIND("Item:", $C$1:$C1520))), ROW($C$1:$C1520)-ROW($C$1)+1))), "Item: ", "")</f>
        <v>TABLERO DE DISTRIBUCION (3 CIRCUITOS)</v>
      </c>
      <c r="I1520" t="str">
        <f t="shared" si="119"/>
        <v/>
      </c>
      <c r="J1520" t="str">
        <f t="shared" si="122"/>
        <v>MATERIALES</v>
      </c>
      <c r="K1520" t="b">
        <f t="shared" si="120"/>
        <v>0</v>
      </c>
      <c r="L1520" s="11" t="str">
        <f t="shared" si="121"/>
        <v/>
      </c>
      <c r="M1520" t="str">
        <f>IF(B1520="Q", MAX(M$2:M1519)+1, "")</f>
        <v/>
      </c>
      <c r="N1520" t="str">
        <f t="shared" si="118"/>
        <v/>
      </c>
    </row>
    <row r="1521" spans="1:14" x14ac:dyDescent="0.25">
      <c r="H1521" t="str" cm="1">
        <f t="array" ref="H1521">SUBSTITUTE(INDEX($C$1:$C1521, MAX(IF((NOT(ISBLANK($C$1:$C1521)))*(ISNUMBER(FIND("Item:", $C$1:$C1521))), ROW($C$1:$C1521)-ROW($C$1)+1))), "Item: ", "")</f>
        <v>TABLERO DE DISTRIBUCION (3 CIRCUITOS)</v>
      </c>
      <c r="I1521" t="str">
        <f t="shared" si="119"/>
        <v/>
      </c>
      <c r="J1521" t="str">
        <f t="shared" si="122"/>
        <v>MATERIALES</v>
      </c>
      <c r="K1521" t="b">
        <f t="shared" si="120"/>
        <v>0</v>
      </c>
      <c r="L1521" s="11" t="str">
        <f t="shared" si="121"/>
        <v/>
      </c>
      <c r="M1521" t="str">
        <f>IF(B1521="Q", MAX(M$2:M1520)+1, "")</f>
        <v/>
      </c>
      <c r="N1521" t="str">
        <f t="shared" si="118"/>
        <v/>
      </c>
    </row>
    <row r="1522" spans="1:14" x14ac:dyDescent="0.25">
      <c r="H1522" t="str" cm="1">
        <f t="array" ref="H1522">SUBSTITUTE(INDEX($C$1:$C1522, MAX(IF((NOT(ISBLANK($C$1:$C1522)))*(ISNUMBER(FIND("Item:", $C$1:$C1522))), ROW($C$1:$C1522)-ROW($C$1)+1))), "Item: ", "")</f>
        <v>TABLERO DE DISTRIBUCION (3 CIRCUITOS)</v>
      </c>
      <c r="I1522" t="str">
        <f t="shared" si="119"/>
        <v/>
      </c>
      <c r="J1522" t="str">
        <f t="shared" si="122"/>
        <v>MATERIALES</v>
      </c>
      <c r="K1522" t="b">
        <f t="shared" si="120"/>
        <v>0</v>
      </c>
      <c r="L1522" s="11" t="str">
        <f t="shared" si="121"/>
        <v/>
      </c>
      <c r="M1522" t="str">
        <f>IF(B1522="Q", MAX(M$2:M1521)+1, "")</f>
        <v/>
      </c>
      <c r="N1522" t="str">
        <f t="shared" si="118"/>
        <v/>
      </c>
    </row>
    <row r="1523" spans="1:14" x14ac:dyDescent="0.25">
      <c r="A1523" s="6" t="s">
        <v>1</v>
      </c>
      <c r="B1523" s="6" t="s">
        <v>219</v>
      </c>
      <c r="C1523" s="8" t="s">
        <v>220</v>
      </c>
      <c r="D1523" s="8"/>
      <c r="E1523" s="8"/>
      <c r="F1523" s="8" t="s">
        <v>221</v>
      </c>
      <c r="G1523" s="7">
        <v>159.30000000000001</v>
      </c>
      <c r="H1523" t="str" cm="1">
        <f t="array" ref="H1523">SUBSTITUTE(INDEX($C$1:$C1523, MAX(IF((NOT(ISBLANK($C$1:$C1523)))*(ISNUMBER(FIND("Item:", $C$1:$C1523))), ROW($C$1:$C1523)-ROW($C$1)+1))), "Item: ", "")</f>
        <v>TABLERO DE DISTRIBUCION (3 CIRCUITOS)</v>
      </c>
      <c r="I1523" t="str">
        <f t="shared" si="119"/>
        <v>MATERIALES</v>
      </c>
      <c r="J1523" t="str">
        <f t="shared" si="122"/>
        <v>MATERIALES</v>
      </c>
      <c r="K1523" t="b">
        <f t="shared" si="120"/>
        <v>0</v>
      </c>
      <c r="L1523" s="11" t="str">
        <f t="shared" si="121"/>
        <v/>
      </c>
      <c r="M1523" t="str">
        <f>IF(B1523="Q", MAX(M$2:M1522)+1, "")</f>
        <v/>
      </c>
      <c r="N1523" t="str">
        <f t="shared" si="118"/>
        <v/>
      </c>
    </row>
    <row r="1524" spans="1:14" x14ac:dyDescent="0.25">
      <c r="A1524" s="2"/>
      <c r="B1524" s="2" t="s">
        <v>222</v>
      </c>
      <c r="C1524" s="5" t="s">
        <v>223</v>
      </c>
      <c r="D1524" s="5"/>
      <c r="E1524" s="5"/>
      <c r="F1524" s="5"/>
      <c r="G1524" s="5"/>
      <c r="H1524" t="str" cm="1">
        <f t="array" ref="H1524">SUBSTITUTE(INDEX($C$1:$C1524, MAX(IF((NOT(ISBLANK($C$1:$C1524)))*(ISNUMBER(FIND("Item:", $C$1:$C1524))), ROW($C$1:$C1524)-ROW($C$1)+1))), "Item: ", "")</f>
        <v>TABLERO DE DISTRIBUCION (3 CIRCUITOS)</v>
      </c>
      <c r="I1524" t="str">
        <f t="shared" si="119"/>
        <v>MANO DE OBRA</v>
      </c>
      <c r="J1524" t="str">
        <f t="shared" si="122"/>
        <v>MANO DE OBRA</v>
      </c>
      <c r="K1524" t="b">
        <f t="shared" si="120"/>
        <v>1</v>
      </c>
      <c r="L1524" s="11" t="str">
        <f t="shared" si="121"/>
        <v/>
      </c>
      <c r="M1524" t="str">
        <f>IF(B1524="Q", MAX(M$2:M1523)+1, "")</f>
        <v/>
      </c>
      <c r="N1524" t="str">
        <f t="shared" si="118"/>
        <v/>
      </c>
    </row>
    <row r="1525" spans="1:14" x14ac:dyDescent="0.25">
      <c r="A1525" s="2">
        <v>1</v>
      </c>
      <c r="B1525" s="2" t="s">
        <v>218</v>
      </c>
      <c r="C1525" s="5" t="s">
        <v>202</v>
      </c>
      <c r="D1525" s="5" t="s">
        <v>198</v>
      </c>
      <c r="E1525" s="3">
        <v>1.5</v>
      </c>
      <c r="F1525" s="3">
        <v>18</v>
      </c>
      <c r="G1525" s="3">
        <v>27</v>
      </c>
      <c r="H1525" t="str" cm="1">
        <f t="array" ref="H1525">SUBSTITUTE(INDEX($C$1:$C1525, MAX(IF((NOT(ISBLANK($C$1:$C1525)))*(ISNUMBER(FIND("Item:", $C$1:$C1525))), ROW($C$1:$C1525)-ROW($C$1)+1))), "Item: ", "")</f>
        <v>TABLERO DE DISTRIBUCION (3 CIRCUITOS)</v>
      </c>
      <c r="I1525" t="str">
        <f t="shared" si="119"/>
        <v/>
      </c>
      <c r="J1525" t="str">
        <f t="shared" si="122"/>
        <v>MANO DE OBRA</v>
      </c>
      <c r="K1525" t="b">
        <f t="shared" si="120"/>
        <v>0</v>
      </c>
      <c r="L1525" s="11" t="str">
        <f t="shared" si="121"/>
        <v>SI</v>
      </c>
      <c r="M1525" t="str">
        <f>IF(B1525="Q", MAX(M$2:M1524)+1, "")</f>
        <v/>
      </c>
      <c r="N1525" t="str">
        <f t="shared" si="118"/>
        <v/>
      </c>
    </row>
    <row r="1526" spans="1:14" x14ac:dyDescent="0.25">
      <c r="A1526" s="2">
        <v>2</v>
      </c>
      <c r="B1526" s="2" t="s">
        <v>218</v>
      </c>
      <c r="C1526" s="5" t="s">
        <v>200</v>
      </c>
      <c r="D1526" s="5" t="s">
        <v>198</v>
      </c>
      <c r="E1526" s="3">
        <v>1</v>
      </c>
      <c r="F1526" s="3">
        <v>0</v>
      </c>
      <c r="G1526" s="3">
        <v>0</v>
      </c>
      <c r="H1526" t="str" cm="1">
        <f t="array" ref="H1526">SUBSTITUTE(INDEX($C$1:$C1526, MAX(IF((NOT(ISBLANK($C$1:$C1526)))*(ISNUMBER(FIND("Item:", $C$1:$C1526))), ROW($C$1:$C1526)-ROW($C$1)+1))), "Item: ", "")</f>
        <v>TABLERO DE DISTRIBUCION (3 CIRCUITOS)</v>
      </c>
      <c r="I1526" t="str">
        <f t="shared" si="119"/>
        <v/>
      </c>
      <c r="J1526" t="str">
        <f t="shared" si="122"/>
        <v>MANO DE OBRA</v>
      </c>
      <c r="K1526" t="b">
        <f t="shared" si="120"/>
        <v>0</v>
      </c>
      <c r="L1526" s="11" t="str">
        <f t="shared" si="121"/>
        <v>SI</v>
      </c>
      <c r="M1526" t="str">
        <f>IF(B1526="Q", MAX(M$2:M1525)+1, "")</f>
        <v/>
      </c>
      <c r="N1526" t="str">
        <f t="shared" si="118"/>
        <v/>
      </c>
    </row>
    <row r="1527" spans="1:14" x14ac:dyDescent="0.25">
      <c r="H1527" t="str" cm="1">
        <f t="array" ref="H1527">SUBSTITUTE(INDEX($C$1:$C1527, MAX(IF((NOT(ISBLANK($C$1:$C1527)))*(ISNUMBER(FIND("Item:", $C$1:$C1527))), ROW($C$1:$C1527)-ROW($C$1)+1))), "Item: ", "")</f>
        <v>TABLERO DE DISTRIBUCION (3 CIRCUITOS)</v>
      </c>
      <c r="I1527" t="str">
        <f t="shared" si="119"/>
        <v/>
      </c>
      <c r="J1527" t="str">
        <f t="shared" si="122"/>
        <v>MANO DE OBRA</v>
      </c>
      <c r="K1527" t="b">
        <f t="shared" si="120"/>
        <v>0</v>
      </c>
      <c r="L1527" s="11" t="str">
        <f t="shared" si="121"/>
        <v/>
      </c>
      <c r="M1527" t="str">
        <f>IF(B1527="Q", MAX(M$2:M1526)+1, "")</f>
        <v/>
      </c>
      <c r="N1527" t="str">
        <f t="shared" si="118"/>
        <v/>
      </c>
    </row>
    <row r="1528" spans="1:14" x14ac:dyDescent="0.25">
      <c r="H1528" t="str" cm="1">
        <f t="array" ref="H1528">SUBSTITUTE(INDEX($C$1:$C1528, MAX(IF((NOT(ISBLANK($C$1:$C1528)))*(ISNUMBER(FIND("Item:", $C$1:$C1528))), ROW($C$1:$C1528)-ROW($C$1)+1))), "Item: ", "")</f>
        <v>TABLERO DE DISTRIBUCION (3 CIRCUITOS)</v>
      </c>
      <c r="I1528" t="str">
        <f t="shared" si="119"/>
        <v/>
      </c>
      <c r="J1528" t="str">
        <f t="shared" si="122"/>
        <v>MANO DE OBRA</v>
      </c>
      <c r="K1528" t="b">
        <f t="shared" si="120"/>
        <v>0</v>
      </c>
      <c r="L1528" s="11" t="str">
        <f t="shared" si="121"/>
        <v/>
      </c>
      <c r="M1528" t="str">
        <f>IF(B1528="Q", MAX(M$2:M1527)+1, "")</f>
        <v/>
      </c>
      <c r="N1528" t="str">
        <f t="shared" si="118"/>
        <v/>
      </c>
    </row>
    <row r="1529" spans="1:14" x14ac:dyDescent="0.25">
      <c r="H1529" t="str" cm="1">
        <f t="array" ref="H1529">SUBSTITUTE(INDEX($C$1:$C1529, MAX(IF((NOT(ISBLANK($C$1:$C1529)))*(ISNUMBER(FIND("Item:", $C$1:$C1529))), ROW($C$1:$C1529)-ROW($C$1)+1))), "Item: ", "")</f>
        <v>TABLERO DE DISTRIBUCION (3 CIRCUITOS)</v>
      </c>
      <c r="I1529" t="str">
        <f t="shared" si="119"/>
        <v/>
      </c>
      <c r="J1529" t="str">
        <f t="shared" si="122"/>
        <v>MANO DE OBRA</v>
      </c>
      <c r="K1529" t="b">
        <f t="shared" si="120"/>
        <v>0</v>
      </c>
      <c r="L1529" s="11" t="str">
        <f t="shared" si="121"/>
        <v/>
      </c>
      <c r="M1529" t="str">
        <f>IF(B1529="Q", MAX(M$2:M1528)+1, "")</f>
        <v/>
      </c>
      <c r="N1529" t="str">
        <f t="shared" si="118"/>
        <v/>
      </c>
    </row>
    <row r="1530" spans="1:14" x14ac:dyDescent="0.25">
      <c r="A1530" s="6" t="s">
        <v>1</v>
      </c>
      <c r="B1530" s="6" t="s">
        <v>224</v>
      </c>
      <c r="C1530" s="8" t="s">
        <v>225</v>
      </c>
      <c r="D1530" s="8"/>
      <c r="E1530" s="8"/>
      <c r="F1530" s="8" t="s">
        <v>226</v>
      </c>
      <c r="G1530" s="7">
        <v>27</v>
      </c>
      <c r="H1530" t="str" cm="1">
        <f t="array" ref="H1530">SUBSTITUTE(INDEX($C$1:$C1530, MAX(IF((NOT(ISBLANK($C$1:$C1530)))*(ISNUMBER(FIND("Item:", $C$1:$C1530))), ROW($C$1:$C1530)-ROW($C$1)+1))), "Item: ", "")</f>
        <v>TABLERO DE DISTRIBUCION (3 CIRCUITOS)</v>
      </c>
      <c r="I1530" t="str">
        <f t="shared" si="119"/>
        <v>MANO DE OBRA</v>
      </c>
      <c r="J1530" t="str">
        <f t="shared" si="122"/>
        <v>MANO DE OBRA</v>
      </c>
      <c r="K1530" t="b">
        <f t="shared" si="120"/>
        <v>0</v>
      </c>
      <c r="L1530" s="11" t="str">
        <f t="shared" si="121"/>
        <v/>
      </c>
      <c r="M1530" t="str">
        <f>IF(B1530="Q", MAX(M$2:M1529)+1, "")</f>
        <v/>
      </c>
      <c r="N1530" t="str">
        <f t="shared" si="118"/>
        <v/>
      </c>
    </row>
    <row r="1531" spans="1:14" x14ac:dyDescent="0.25">
      <c r="A1531" s="2"/>
      <c r="B1531" s="2" t="s">
        <v>227</v>
      </c>
      <c r="C1531" s="5" t="s">
        <v>228</v>
      </c>
      <c r="D1531" s="5"/>
      <c r="E1531" s="5" t="s">
        <v>229</v>
      </c>
      <c r="F1531" s="5" t="s">
        <v>230</v>
      </c>
      <c r="G1531" s="3">
        <v>14.85</v>
      </c>
      <c r="H1531" t="str" cm="1">
        <f t="array" ref="H1531">SUBSTITUTE(INDEX($C$1:$C1531, MAX(IF((NOT(ISBLANK($C$1:$C1531)))*(ISNUMBER(FIND("Item:", $C$1:$C1531))), ROW($C$1:$C1531)-ROW($C$1)+1))), "Item: ", "")</f>
        <v>TABLERO DE DISTRIBUCION (3 CIRCUITOS)</v>
      </c>
      <c r="I1531" t="str">
        <f t="shared" si="119"/>
        <v/>
      </c>
      <c r="J1531" t="str">
        <f t="shared" si="122"/>
        <v>MANO DE OBRA</v>
      </c>
      <c r="K1531" t="b">
        <f t="shared" si="120"/>
        <v>0</v>
      </c>
      <c r="L1531" s="11" t="str">
        <f t="shared" si="121"/>
        <v/>
      </c>
      <c r="M1531" t="str">
        <f>IF(B1531="Q", MAX(M$2:M1530)+1, "")</f>
        <v/>
      </c>
      <c r="N1531" t="str">
        <f t="shared" si="118"/>
        <v/>
      </c>
    </row>
    <row r="1532" spans="1:14" x14ac:dyDescent="0.25">
      <c r="A1532" s="2"/>
      <c r="B1532" s="2" t="s">
        <v>231</v>
      </c>
      <c r="C1532" s="5" t="s">
        <v>232</v>
      </c>
      <c r="D1532" s="5"/>
      <c r="E1532" s="5" t="s">
        <v>233</v>
      </c>
      <c r="F1532" s="5" t="s">
        <v>234</v>
      </c>
      <c r="G1532" s="3">
        <v>6.25</v>
      </c>
      <c r="H1532" t="str" cm="1">
        <f t="array" ref="H1532">SUBSTITUTE(INDEX($C$1:$C1532, MAX(IF((NOT(ISBLANK($C$1:$C1532)))*(ISNUMBER(FIND("Item:", $C$1:$C1532))), ROW($C$1:$C1532)-ROW($C$1)+1))), "Item: ", "")</f>
        <v>TABLERO DE DISTRIBUCION (3 CIRCUITOS)</v>
      </c>
      <c r="I1532" t="str">
        <f t="shared" si="119"/>
        <v/>
      </c>
      <c r="J1532" t="str">
        <f t="shared" si="122"/>
        <v>MANO DE OBRA</v>
      </c>
      <c r="K1532" t="b">
        <f t="shared" si="120"/>
        <v>0</v>
      </c>
      <c r="L1532" s="11" t="str">
        <f t="shared" si="121"/>
        <v/>
      </c>
      <c r="M1532" t="str">
        <f>IF(B1532="Q", MAX(M$2:M1531)+1, "")</f>
        <v/>
      </c>
      <c r="N1532" t="str">
        <f t="shared" si="118"/>
        <v/>
      </c>
    </row>
    <row r="1533" spans="1:14" x14ac:dyDescent="0.25">
      <c r="A1533" s="6" t="s">
        <v>1</v>
      </c>
      <c r="B1533" s="6" t="s">
        <v>235</v>
      </c>
      <c r="C1533" s="8" t="s">
        <v>236</v>
      </c>
      <c r="D1533" s="8"/>
      <c r="E1533" s="8"/>
      <c r="F1533" s="8" t="s">
        <v>237</v>
      </c>
      <c r="G1533" s="7">
        <v>48.1</v>
      </c>
      <c r="H1533" t="str" cm="1">
        <f t="array" ref="H1533">SUBSTITUTE(INDEX($C$1:$C1533, MAX(IF((NOT(ISBLANK($C$1:$C1533)))*(ISNUMBER(FIND("Item:", $C$1:$C1533))), ROW($C$1:$C1533)-ROW($C$1)+1))), "Item: ", "")</f>
        <v>TABLERO DE DISTRIBUCION (3 CIRCUITOS)</v>
      </c>
      <c r="I1533" t="str">
        <f t="shared" si="119"/>
        <v>MANO DE OBRA</v>
      </c>
      <c r="J1533" t="str">
        <f t="shared" si="122"/>
        <v>MANO DE OBRA</v>
      </c>
      <c r="K1533" t="b">
        <f t="shared" si="120"/>
        <v>0</v>
      </c>
      <c r="L1533" s="11" t="str">
        <f t="shared" si="121"/>
        <v/>
      </c>
      <c r="M1533" t="str">
        <f>IF(B1533="Q", MAX(M$2:M1532)+1, "")</f>
        <v/>
      </c>
      <c r="N1533" t="str">
        <f t="shared" si="118"/>
        <v/>
      </c>
    </row>
    <row r="1534" spans="1:14" x14ac:dyDescent="0.25">
      <c r="A1534" s="2"/>
      <c r="B1534" s="2" t="s">
        <v>238</v>
      </c>
      <c r="C1534" s="5" t="s">
        <v>239</v>
      </c>
      <c r="D1534" s="5"/>
      <c r="E1534" s="5"/>
      <c r="F1534" s="5"/>
      <c r="G1534" s="5"/>
      <c r="H1534" t="str" cm="1">
        <f t="array" ref="H1534">SUBSTITUTE(INDEX($C$1:$C1534, MAX(IF((NOT(ISBLANK($C$1:$C1534)))*(ISNUMBER(FIND("Item:", $C$1:$C1534))), ROW($C$1:$C1534)-ROW($C$1)+1))), "Item: ", "")</f>
        <v>TABLERO DE DISTRIBUCION (3 CIRCUITOS)</v>
      </c>
      <c r="I1534" t="str">
        <f t="shared" si="119"/>
        <v>EQUIPO</v>
      </c>
      <c r="J1534" t="str">
        <f t="shared" si="122"/>
        <v>EQUIPO</v>
      </c>
      <c r="K1534" t="b">
        <f t="shared" si="120"/>
        <v>0</v>
      </c>
      <c r="L1534" s="11" t="str">
        <f t="shared" si="121"/>
        <v/>
      </c>
      <c r="M1534" t="str">
        <f>IF(B1534="Q", MAX(M$2:M1533)+1, "")</f>
        <v/>
      </c>
      <c r="N1534" t="str">
        <f t="shared" si="118"/>
        <v/>
      </c>
    </row>
    <row r="1535" spans="1:14" x14ac:dyDescent="0.25">
      <c r="H1535" t="str" cm="1">
        <f t="array" ref="H1535">SUBSTITUTE(INDEX($C$1:$C1535, MAX(IF((NOT(ISBLANK($C$1:$C1535)))*(ISNUMBER(FIND("Item:", $C$1:$C1535))), ROW($C$1:$C1535)-ROW($C$1)+1))), "Item: ", "")</f>
        <v>TABLERO DE DISTRIBUCION (3 CIRCUITOS)</v>
      </c>
      <c r="I1535" t="str">
        <f t="shared" si="119"/>
        <v/>
      </c>
      <c r="J1535" t="str">
        <f t="shared" si="122"/>
        <v>EQUIPO</v>
      </c>
      <c r="K1535" t="b">
        <f t="shared" si="120"/>
        <v>0</v>
      </c>
      <c r="L1535" s="11" t="str">
        <f t="shared" si="121"/>
        <v/>
      </c>
      <c r="M1535" t="str">
        <f>IF(B1535="Q", MAX(M$2:M1534)+1, "")</f>
        <v/>
      </c>
      <c r="N1535" t="str">
        <f t="shared" si="118"/>
        <v/>
      </c>
    </row>
    <row r="1536" spans="1:14" x14ac:dyDescent="0.25">
      <c r="H1536" t="str" cm="1">
        <f t="array" ref="H1536">SUBSTITUTE(INDEX($C$1:$C1536, MAX(IF((NOT(ISBLANK($C$1:$C1536)))*(ISNUMBER(FIND("Item:", $C$1:$C1536))), ROW($C$1:$C1536)-ROW($C$1)+1))), "Item: ", "")</f>
        <v>TABLERO DE DISTRIBUCION (3 CIRCUITOS)</v>
      </c>
      <c r="I1536" t="str">
        <f t="shared" si="119"/>
        <v/>
      </c>
      <c r="J1536" t="str">
        <f t="shared" si="122"/>
        <v>EQUIPO</v>
      </c>
      <c r="K1536" t="b">
        <f t="shared" si="120"/>
        <v>0</v>
      </c>
      <c r="L1536" s="11" t="str">
        <f t="shared" si="121"/>
        <v/>
      </c>
      <c r="M1536" t="str">
        <f>IF(B1536="Q", MAX(M$2:M1535)+1, "")</f>
        <v/>
      </c>
      <c r="N1536" t="str">
        <f t="shared" si="118"/>
        <v/>
      </c>
    </row>
    <row r="1537" spans="1:14" x14ac:dyDescent="0.25">
      <c r="H1537" t="str" cm="1">
        <f t="array" ref="H1537">SUBSTITUTE(INDEX($C$1:$C1537, MAX(IF((NOT(ISBLANK($C$1:$C1537)))*(ISNUMBER(FIND("Item:", $C$1:$C1537))), ROW($C$1:$C1537)-ROW($C$1)+1))), "Item: ", "")</f>
        <v>TABLERO DE DISTRIBUCION (3 CIRCUITOS)</v>
      </c>
      <c r="I1537" t="str">
        <f t="shared" si="119"/>
        <v/>
      </c>
      <c r="J1537" t="str">
        <f t="shared" si="122"/>
        <v>EQUIPO</v>
      </c>
      <c r="K1537" t="b">
        <f t="shared" si="120"/>
        <v>0</v>
      </c>
      <c r="L1537" s="11" t="str">
        <f t="shared" si="121"/>
        <v/>
      </c>
      <c r="M1537" t="str">
        <f>IF(B1537="Q", MAX(M$2:M1536)+1, "")</f>
        <v/>
      </c>
      <c r="N1537" t="str">
        <f t="shared" si="118"/>
        <v/>
      </c>
    </row>
    <row r="1538" spans="1:14" x14ac:dyDescent="0.25">
      <c r="H1538" t="str" cm="1">
        <f t="array" ref="H1538">SUBSTITUTE(INDEX($C$1:$C1538, MAX(IF((NOT(ISBLANK($C$1:$C1538)))*(ISNUMBER(FIND("Item:", $C$1:$C1538))), ROW($C$1:$C1538)-ROW($C$1)+1))), "Item: ", "")</f>
        <v>TABLERO DE DISTRIBUCION (3 CIRCUITOS)</v>
      </c>
      <c r="I1538" t="str">
        <f t="shared" si="119"/>
        <v/>
      </c>
      <c r="J1538" t="str">
        <f t="shared" si="122"/>
        <v>EQUIPO</v>
      </c>
      <c r="K1538" t="b">
        <f t="shared" si="120"/>
        <v>0</v>
      </c>
      <c r="L1538" s="11" t="str">
        <f t="shared" si="121"/>
        <v/>
      </c>
      <c r="M1538" t="str">
        <f>IF(B1538="Q", MAX(M$2:M1537)+1, "")</f>
        <v/>
      </c>
      <c r="N1538" t="str">
        <f t="shared" ref="N1538:N1601" si="123">+IF(M1538="","",H1538)</f>
        <v/>
      </c>
    </row>
    <row r="1539" spans="1:14" x14ac:dyDescent="0.25">
      <c r="H1539" t="str" cm="1">
        <f t="array" ref="H1539">SUBSTITUTE(INDEX($C$1:$C1539, MAX(IF((NOT(ISBLANK($C$1:$C1539)))*(ISNUMBER(FIND("Item:", $C$1:$C1539))), ROW($C$1:$C1539)-ROW($C$1)+1))), "Item: ", "")</f>
        <v>TABLERO DE DISTRIBUCION (3 CIRCUITOS)</v>
      </c>
      <c r="I1539" t="str">
        <f t="shared" ref="I1539:I1602" si="124">IFERROR(  IF(OR(ISNUMBER(FIND("MATERIALES", C1539,1))), "MATERIALES",  IF(OR(ISNUMBER(FIND("MANO DE OBRA", C1539))), "MANO DE OBRA",  IF(OR(ISNUMBER(FIND("EQUIPO", C1539))), "EQUIPO",  ""))),"")</f>
        <v/>
      </c>
      <c r="J1539" t="str">
        <f t="shared" si="122"/>
        <v>EQUIPO</v>
      </c>
      <c r="K1539" t="b">
        <f t="shared" ref="K1539:K1602" si="125">AND(ISTEXT(B1539),C1539=J1539)</f>
        <v>0</v>
      </c>
      <c r="L1539" s="11" t="str">
        <f t="shared" ref="L1539:L1602" si="126">IF(ISNUMBER(A1539),"SI","")</f>
        <v/>
      </c>
      <c r="M1539" t="str">
        <f>IF(B1539="Q", MAX(M$2:M1538)+1, "")</f>
        <v/>
      </c>
      <c r="N1539" t="str">
        <f t="shared" si="123"/>
        <v/>
      </c>
    </row>
    <row r="1540" spans="1:14" x14ac:dyDescent="0.25">
      <c r="A1540" s="2"/>
      <c r="B1540" s="2" t="s">
        <v>240</v>
      </c>
      <c r="C1540" s="5" t="s">
        <v>241</v>
      </c>
      <c r="D1540" s="5"/>
      <c r="E1540" s="5" t="s">
        <v>242</v>
      </c>
      <c r="F1540" s="5" t="s">
        <v>243</v>
      </c>
      <c r="G1540" s="3">
        <v>1.44</v>
      </c>
      <c r="H1540" t="str" cm="1">
        <f t="array" ref="H1540">SUBSTITUTE(INDEX($C$1:$C1540, MAX(IF((NOT(ISBLANK($C$1:$C1540)))*(ISNUMBER(FIND("Item:", $C$1:$C1540))), ROW($C$1:$C1540)-ROW($C$1)+1))), "Item: ", "")</f>
        <v>TABLERO DE DISTRIBUCION (3 CIRCUITOS)</v>
      </c>
      <c r="I1540" t="str">
        <f t="shared" si="124"/>
        <v/>
      </c>
      <c r="J1540" t="str">
        <f t="shared" si="122"/>
        <v>EQUIPO</v>
      </c>
      <c r="K1540" t="b">
        <f t="shared" si="125"/>
        <v>0</v>
      </c>
      <c r="L1540" s="11" t="str">
        <f t="shared" si="126"/>
        <v/>
      </c>
      <c r="M1540" t="str">
        <f>IF(B1540="Q", MAX(M$2:M1539)+1, "")</f>
        <v/>
      </c>
      <c r="N1540" t="str">
        <f t="shared" si="123"/>
        <v/>
      </c>
    </row>
    <row r="1541" spans="1:14" x14ac:dyDescent="0.25">
      <c r="A1541" s="6" t="s">
        <v>1</v>
      </c>
      <c r="B1541" s="6" t="s">
        <v>244</v>
      </c>
      <c r="C1541" s="8" t="s">
        <v>245</v>
      </c>
      <c r="D1541" s="8"/>
      <c r="E1541" s="8"/>
      <c r="F1541" s="8" t="s">
        <v>246</v>
      </c>
      <c r="G1541" s="7">
        <v>1.44</v>
      </c>
      <c r="H1541" t="str" cm="1">
        <f t="array" ref="H1541">SUBSTITUTE(INDEX($C$1:$C1541, MAX(IF((NOT(ISBLANK($C$1:$C1541)))*(ISNUMBER(FIND("Item:", $C$1:$C1541))), ROW($C$1:$C1541)-ROW($C$1)+1))), "Item: ", "")</f>
        <v>TABLERO DE DISTRIBUCION (3 CIRCUITOS)</v>
      </c>
      <c r="I1541" t="str">
        <f t="shared" si="124"/>
        <v>EQUIPO</v>
      </c>
      <c r="J1541" t="str">
        <f t="shared" si="122"/>
        <v>EQUIPO</v>
      </c>
      <c r="K1541" t="b">
        <f t="shared" si="125"/>
        <v>0</v>
      </c>
      <c r="L1541" s="11" t="str">
        <f t="shared" si="126"/>
        <v/>
      </c>
      <c r="M1541" t="str">
        <f>IF(B1541="Q", MAX(M$2:M1540)+1, "")</f>
        <v/>
      </c>
      <c r="N1541" t="str">
        <f t="shared" si="123"/>
        <v/>
      </c>
    </row>
    <row r="1542" spans="1:14" x14ac:dyDescent="0.25">
      <c r="A1542" s="6" t="s">
        <v>1</v>
      </c>
      <c r="B1542" s="6" t="s">
        <v>247</v>
      </c>
      <c r="C1542" s="8" t="s">
        <v>248</v>
      </c>
      <c r="D1542" s="8"/>
      <c r="E1542" s="8"/>
      <c r="F1542" s="8" t="s">
        <v>249</v>
      </c>
      <c r="G1542" s="7">
        <v>208.85</v>
      </c>
      <c r="H1542" t="str" cm="1">
        <f t="array" ref="H1542">SUBSTITUTE(INDEX($C$1:$C1542, MAX(IF((NOT(ISBLANK($C$1:$C1542)))*(ISNUMBER(FIND("Item:", $C$1:$C1542))), ROW($C$1:$C1542)-ROW($C$1)+1))), "Item: ", "")</f>
        <v>TABLERO DE DISTRIBUCION (3 CIRCUITOS)</v>
      </c>
      <c r="I1542" t="str">
        <f t="shared" si="124"/>
        <v/>
      </c>
      <c r="J1542" t="str">
        <f t="shared" si="122"/>
        <v>EQUIPO</v>
      </c>
      <c r="K1542" t="b">
        <f t="shared" si="125"/>
        <v>0</v>
      </c>
      <c r="L1542" s="11" t="str">
        <f t="shared" si="126"/>
        <v/>
      </c>
      <c r="M1542" t="str">
        <f>IF(B1542="Q", MAX(M$2:M1541)+1, "")</f>
        <v/>
      </c>
      <c r="N1542" t="str">
        <f t="shared" si="123"/>
        <v/>
      </c>
    </row>
    <row r="1543" spans="1:14" x14ac:dyDescent="0.25">
      <c r="A1543" s="2"/>
      <c r="B1543" s="2" t="s">
        <v>250</v>
      </c>
      <c r="C1543" s="5" t="s">
        <v>251</v>
      </c>
      <c r="D1543" s="5"/>
      <c r="E1543" s="5" t="s">
        <v>252</v>
      </c>
      <c r="F1543" s="5" t="s">
        <v>253</v>
      </c>
      <c r="G1543" s="3">
        <v>14.62</v>
      </c>
      <c r="H1543" t="str" cm="1">
        <f t="array" ref="H1543">SUBSTITUTE(INDEX($C$1:$C1543, MAX(IF((NOT(ISBLANK($C$1:$C1543)))*(ISNUMBER(FIND("Item:", $C$1:$C1543))), ROW($C$1:$C1543)-ROW($C$1)+1))), "Item: ", "")</f>
        <v>TABLERO DE DISTRIBUCION (3 CIRCUITOS)</v>
      </c>
      <c r="I1543" t="str">
        <f t="shared" si="124"/>
        <v/>
      </c>
      <c r="J1543" t="str">
        <f t="shared" si="122"/>
        <v>EQUIPO</v>
      </c>
      <c r="K1543" t="b">
        <f t="shared" si="125"/>
        <v>0</v>
      </c>
      <c r="L1543" s="11" t="str">
        <f t="shared" si="126"/>
        <v/>
      </c>
      <c r="M1543" t="str">
        <f>IF(B1543="Q", MAX(M$2:M1542)+1, "")</f>
        <v/>
      </c>
      <c r="N1543" t="str">
        <f t="shared" si="123"/>
        <v/>
      </c>
    </row>
    <row r="1544" spans="1:14" x14ac:dyDescent="0.25">
      <c r="A1544" s="2"/>
      <c r="B1544" s="2" t="s">
        <v>26</v>
      </c>
      <c r="C1544" s="5" t="s">
        <v>254</v>
      </c>
      <c r="D1544" s="5"/>
      <c r="E1544" s="5" t="s">
        <v>252</v>
      </c>
      <c r="F1544" s="5" t="s">
        <v>255</v>
      </c>
      <c r="G1544" s="3">
        <v>15.64</v>
      </c>
      <c r="H1544" t="str" cm="1">
        <f t="array" ref="H1544">SUBSTITUTE(INDEX($C$1:$C1544, MAX(IF((NOT(ISBLANK($C$1:$C1544)))*(ISNUMBER(FIND("Item:", $C$1:$C1544))), ROW($C$1:$C1544)-ROW($C$1)+1))), "Item: ", "")</f>
        <v>TABLERO DE DISTRIBUCION (3 CIRCUITOS)</v>
      </c>
      <c r="I1544" t="str">
        <f t="shared" si="124"/>
        <v/>
      </c>
      <c r="J1544" t="str">
        <f t="shared" ref="J1544:J1607" si="127">+IF(I1544="",J1543,I1544)</f>
        <v>EQUIPO</v>
      </c>
      <c r="K1544" t="b">
        <f t="shared" si="125"/>
        <v>0</v>
      </c>
      <c r="L1544" s="11" t="str">
        <f t="shared" si="126"/>
        <v/>
      </c>
      <c r="M1544" t="str">
        <f>IF(B1544="Q", MAX(M$2:M1543)+1, "")</f>
        <v/>
      </c>
      <c r="N1544" t="str">
        <f t="shared" si="123"/>
        <v/>
      </c>
    </row>
    <row r="1545" spans="1:14" x14ac:dyDescent="0.25">
      <c r="A1545" s="6" t="s">
        <v>1</v>
      </c>
      <c r="B1545" s="6" t="s">
        <v>256</v>
      </c>
      <c r="C1545" s="8" t="s">
        <v>257</v>
      </c>
      <c r="D1545" s="8"/>
      <c r="E1545" s="8"/>
      <c r="F1545" s="8" t="s">
        <v>258</v>
      </c>
      <c r="G1545" s="7">
        <v>239.11</v>
      </c>
      <c r="H1545" t="str" cm="1">
        <f t="array" ref="H1545">SUBSTITUTE(INDEX($C$1:$C1545, MAX(IF((NOT(ISBLANK($C$1:$C1545)))*(ISNUMBER(FIND("Item:", $C$1:$C1545))), ROW($C$1:$C1545)-ROW($C$1)+1))), "Item: ", "")</f>
        <v>TABLERO DE DISTRIBUCION (3 CIRCUITOS)</v>
      </c>
      <c r="I1545" t="str">
        <f t="shared" si="124"/>
        <v/>
      </c>
      <c r="J1545" t="str">
        <f t="shared" si="127"/>
        <v>EQUIPO</v>
      </c>
      <c r="K1545" t="b">
        <f t="shared" si="125"/>
        <v>0</v>
      </c>
      <c r="L1545" s="11" t="str">
        <f t="shared" si="126"/>
        <v/>
      </c>
      <c r="M1545" t="str">
        <f>IF(B1545="Q", MAX(M$2:M1544)+1, "")</f>
        <v/>
      </c>
      <c r="N1545" t="str">
        <f t="shared" si="123"/>
        <v/>
      </c>
    </row>
    <row r="1546" spans="1:14" x14ac:dyDescent="0.25">
      <c r="A1546" s="2"/>
      <c r="B1546" s="2" t="s">
        <v>259</v>
      </c>
      <c r="C1546" s="5" t="s">
        <v>260</v>
      </c>
      <c r="D1546" s="5"/>
      <c r="E1546" s="5" t="s">
        <v>261</v>
      </c>
      <c r="F1546" s="5" t="s">
        <v>262</v>
      </c>
      <c r="G1546" s="3">
        <v>7.39</v>
      </c>
      <c r="H1546" t="str" cm="1">
        <f t="array" ref="H1546">SUBSTITUTE(INDEX($C$1:$C1546, MAX(IF((NOT(ISBLANK($C$1:$C1546)))*(ISNUMBER(FIND("Item:", $C$1:$C1546))), ROW($C$1:$C1546)-ROW($C$1)+1))), "Item: ", "")</f>
        <v>TABLERO DE DISTRIBUCION (3 CIRCUITOS)</v>
      </c>
      <c r="I1546" t="str">
        <f t="shared" si="124"/>
        <v/>
      </c>
      <c r="J1546" t="str">
        <f t="shared" si="127"/>
        <v>EQUIPO</v>
      </c>
      <c r="K1546" t="b">
        <f t="shared" si="125"/>
        <v>0</v>
      </c>
      <c r="L1546" s="11" t="str">
        <f t="shared" si="126"/>
        <v/>
      </c>
      <c r="M1546" t="str">
        <f>IF(B1546="Q", MAX(M$2:M1545)+1, "")</f>
        <v/>
      </c>
      <c r="N1546" t="str">
        <f t="shared" si="123"/>
        <v/>
      </c>
    </row>
    <row r="1547" spans="1:14" x14ac:dyDescent="0.25">
      <c r="H1547" t="str" cm="1">
        <f t="array" ref="H1547">SUBSTITUTE(INDEX($C$1:$C1547, MAX(IF((NOT(ISBLANK($C$1:$C1547)))*(ISNUMBER(FIND("Item:", $C$1:$C1547))), ROW($C$1:$C1547)-ROW($C$1)+1))), "Item: ", "")</f>
        <v>TABLERO DE DISTRIBUCION (3 CIRCUITOS)</v>
      </c>
      <c r="I1547" t="str">
        <f t="shared" si="124"/>
        <v/>
      </c>
      <c r="J1547" t="str">
        <f t="shared" si="127"/>
        <v>EQUIPO</v>
      </c>
      <c r="K1547" t="b">
        <f t="shared" si="125"/>
        <v>0</v>
      </c>
      <c r="L1547" s="11" t="str">
        <f t="shared" si="126"/>
        <v/>
      </c>
      <c r="M1547" t="str">
        <f>IF(B1547="Q", MAX(M$2:M1546)+1, "")</f>
        <v/>
      </c>
      <c r="N1547" t="str">
        <f t="shared" si="123"/>
        <v/>
      </c>
    </row>
    <row r="1548" spans="1:14" x14ac:dyDescent="0.25">
      <c r="A1548" s="6" t="s">
        <v>1</v>
      </c>
      <c r="B1548" s="6" t="s">
        <v>263</v>
      </c>
      <c r="C1548" s="8" t="s">
        <v>264</v>
      </c>
      <c r="D1548" s="8"/>
      <c r="E1548" s="8"/>
      <c r="F1548" s="8" t="s">
        <v>265</v>
      </c>
      <c r="G1548" s="7">
        <v>246.5</v>
      </c>
      <c r="H1548" t="str" cm="1">
        <f t="array" ref="H1548">SUBSTITUTE(INDEX($C$1:$C1548, MAX(IF((NOT(ISBLANK($C$1:$C1548)))*(ISNUMBER(FIND("Item:", $C$1:$C1548))), ROW($C$1:$C1548)-ROW($C$1)+1))), "Item: ", "")</f>
        <v>TABLERO DE DISTRIBUCION (3 CIRCUITOS)</v>
      </c>
      <c r="I1548" t="str">
        <f t="shared" si="124"/>
        <v/>
      </c>
      <c r="J1548" t="str">
        <f t="shared" si="127"/>
        <v>EQUIPO</v>
      </c>
      <c r="K1548" t="b">
        <f t="shared" si="125"/>
        <v>0</v>
      </c>
      <c r="L1548" s="11" t="str">
        <f t="shared" si="126"/>
        <v/>
      </c>
      <c r="M1548">
        <f>IF(B1548="Q", MAX(M$2:M1547)+1, "")</f>
        <v>31</v>
      </c>
      <c r="N1548" t="str">
        <f t="shared" si="123"/>
        <v>TABLERO DE DISTRIBUCION (3 CIRCUITOS)</v>
      </c>
    </row>
    <row r="1549" spans="1:14" x14ac:dyDescent="0.25">
      <c r="A1549" s="6" t="s">
        <v>1</v>
      </c>
      <c r="B1549" s="6"/>
      <c r="C1549" s="8" t="s">
        <v>266</v>
      </c>
      <c r="D1549" s="8"/>
      <c r="E1549" s="8"/>
      <c r="F1549" s="8"/>
      <c r="G1549" s="7">
        <v>246.5</v>
      </c>
      <c r="H1549" t="str" cm="1">
        <f t="array" ref="H1549">SUBSTITUTE(INDEX($C$1:$C1549, MAX(IF((NOT(ISBLANK($C$1:$C1549)))*(ISNUMBER(FIND("Item:", $C$1:$C1549))), ROW($C$1:$C1549)-ROW($C$1)+1))), "Item: ", "")</f>
        <v>TABLERO DE DISTRIBUCION (3 CIRCUITOS)</v>
      </c>
      <c r="I1549" t="str">
        <f t="shared" si="124"/>
        <v/>
      </c>
      <c r="J1549" t="str">
        <f t="shared" si="127"/>
        <v>EQUIPO</v>
      </c>
      <c r="K1549" t="b">
        <f t="shared" si="125"/>
        <v>0</v>
      </c>
      <c r="L1549" s="11" t="str">
        <f t="shared" si="126"/>
        <v/>
      </c>
      <c r="M1549" t="str">
        <f>IF(B1549="Q", MAX(M$2:M1548)+1, "")</f>
        <v/>
      </c>
      <c r="N1549" t="str">
        <f t="shared" si="123"/>
        <v/>
      </c>
    </row>
    <row r="1550" spans="1:14" x14ac:dyDescent="0.25">
      <c r="C1550" s="9" t="s">
        <v>337</v>
      </c>
      <c r="H1550" t="str" cm="1">
        <f t="array" ref="H1550">SUBSTITUTE(INDEX($C$1:$C1550, MAX(IF((NOT(ISBLANK($C$1:$C1550)))*(ISNUMBER(FIND("Item:", $C$1:$C1550))), ROW($C$1:$C1550)-ROW($C$1)+1))), "Item: ", "")</f>
        <v>TABLERO DE DISTRIBUCION (3 CIRCUITOS)</v>
      </c>
      <c r="I1550" t="str">
        <f t="shared" si="124"/>
        <v/>
      </c>
      <c r="J1550" t="str">
        <f t="shared" si="127"/>
        <v>EQUIPO</v>
      </c>
      <c r="K1550" t="b">
        <f t="shared" si="125"/>
        <v>0</v>
      </c>
      <c r="L1550" s="11" t="str">
        <f t="shared" si="126"/>
        <v/>
      </c>
      <c r="M1550" t="str">
        <f>IF(B1550="Q", MAX(M$2:M1549)+1, "")</f>
        <v/>
      </c>
      <c r="N1550" t="str">
        <f t="shared" si="123"/>
        <v/>
      </c>
    </row>
    <row r="1551" spans="1:14" x14ac:dyDescent="0.25">
      <c r="H1551" t="str" cm="1">
        <f t="array" ref="H1551">SUBSTITUTE(INDEX($C$1:$C1551, MAX(IF((NOT(ISBLANK($C$1:$C1551)))*(ISNUMBER(FIND("Item:", $C$1:$C1551))), ROW($C$1:$C1551)-ROW($C$1)+1))), "Item: ", "")</f>
        <v>TABLERO DE DISTRIBUCION (3 CIRCUITOS)</v>
      </c>
      <c r="I1551" t="str">
        <f t="shared" si="124"/>
        <v/>
      </c>
      <c r="J1551" t="str">
        <f t="shared" si="127"/>
        <v>EQUIPO</v>
      </c>
      <c r="K1551" t="b">
        <f t="shared" si="125"/>
        <v>0</v>
      </c>
      <c r="L1551" s="11" t="str">
        <f t="shared" si="126"/>
        <v/>
      </c>
      <c r="M1551" t="str">
        <f>IF(B1551="Q", MAX(M$2:M1550)+1, "")</f>
        <v/>
      </c>
      <c r="N1551" t="str">
        <f t="shared" si="123"/>
        <v/>
      </c>
    </row>
    <row r="1552" spans="1:14" x14ac:dyDescent="0.25">
      <c r="C1552" s="10" t="s">
        <v>338</v>
      </c>
      <c r="E1552" s="10" t="s">
        <v>334</v>
      </c>
      <c r="H1552" t="str" cm="1">
        <f t="array" ref="H1552">SUBSTITUTE(INDEX($C$1:$C1552, MAX(IF((NOT(ISBLANK($C$1:$C1552)))*(ISNUMBER(FIND("Item:", $C$1:$C1552))), ROW($C$1:$C1552)-ROW($C$1)+1))), "Item: ", "")</f>
        <v>INSTALACION ELECTRICA (PUNTO DE ILUMINACION PANEL LED 18W)</v>
      </c>
      <c r="I1552" t="str">
        <f t="shared" si="124"/>
        <v/>
      </c>
      <c r="J1552" t="str">
        <f t="shared" si="127"/>
        <v>EQUIPO</v>
      </c>
      <c r="K1552" t="b">
        <f t="shared" si="125"/>
        <v>0</v>
      </c>
      <c r="L1552" s="11" t="str">
        <f t="shared" si="126"/>
        <v/>
      </c>
      <c r="M1552" t="str">
        <f>IF(B1552="Q", MAX(M$2:M1551)+1, "")</f>
        <v/>
      </c>
      <c r="N1552" t="str">
        <f t="shared" si="123"/>
        <v/>
      </c>
    </row>
    <row r="1553" spans="1:14" x14ac:dyDescent="0.25">
      <c r="C1553" s="10" t="s">
        <v>0</v>
      </c>
      <c r="E1553" s="10" t="s">
        <v>72</v>
      </c>
      <c r="H1553" t="str" cm="1">
        <f t="array" ref="H1553">SUBSTITUTE(INDEX($C$1:$C1553, MAX(IF((NOT(ISBLANK($C$1:$C1553)))*(ISNUMBER(FIND("Item:", $C$1:$C1553))), ROW($C$1:$C1553)-ROW($C$1)+1))), "Item: ", "")</f>
        <v>INSTALACION ELECTRICA (PUNTO DE ILUMINACION PANEL LED 18W)</v>
      </c>
      <c r="I1553" t="str">
        <f t="shared" si="124"/>
        <v/>
      </c>
      <c r="J1553" t="str">
        <f t="shared" si="127"/>
        <v>EQUIPO</v>
      </c>
      <c r="K1553" t="b">
        <f t="shared" si="125"/>
        <v>0</v>
      </c>
      <c r="L1553" s="11" t="str">
        <f t="shared" si="126"/>
        <v/>
      </c>
      <c r="M1553" t="str">
        <f>IF(B1553="Q", MAX(M$2:M1552)+1, "")</f>
        <v/>
      </c>
      <c r="N1553" t="str">
        <f t="shared" si="123"/>
        <v/>
      </c>
    </row>
    <row r="1554" spans="1:14" x14ac:dyDescent="0.25">
      <c r="C1554" s="10" t="s">
        <v>71</v>
      </c>
      <c r="E1554" s="10" t="s">
        <v>73</v>
      </c>
      <c r="H1554" t="str" cm="1">
        <f t="array" ref="H1554">SUBSTITUTE(INDEX($C$1:$C1554, MAX(IF((NOT(ISBLANK($C$1:$C1554)))*(ISNUMBER(FIND("Item:", $C$1:$C1554))), ROW($C$1:$C1554)-ROW($C$1)+1))), "Item: ", "")</f>
        <v>INSTALACION ELECTRICA (PUNTO DE ILUMINACION PANEL LED 18W)</v>
      </c>
      <c r="I1554" t="str">
        <f t="shared" si="124"/>
        <v/>
      </c>
      <c r="J1554" t="str">
        <f t="shared" si="127"/>
        <v>EQUIPO</v>
      </c>
      <c r="K1554" t="b">
        <f t="shared" si="125"/>
        <v>0</v>
      </c>
      <c r="L1554" s="11" t="str">
        <f t="shared" si="126"/>
        <v/>
      </c>
      <c r="M1554" t="str">
        <f>IF(B1554="Q", MAX(M$2:M1553)+1, "")</f>
        <v/>
      </c>
      <c r="N1554" t="str">
        <f t="shared" si="123"/>
        <v/>
      </c>
    </row>
    <row r="1555" spans="1:14" x14ac:dyDescent="0.25">
      <c r="H1555" t="str" cm="1">
        <f t="array" ref="H1555">SUBSTITUTE(INDEX($C$1:$C1555, MAX(IF((NOT(ISBLANK($C$1:$C1555)))*(ISNUMBER(FIND("Item:", $C$1:$C1555))), ROW($C$1:$C1555)-ROW($C$1)+1))), "Item: ", "")</f>
        <v>INSTALACION ELECTRICA (PUNTO DE ILUMINACION PANEL LED 18W)</v>
      </c>
      <c r="I1555" t="str">
        <f t="shared" si="124"/>
        <v/>
      </c>
      <c r="J1555" t="str">
        <f t="shared" si="127"/>
        <v>EQUIPO</v>
      </c>
      <c r="K1555" t="b">
        <f t="shared" si="125"/>
        <v>0</v>
      </c>
      <c r="L1555" s="11" t="str">
        <f t="shared" si="126"/>
        <v/>
      </c>
      <c r="M1555" t="str">
        <f>IF(B1555="Q", MAX(M$2:M1554)+1, "")</f>
        <v/>
      </c>
      <c r="N1555" t="str">
        <f t="shared" si="123"/>
        <v/>
      </c>
    </row>
    <row r="1556" spans="1:14" x14ac:dyDescent="0.25">
      <c r="A1556" s="1" t="s">
        <v>2</v>
      </c>
      <c r="B1556" s="1" t="s">
        <v>213</v>
      </c>
      <c r="C1556" s="4" t="s">
        <v>214</v>
      </c>
      <c r="D1556" s="4" t="s">
        <v>74</v>
      </c>
      <c r="E1556" s="4" t="s">
        <v>77</v>
      </c>
      <c r="F1556" s="4" t="s">
        <v>215</v>
      </c>
      <c r="G1556" s="4" t="s">
        <v>76</v>
      </c>
      <c r="H1556" t="str" cm="1">
        <f t="array" ref="H1556">SUBSTITUTE(INDEX($C$1:$C1556, MAX(IF((NOT(ISBLANK($C$1:$C1556)))*(ISNUMBER(FIND("Item:", $C$1:$C1556))), ROW($C$1:$C1556)-ROW($C$1)+1))), "Item: ", "")</f>
        <v>INSTALACION ELECTRICA (PUNTO DE ILUMINACION PANEL LED 18W)</v>
      </c>
      <c r="I1556" t="str">
        <f t="shared" si="124"/>
        <v/>
      </c>
      <c r="J1556" t="str">
        <f t="shared" si="127"/>
        <v>EQUIPO</v>
      </c>
      <c r="K1556" t="b">
        <f t="shared" si="125"/>
        <v>0</v>
      </c>
      <c r="L1556" s="11" t="str">
        <f t="shared" si="126"/>
        <v/>
      </c>
      <c r="M1556" t="str">
        <f>IF(B1556="Q", MAX(M$2:M1555)+1, "")</f>
        <v/>
      </c>
      <c r="N1556" t="str">
        <f t="shared" si="123"/>
        <v/>
      </c>
    </row>
    <row r="1557" spans="1:14" x14ac:dyDescent="0.25">
      <c r="A1557" s="2"/>
      <c r="B1557" s="2" t="s">
        <v>216</v>
      </c>
      <c r="C1557" s="5" t="s">
        <v>217</v>
      </c>
      <c r="D1557" s="5"/>
      <c r="E1557" s="5"/>
      <c r="F1557" s="5"/>
      <c r="G1557" s="5"/>
      <c r="H1557" t="str" cm="1">
        <f t="array" ref="H1557">SUBSTITUTE(INDEX($C$1:$C1557, MAX(IF((NOT(ISBLANK($C$1:$C1557)))*(ISNUMBER(FIND("Item:", $C$1:$C1557))), ROW($C$1:$C1557)-ROW($C$1)+1))), "Item: ", "")</f>
        <v>INSTALACION ELECTRICA (PUNTO DE ILUMINACION PANEL LED 18W)</v>
      </c>
      <c r="I1557" t="str">
        <f t="shared" si="124"/>
        <v>MATERIALES</v>
      </c>
      <c r="J1557" t="str">
        <f t="shared" si="127"/>
        <v>MATERIALES</v>
      </c>
      <c r="K1557" t="b">
        <f t="shared" si="125"/>
        <v>1</v>
      </c>
      <c r="L1557" s="11" t="str">
        <f t="shared" si="126"/>
        <v/>
      </c>
      <c r="M1557" t="str">
        <f>IF(B1557="Q", MAX(M$2:M1556)+1, "")</f>
        <v/>
      </c>
      <c r="N1557" t="str">
        <f t="shared" si="123"/>
        <v/>
      </c>
    </row>
    <row r="1558" spans="1:14" x14ac:dyDescent="0.25">
      <c r="A1558" s="2">
        <v>1</v>
      </c>
      <c r="B1558" s="2" t="s">
        <v>218</v>
      </c>
      <c r="C1558" s="5" t="s">
        <v>189</v>
      </c>
      <c r="D1558" s="5" t="s">
        <v>26</v>
      </c>
      <c r="E1558" s="3">
        <v>4.5</v>
      </c>
      <c r="F1558" s="3">
        <v>2.5</v>
      </c>
      <c r="G1558" s="3">
        <v>11.25</v>
      </c>
      <c r="H1558" t="str" cm="1">
        <f t="array" ref="H1558">SUBSTITUTE(INDEX($C$1:$C1558, MAX(IF((NOT(ISBLANK($C$1:$C1558)))*(ISNUMBER(FIND("Item:", $C$1:$C1558))), ROW($C$1:$C1558)-ROW($C$1)+1))), "Item: ", "")</f>
        <v>INSTALACION ELECTRICA (PUNTO DE ILUMINACION PANEL LED 18W)</v>
      </c>
      <c r="I1558" t="str">
        <f t="shared" si="124"/>
        <v/>
      </c>
      <c r="J1558" t="str">
        <f t="shared" si="127"/>
        <v>MATERIALES</v>
      </c>
      <c r="K1558" t="b">
        <f t="shared" si="125"/>
        <v>0</v>
      </c>
      <c r="L1558" s="11" t="str">
        <f t="shared" si="126"/>
        <v>SI</v>
      </c>
      <c r="M1558" t="str">
        <f>IF(B1558="Q", MAX(M$2:M1557)+1, "")</f>
        <v/>
      </c>
      <c r="N1558" t="str">
        <f t="shared" si="123"/>
        <v/>
      </c>
    </row>
    <row r="1559" spans="1:14" x14ac:dyDescent="0.25">
      <c r="A1559" s="2">
        <v>2</v>
      </c>
      <c r="B1559" s="2" t="s">
        <v>218</v>
      </c>
      <c r="C1559" s="5" t="s">
        <v>158</v>
      </c>
      <c r="D1559" s="5" t="s">
        <v>37</v>
      </c>
      <c r="E1559" s="3">
        <v>1</v>
      </c>
      <c r="F1559" s="3">
        <v>30</v>
      </c>
      <c r="G1559" s="3">
        <v>30</v>
      </c>
      <c r="H1559" t="str" cm="1">
        <f t="array" ref="H1559">SUBSTITUTE(INDEX($C$1:$C1559, MAX(IF((NOT(ISBLANK($C$1:$C1559)))*(ISNUMBER(FIND("Item:", $C$1:$C1559))), ROW($C$1:$C1559)-ROW($C$1)+1))), "Item: ", "")</f>
        <v>INSTALACION ELECTRICA (PUNTO DE ILUMINACION PANEL LED 18W)</v>
      </c>
      <c r="I1559" t="str">
        <f t="shared" si="124"/>
        <v/>
      </c>
      <c r="J1559" t="str">
        <f t="shared" si="127"/>
        <v>MATERIALES</v>
      </c>
      <c r="K1559" t="b">
        <f t="shared" si="125"/>
        <v>0</v>
      </c>
      <c r="L1559" s="11" t="str">
        <f t="shared" si="126"/>
        <v>SI</v>
      </c>
      <c r="M1559" t="str">
        <f>IF(B1559="Q", MAX(M$2:M1558)+1, "")</f>
        <v/>
      </c>
      <c r="N1559" t="str">
        <f t="shared" si="123"/>
        <v/>
      </c>
    </row>
    <row r="1560" spans="1:14" x14ac:dyDescent="0.25">
      <c r="A1560" s="2">
        <v>3</v>
      </c>
      <c r="B1560" s="2" t="s">
        <v>218</v>
      </c>
      <c r="C1560" s="5" t="s">
        <v>141</v>
      </c>
      <c r="D1560" s="5" t="s">
        <v>37</v>
      </c>
      <c r="E1560" s="3">
        <v>1</v>
      </c>
      <c r="F1560" s="3">
        <v>8</v>
      </c>
      <c r="G1560" s="3">
        <v>8</v>
      </c>
      <c r="H1560" t="str" cm="1">
        <f t="array" ref="H1560">SUBSTITUTE(INDEX($C$1:$C1560, MAX(IF((NOT(ISBLANK($C$1:$C1560)))*(ISNUMBER(FIND("Item:", $C$1:$C1560))), ROW($C$1:$C1560)-ROW($C$1)+1))), "Item: ", "")</f>
        <v>INSTALACION ELECTRICA (PUNTO DE ILUMINACION PANEL LED 18W)</v>
      </c>
      <c r="I1560" t="str">
        <f t="shared" si="124"/>
        <v/>
      </c>
      <c r="J1560" t="str">
        <f t="shared" si="127"/>
        <v>MATERIALES</v>
      </c>
      <c r="K1560" t="b">
        <f t="shared" si="125"/>
        <v>0</v>
      </c>
      <c r="L1560" s="11" t="str">
        <f t="shared" si="126"/>
        <v>SI</v>
      </c>
      <c r="M1560" t="str">
        <f>IF(B1560="Q", MAX(M$2:M1559)+1, "")</f>
        <v/>
      </c>
      <c r="N1560" t="str">
        <f t="shared" si="123"/>
        <v/>
      </c>
    </row>
    <row r="1561" spans="1:14" x14ac:dyDescent="0.25">
      <c r="A1561" s="2">
        <v>4</v>
      </c>
      <c r="B1561" s="2" t="s">
        <v>218</v>
      </c>
      <c r="C1561" s="5" t="s">
        <v>120</v>
      </c>
      <c r="D1561" s="5" t="s">
        <v>37</v>
      </c>
      <c r="E1561" s="3">
        <v>3</v>
      </c>
      <c r="F1561" s="3">
        <v>1.7</v>
      </c>
      <c r="G1561" s="3">
        <v>5.0999999999999996</v>
      </c>
      <c r="H1561" t="str" cm="1">
        <f t="array" ref="H1561">SUBSTITUTE(INDEX($C$1:$C1561, MAX(IF((NOT(ISBLANK($C$1:$C1561)))*(ISNUMBER(FIND("Item:", $C$1:$C1561))), ROW($C$1:$C1561)-ROW($C$1)+1))), "Item: ", "")</f>
        <v>INSTALACION ELECTRICA (PUNTO DE ILUMINACION PANEL LED 18W)</v>
      </c>
      <c r="I1561" t="str">
        <f t="shared" si="124"/>
        <v/>
      </c>
      <c r="J1561" t="str">
        <f t="shared" si="127"/>
        <v>MATERIALES</v>
      </c>
      <c r="K1561" t="b">
        <f t="shared" si="125"/>
        <v>0</v>
      </c>
      <c r="L1561" s="11" t="str">
        <f t="shared" si="126"/>
        <v>SI</v>
      </c>
      <c r="M1561" t="str">
        <f>IF(B1561="Q", MAX(M$2:M1560)+1, "")</f>
        <v/>
      </c>
      <c r="N1561" t="str">
        <f t="shared" si="123"/>
        <v/>
      </c>
    </row>
    <row r="1562" spans="1:14" x14ac:dyDescent="0.25">
      <c r="A1562" s="2">
        <v>5</v>
      </c>
      <c r="B1562" s="2" t="s">
        <v>218</v>
      </c>
      <c r="C1562" s="5" t="s">
        <v>115</v>
      </c>
      <c r="D1562" s="5" t="s">
        <v>37</v>
      </c>
      <c r="E1562" s="3">
        <v>0.2</v>
      </c>
      <c r="F1562" s="3">
        <v>10</v>
      </c>
      <c r="G1562" s="3">
        <v>2</v>
      </c>
      <c r="H1562" t="str" cm="1">
        <f t="array" ref="H1562">SUBSTITUTE(INDEX($C$1:$C1562, MAX(IF((NOT(ISBLANK($C$1:$C1562)))*(ISNUMBER(FIND("Item:", $C$1:$C1562))), ROW($C$1:$C1562)-ROW($C$1)+1))), "Item: ", "")</f>
        <v>INSTALACION ELECTRICA (PUNTO DE ILUMINACION PANEL LED 18W)</v>
      </c>
      <c r="I1562" t="str">
        <f t="shared" si="124"/>
        <v/>
      </c>
      <c r="J1562" t="str">
        <f t="shared" si="127"/>
        <v>MATERIALES</v>
      </c>
      <c r="K1562" t="b">
        <f t="shared" si="125"/>
        <v>0</v>
      </c>
      <c r="L1562" s="11" t="str">
        <f t="shared" si="126"/>
        <v>SI</v>
      </c>
      <c r="M1562" t="str">
        <f>IF(B1562="Q", MAX(M$2:M1561)+1, "")</f>
        <v/>
      </c>
      <c r="N1562" t="str">
        <f t="shared" si="123"/>
        <v/>
      </c>
    </row>
    <row r="1563" spans="1:14" x14ac:dyDescent="0.25">
      <c r="A1563" s="2">
        <v>6</v>
      </c>
      <c r="B1563" s="2" t="s">
        <v>218</v>
      </c>
      <c r="C1563" s="5" t="s">
        <v>100</v>
      </c>
      <c r="D1563" s="5" t="s">
        <v>37</v>
      </c>
      <c r="E1563" s="3">
        <v>1</v>
      </c>
      <c r="F1563" s="3">
        <v>1.5</v>
      </c>
      <c r="G1563" s="3">
        <v>1.5</v>
      </c>
      <c r="H1563" t="str" cm="1">
        <f t="array" ref="H1563">SUBSTITUTE(INDEX($C$1:$C1563, MAX(IF((NOT(ISBLANK($C$1:$C1563)))*(ISNUMBER(FIND("Item:", $C$1:$C1563))), ROW($C$1:$C1563)-ROW($C$1)+1))), "Item: ", "")</f>
        <v>INSTALACION ELECTRICA (PUNTO DE ILUMINACION PANEL LED 18W)</v>
      </c>
      <c r="I1563" t="str">
        <f t="shared" si="124"/>
        <v/>
      </c>
      <c r="J1563" t="str">
        <f t="shared" si="127"/>
        <v>MATERIALES</v>
      </c>
      <c r="K1563" t="b">
        <f t="shared" si="125"/>
        <v>0</v>
      </c>
      <c r="L1563" s="11" t="str">
        <f t="shared" si="126"/>
        <v>SI</v>
      </c>
      <c r="M1563" t="str">
        <f>IF(B1563="Q", MAX(M$2:M1562)+1, "")</f>
        <v/>
      </c>
      <c r="N1563" t="str">
        <f t="shared" si="123"/>
        <v/>
      </c>
    </row>
    <row r="1564" spans="1:14" x14ac:dyDescent="0.25">
      <c r="A1564" s="2">
        <v>7</v>
      </c>
      <c r="B1564" s="2" t="s">
        <v>218</v>
      </c>
      <c r="C1564" s="5" t="s">
        <v>99</v>
      </c>
      <c r="D1564" s="5" t="s">
        <v>37</v>
      </c>
      <c r="E1564" s="3">
        <v>1</v>
      </c>
      <c r="F1564" s="3">
        <v>2</v>
      </c>
      <c r="G1564" s="3">
        <v>2</v>
      </c>
      <c r="H1564" t="str" cm="1">
        <f t="array" ref="H1564">SUBSTITUTE(INDEX($C$1:$C1564, MAX(IF((NOT(ISBLANK($C$1:$C1564)))*(ISNUMBER(FIND("Item:", $C$1:$C1564))), ROW($C$1:$C1564)-ROW($C$1)+1))), "Item: ", "")</f>
        <v>INSTALACION ELECTRICA (PUNTO DE ILUMINACION PANEL LED 18W)</v>
      </c>
      <c r="I1564" t="str">
        <f t="shared" si="124"/>
        <v/>
      </c>
      <c r="J1564" t="str">
        <f t="shared" si="127"/>
        <v>MATERIALES</v>
      </c>
      <c r="K1564" t="b">
        <f t="shared" si="125"/>
        <v>0</v>
      </c>
      <c r="L1564" s="11" t="str">
        <f t="shared" si="126"/>
        <v>SI</v>
      </c>
      <c r="M1564" t="str">
        <f>IF(B1564="Q", MAX(M$2:M1563)+1, "")</f>
        <v/>
      </c>
      <c r="N1564" t="str">
        <f t="shared" si="123"/>
        <v/>
      </c>
    </row>
    <row r="1565" spans="1:14" x14ac:dyDescent="0.25">
      <c r="A1565" s="2">
        <v>8</v>
      </c>
      <c r="B1565" s="2" t="s">
        <v>218</v>
      </c>
      <c r="C1565" s="5" t="s">
        <v>84</v>
      </c>
      <c r="D1565" s="5" t="s">
        <v>26</v>
      </c>
      <c r="E1565" s="3">
        <v>11</v>
      </c>
      <c r="F1565" s="3">
        <v>1.7</v>
      </c>
      <c r="G1565" s="3">
        <v>18.7</v>
      </c>
      <c r="H1565" t="str" cm="1">
        <f t="array" ref="H1565">SUBSTITUTE(INDEX($C$1:$C1565, MAX(IF((NOT(ISBLANK($C$1:$C1565)))*(ISNUMBER(FIND("Item:", $C$1:$C1565))), ROW($C$1:$C1565)-ROW($C$1)+1))), "Item: ", "")</f>
        <v>INSTALACION ELECTRICA (PUNTO DE ILUMINACION PANEL LED 18W)</v>
      </c>
      <c r="I1565" t="str">
        <f t="shared" si="124"/>
        <v/>
      </c>
      <c r="J1565" t="str">
        <f t="shared" si="127"/>
        <v>MATERIALES</v>
      </c>
      <c r="K1565" t="b">
        <f t="shared" si="125"/>
        <v>0</v>
      </c>
      <c r="L1565" s="11" t="str">
        <f t="shared" si="126"/>
        <v>SI</v>
      </c>
      <c r="M1565" t="str">
        <f>IF(B1565="Q", MAX(M$2:M1564)+1, "")</f>
        <v/>
      </c>
      <c r="N1565" t="str">
        <f t="shared" si="123"/>
        <v/>
      </c>
    </row>
    <row r="1566" spans="1:14" x14ac:dyDescent="0.25">
      <c r="H1566" t="str" cm="1">
        <f t="array" ref="H1566">SUBSTITUTE(INDEX($C$1:$C1566, MAX(IF((NOT(ISBLANK($C$1:$C1566)))*(ISNUMBER(FIND("Item:", $C$1:$C1566))), ROW($C$1:$C1566)-ROW($C$1)+1))), "Item: ", "")</f>
        <v>INSTALACION ELECTRICA (PUNTO DE ILUMINACION PANEL LED 18W)</v>
      </c>
      <c r="I1566" t="str">
        <f t="shared" si="124"/>
        <v/>
      </c>
      <c r="J1566" t="str">
        <f t="shared" si="127"/>
        <v>MATERIALES</v>
      </c>
      <c r="K1566" t="b">
        <f t="shared" si="125"/>
        <v>0</v>
      </c>
      <c r="L1566" s="11" t="str">
        <f t="shared" si="126"/>
        <v/>
      </c>
      <c r="M1566" t="str">
        <f>IF(B1566="Q", MAX(M$2:M1565)+1, "")</f>
        <v/>
      </c>
      <c r="N1566" t="str">
        <f t="shared" si="123"/>
        <v/>
      </c>
    </row>
    <row r="1567" spans="1:14" x14ac:dyDescent="0.25">
      <c r="H1567" t="str" cm="1">
        <f t="array" ref="H1567">SUBSTITUTE(INDEX($C$1:$C1567, MAX(IF((NOT(ISBLANK($C$1:$C1567)))*(ISNUMBER(FIND("Item:", $C$1:$C1567))), ROW($C$1:$C1567)-ROW($C$1)+1))), "Item: ", "")</f>
        <v>INSTALACION ELECTRICA (PUNTO DE ILUMINACION PANEL LED 18W)</v>
      </c>
      <c r="I1567" t="str">
        <f t="shared" si="124"/>
        <v/>
      </c>
      <c r="J1567" t="str">
        <f t="shared" si="127"/>
        <v>MATERIALES</v>
      </c>
      <c r="K1567" t="b">
        <f t="shared" si="125"/>
        <v>0</v>
      </c>
      <c r="L1567" s="11" t="str">
        <f t="shared" si="126"/>
        <v/>
      </c>
      <c r="M1567" t="str">
        <f>IF(B1567="Q", MAX(M$2:M1566)+1, "")</f>
        <v/>
      </c>
      <c r="N1567" t="str">
        <f t="shared" si="123"/>
        <v/>
      </c>
    </row>
    <row r="1568" spans="1:14" x14ac:dyDescent="0.25">
      <c r="H1568" t="str" cm="1">
        <f t="array" ref="H1568">SUBSTITUTE(INDEX($C$1:$C1568, MAX(IF((NOT(ISBLANK($C$1:$C1568)))*(ISNUMBER(FIND("Item:", $C$1:$C1568))), ROW($C$1:$C1568)-ROW($C$1)+1))), "Item: ", "")</f>
        <v>INSTALACION ELECTRICA (PUNTO DE ILUMINACION PANEL LED 18W)</v>
      </c>
      <c r="I1568" t="str">
        <f t="shared" si="124"/>
        <v/>
      </c>
      <c r="J1568" t="str">
        <f t="shared" si="127"/>
        <v>MATERIALES</v>
      </c>
      <c r="K1568" t="b">
        <f t="shared" si="125"/>
        <v>0</v>
      </c>
      <c r="L1568" s="11" t="str">
        <f t="shared" si="126"/>
        <v/>
      </c>
      <c r="M1568" t="str">
        <f>IF(B1568="Q", MAX(M$2:M1567)+1, "")</f>
        <v/>
      </c>
      <c r="N1568" t="str">
        <f t="shared" si="123"/>
        <v/>
      </c>
    </row>
    <row r="1569" spans="1:14" x14ac:dyDescent="0.25">
      <c r="H1569" t="str" cm="1">
        <f t="array" ref="H1569">SUBSTITUTE(INDEX($C$1:$C1569, MAX(IF((NOT(ISBLANK($C$1:$C1569)))*(ISNUMBER(FIND("Item:", $C$1:$C1569))), ROW($C$1:$C1569)-ROW($C$1)+1))), "Item: ", "")</f>
        <v>INSTALACION ELECTRICA (PUNTO DE ILUMINACION PANEL LED 18W)</v>
      </c>
      <c r="I1569" t="str">
        <f t="shared" si="124"/>
        <v/>
      </c>
      <c r="J1569" t="str">
        <f t="shared" si="127"/>
        <v>MATERIALES</v>
      </c>
      <c r="K1569" t="b">
        <f t="shared" si="125"/>
        <v>0</v>
      </c>
      <c r="L1569" s="11" t="str">
        <f t="shared" si="126"/>
        <v/>
      </c>
      <c r="M1569" t="str">
        <f>IF(B1569="Q", MAX(M$2:M1568)+1, "")</f>
        <v/>
      </c>
      <c r="N1569" t="str">
        <f t="shared" si="123"/>
        <v/>
      </c>
    </row>
    <row r="1570" spans="1:14" x14ac:dyDescent="0.25">
      <c r="H1570" t="str" cm="1">
        <f t="array" ref="H1570">SUBSTITUTE(INDEX($C$1:$C1570, MAX(IF((NOT(ISBLANK($C$1:$C1570)))*(ISNUMBER(FIND("Item:", $C$1:$C1570))), ROW($C$1:$C1570)-ROW($C$1)+1))), "Item: ", "")</f>
        <v>INSTALACION ELECTRICA (PUNTO DE ILUMINACION PANEL LED 18W)</v>
      </c>
      <c r="I1570" t="str">
        <f t="shared" si="124"/>
        <v/>
      </c>
      <c r="J1570" t="str">
        <f t="shared" si="127"/>
        <v>MATERIALES</v>
      </c>
      <c r="K1570" t="b">
        <f t="shared" si="125"/>
        <v>0</v>
      </c>
      <c r="L1570" s="11" t="str">
        <f t="shared" si="126"/>
        <v/>
      </c>
      <c r="M1570" t="str">
        <f>IF(B1570="Q", MAX(M$2:M1569)+1, "")</f>
        <v/>
      </c>
      <c r="N1570" t="str">
        <f t="shared" si="123"/>
        <v/>
      </c>
    </row>
    <row r="1571" spans="1:14" x14ac:dyDescent="0.25">
      <c r="H1571" t="str" cm="1">
        <f t="array" ref="H1571">SUBSTITUTE(INDEX($C$1:$C1571, MAX(IF((NOT(ISBLANK($C$1:$C1571)))*(ISNUMBER(FIND("Item:", $C$1:$C1571))), ROW($C$1:$C1571)-ROW($C$1)+1))), "Item: ", "")</f>
        <v>INSTALACION ELECTRICA (PUNTO DE ILUMINACION PANEL LED 18W)</v>
      </c>
      <c r="I1571" t="str">
        <f t="shared" si="124"/>
        <v/>
      </c>
      <c r="J1571" t="str">
        <f t="shared" si="127"/>
        <v>MATERIALES</v>
      </c>
      <c r="K1571" t="b">
        <f t="shared" si="125"/>
        <v>0</v>
      </c>
      <c r="L1571" s="11" t="str">
        <f t="shared" si="126"/>
        <v/>
      </c>
      <c r="M1571" t="str">
        <f>IF(B1571="Q", MAX(M$2:M1570)+1, "")</f>
        <v/>
      </c>
      <c r="N1571" t="str">
        <f t="shared" si="123"/>
        <v/>
      </c>
    </row>
    <row r="1572" spans="1:14" x14ac:dyDescent="0.25">
      <c r="H1572" t="str" cm="1">
        <f t="array" ref="H1572">SUBSTITUTE(INDEX($C$1:$C1572, MAX(IF((NOT(ISBLANK($C$1:$C1572)))*(ISNUMBER(FIND("Item:", $C$1:$C1572))), ROW($C$1:$C1572)-ROW($C$1)+1))), "Item: ", "")</f>
        <v>INSTALACION ELECTRICA (PUNTO DE ILUMINACION PANEL LED 18W)</v>
      </c>
      <c r="I1572" t="str">
        <f t="shared" si="124"/>
        <v/>
      </c>
      <c r="J1572" t="str">
        <f t="shared" si="127"/>
        <v>MATERIALES</v>
      </c>
      <c r="K1572" t="b">
        <f t="shared" si="125"/>
        <v>0</v>
      </c>
      <c r="L1572" s="11" t="str">
        <f t="shared" si="126"/>
        <v/>
      </c>
      <c r="M1572" t="str">
        <f>IF(B1572="Q", MAX(M$2:M1571)+1, "")</f>
        <v/>
      </c>
      <c r="N1572" t="str">
        <f t="shared" si="123"/>
        <v/>
      </c>
    </row>
    <row r="1573" spans="1:14" x14ac:dyDescent="0.25">
      <c r="A1573" s="6" t="s">
        <v>1</v>
      </c>
      <c r="B1573" s="6" t="s">
        <v>219</v>
      </c>
      <c r="C1573" s="8" t="s">
        <v>220</v>
      </c>
      <c r="D1573" s="8"/>
      <c r="E1573" s="8"/>
      <c r="F1573" s="8" t="s">
        <v>221</v>
      </c>
      <c r="G1573" s="7">
        <v>78.55</v>
      </c>
      <c r="H1573" t="str" cm="1">
        <f t="array" ref="H1573">SUBSTITUTE(INDEX($C$1:$C1573, MAX(IF((NOT(ISBLANK($C$1:$C1573)))*(ISNUMBER(FIND("Item:", $C$1:$C1573))), ROW($C$1:$C1573)-ROW($C$1)+1))), "Item: ", "")</f>
        <v>INSTALACION ELECTRICA (PUNTO DE ILUMINACION PANEL LED 18W)</v>
      </c>
      <c r="I1573" t="str">
        <f t="shared" si="124"/>
        <v>MATERIALES</v>
      </c>
      <c r="J1573" t="str">
        <f t="shared" si="127"/>
        <v>MATERIALES</v>
      </c>
      <c r="K1573" t="b">
        <f t="shared" si="125"/>
        <v>0</v>
      </c>
      <c r="L1573" s="11" t="str">
        <f t="shared" si="126"/>
        <v/>
      </c>
      <c r="M1573" t="str">
        <f>IF(B1573="Q", MAX(M$2:M1572)+1, "")</f>
        <v/>
      </c>
      <c r="N1573" t="str">
        <f t="shared" si="123"/>
        <v/>
      </c>
    </row>
    <row r="1574" spans="1:14" x14ac:dyDescent="0.25">
      <c r="A1574" s="2"/>
      <c r="B1574" s="2" t="s">
        <v>222</v>
      </c>
      <c r="C1574" s="5" t="s">
        <v>223</v>
      </c>
      <c r="D1574" s="5"/>
      <c r="E1574" s="5"/>
      <c r="F1574" s="5"/>
      <c r="G1574" s="5"/>
      <c r="H1574" t="str" cm="1">
        <f t="array" ref="H1574">SUBSTITUTE(INDEX($C$1:$C1574, MAX(IF((NOT(ISBLANK($C$1:$C1574)))*(ISNUMBER(FIND("Item:", $C$1:$C1574))), ROW($C$1:$C1574)-ROW($C$1)+1))), "Item: ", "")</f>
        <v>INSTALACION ELECTRICA (PUNTO DE ILUMINACION PANEL LED 18W)</v>
      </c>
      <c r="I1574" t="str">
        <f t="shared" si="124"/>
        <v>MANO DE OBRA</v>
      </c>
      <c r="J1574" t="str">
        <f t="shared" si="127"/>
        <v>MANO DE OBRA</v>
      </c>
      <c r="K1574" t="b">
        <f t="shared" si="125"/>
        <v>1</v>
      </c>
      <c r="L1574" s="11" t="str">
        <f t="shared" si="126"/>
        <v/>
      </c>
      <c r="M1574" t="str">
        <f>IF(B1574="Q", MAX(M$2:M1573)+1, "")</f>
        <v/>
      </c>
      <c r="N1574" t="str">
        <f t="shared" si="123"/>
        <v/>
      </c>
    </row>
    <row r="1575" spans="1:14" x14ac:dyDescent="0.25">
      <c r="A1575" s="2">
        <v>1</v>
      </c>
      <c r="B1575" s="2" t="s">
        <v>218</v>
      </c>
      <c r="C1575" s="5" t="s">
        <v>202</v>
      </c>
      <c r="D1575" s="5" t="s">
        <v>198</v>
      </c>
      <c r="E1575" s="3">
        <v>1</v>
      </c>
      <c r="F1575" s="3">
        <v>18</v>
      </c>
      <c r="G1575" s="3">
        <v>18</v>
      </c>
      <c r="H1575" t="str" cm="1">
        <f t="array" ref="H1575">SUBSTITUTE(INDEX($C$1:$C1575, MAX(IF((NOT(ISBLANK($C$1:$C1575)))*(ISNUMBER(FIND("Item:", $C$1:$C1575))), ROW($C$1:$C1575)-ROW($C$1)+1))), "Item: ", "")</f>
        <v>INSTALACION ELECTRICA (PUNTO DE ILUMINACION PANEL LED 18W)</v>
      </c>
      <c r="I1575" t="str">
        <f t="shared" si="124"/>
        <v/>
      </c>
      <c r="J1575" t="str">
        <f t="shared" si="127"/>
        <v>MANO DE OBRA</v>
      </c>
      <c r="K1575" t="b">
        <f t="shared" si="125"/>
        <v>0</v>
      </c>
      <c r="L1575" s="11" t="str">
        <f t="shared" si="126"/>
        <v>SI</v>
      </c>
      <c r="M1575" t="str">
        <f>IF(B1575="Q", MAX(M$2:M1574)+1, "")</f>
        <v/>
      </c>
      <c r="N1575" t="str">
        <f t="shared" si="123"/>
        <v/>
      </c>
    </row>
    <row r="1576" spans="1:14" x14ac:dyDescent="0.25">
      <c r="A1576" s="2">
        <v>2</v>
      </c>
      <c r="B1576" s="2" t="s">
        <v>218</v>
      </c>
      <c r="C1576" s="5" t="s">
        <v>200</v>
      </c>
      <c r="D1576" s="5" t="s">
        <v>198</v>
      </c>
      <c r="E1576" s="3">
        <v>1</v>
      </c>
      <c r="F1576" s="3">
        <v>0</v>
      </c>
      <c r="G1576" s="3">
        <v>0</v>
      </c>
      <c r="H1576" t="str" cm="1">
        <f t="array" ref="H1576">SUBSTITUTE(INDEX($C$1:$C1576, MAX(IF((NOT(ISBLANK($C$1:$C1576)))*(ISNUMBER(FIND("Item:", $C$1:$C1576))), ROW($C$1:$C1576)-ROW($C$1)+1))), "Item: ", "")</f>
        <v>INSTALACION ELECTRICA (PUNTO DE ILUMINACION PANEL LED 18W)</v>
      </c>
      <c r="I1576" t="str">
        <f t="shared" si="124"/>
        <v/>
      </c>
      <c r="J1576" t="str">
        <f t="shared" si="127"/>
        <v>MANO DE OBRA</v>
      </c>
      <c r="K1576" t="b">
        <f t="shared" si="125"/>
        <v>0</v>
      </c>
      <c r="L1576" s="11" t="str">
        <f t="shared" si="126"/>
        <v>SI</v>
      </c>
      <c r="M1576" t="str">
        <f>IF(B1576="Q", MAX(M$2:M1575)+1, "")</f>
        <v/>
      </c>
      <c r="N1576" t="str">
        <f t="shared" si="123"/>
        <v/>
      </c>
    </row>
    <row r="1577" spans="1:14" x14ac:dyDescent="0.25">
      <c r="H1577" t="str" cm="1">
        <f t="array" ref="H1577">SUBSTITUTE(INDEX($C$1:$C1577, MAX(IF((NOT(ISBLANK($C$1:$C1577)))*(ISNUMBER(FIND("Item:", $C$1:$C1577))), ROW($C$1:$C1577)-ROW($C$1)+1))), "Item: ", "")</f>
        <v>INSTALACION ELECTRICA (PUNTO DE ILUMINACION PANEL LED 18W)</v>
      </c>
      <c r="I1577" t="str">
        <f t="shared" si="124"/>
        <v/>
      </c>
      <c r="J1577" t="str">
        <f t="shared" si="127"/>
        <v>MANO DE OBRA</v>
      </c>
      <c r="K1577" t="b">
        <f t="shared" si="125"/>
        <v>0</v>
      </c>
      <c r="L1577" s="11" t="str">
        <f t="shared" si="126"/>
        <v/>
      </c>
      <c r="M1577" t="str">
        <f>IF(B1577="Q", MAX(M$2:M1576)+1, "")</f>
        <v/>
      </c>
      <c r="N1577" t="str">
        <f t="shared" si="123"/>
        <v/>
      </c>
    </row>
    <row r="1578" spans="1:14" x14ac:dyDescent="0.25">
      <c r="H1578" t="str" cm="1">
        <f t="array" ref="H1578">SUBSTITUTE(INDEX($C$1:$C1578, MAX(IF((NOT(ISBLANK($C$1:$C1578)))*(ISNUMBER(FIND("Item:", $C$1:$C1578))), ROW($C$1:$C1578)-ROW($C$1)+1))), "Item: ", "")</f>
        <v>INSTALACION ELECTRICA (PUNTO DE ILUMINACION PANEL LED 18W)</v>
      </c>
      <c r="I1578" t="str">
        <f t="shared" si="124"/>
        <v/>
      </c>
      <c r="J1578" t="str">
        <f t="shared" si="127"/>
        <v>MANO DE OBRA</v>
      </c>
      <c r="K1578" t="b">
        <f t="shared" si="125"/>
        <v>0</v>
      </c>
      <c r="L1578" s="11" t="str">
        <f t="shared" si="126"/>
        <v/>
      </c>
      <c r="M1578" t="str">
        <f>IF(B1578="Q", MAX(M$2:M1577)+1, "")</f>
        <v/>
      </c>
      <c r="N1578" t="str">
        <f t="shared" si="123"/>
        <v/>
      </c>
    </row>
    <row r="1579" spans="1:14" x14ac:dyDescent="0.25">
      <c r="H1579" t="str" cm="1">
        <f t="array" ref="H1579">SUBSTITUTE(INDEX($C$1:$C1579, MAX(IF((NOT(ISBLANK($C$1:$C1579)))*(ISNUMBER(FIND("Item:", $C$1:$C1579))), ROW($C$1:$C1579)-ROW($C$1)+1))), "Item: ", "")</f>
        <v>INSTALACION ELECTRICA (PUNTO DE ILUMINACION PANEL LED 18W)</v>
      </c>
      <c r="I1579" t="str">
        <f t="shared" si="124"/>
        <v/>
      </c>
      <c r="J1579" t="str">
        <f t="shared" si="127"/>
        <v>MANO DE OBRA</v>
      </c>
      <c r="K1579" t="b">
        <f t="shared" si="125"/>
        <v>0</v>
      </c>
      <c r="L1579" s="11" t="str">
        <f t="shared" si="126"/>
        <v/>
      </c>
      <c r="M1579" t="str">
        <f>IF(B1579="Q", MAX(M$2:M1578)+1, "")</f>
        <v/>
      </c>
      <c r="N1579" t="str">
        <f t="shared" si="123"/>
        <v/>
      </c>
    </row>
    <row r="1580" spans="1:14" x14ac:dyDescent="0.25">
      <c r="A1580" s="6" t="s">
        <v>1</v>
      </c>
      <c r="B1580" s="6" t="s">
        <v>224</v>
      </c>
      <c r="C1580" s="8" t="s">
        <v>225</v>
      </c>
      <c r="D1580" s="8"/>
      <c r="E1580" s="8"/>
      <c r="F1580" s="8" t="s">
        <v>226</v>
      </c>
      <c r="G1580" s="7">
        <v>18</v>
      </c>
      <c r="H1580" t="str" cm="1">
        <f t="array" ref="H1580">SUBSTITUTE(INDEX($C$1:$C1580, MAX(IF((NOT(ISBLANK($C$1:$C1580)))*(ISNUMBER(FIND("Item:", $C$1:$C1580))), ROW($C$1:$C1580)-ROW($C$1)+1))), "Item: ", "")</f>
        <v>INSTALACION ELECTRICA (PUNTO DE ILUMINACION PANEL LED 18W)</v>
      </c>
      <c r="I1580" t="str">
        <f t="shared" si="124"/>
        <v>MANO DE OBRA</v>
      </c>
      <c r="J1580" t="str">
        <f t="shared" si="127"/>
        <v>MANO DE OBRA</v>
      </c>
      <c r="K1580" t="b">
        <f t="shared" si="125"/>
        <v>0</v>
      </c>
      <c r="L1580" s="11" t="str">
        <f t="shared" si="126"/>
        <v/>
      </c>
      <c r="M1580" t="str">
        <f>IF(B1580="Q", MAX(M$2:M1579)+1, "")</f>
        <v/>
      </c>
      <c r="N1580" t="str">
        <f t="shared" si="123"/>
        <v/>
      </c>
    </row>
    <row r="1581" spans="1:14" x14ac:dyDescent="0.25">
      <c r="A1581" s="2"/>
      <c r="B1581" s="2" t="s">
        <v>227</v>
      </c>
      <c r="C1581" s="5" t="s">
        <v>228</v>
      </c>
      <c r="D1581" s="5"/>
      <c r="E1581" s="5" t="s">
        <v>229</v>
      </c>
      <c r="F1581" s="5" t="s">
        <v>230</v>
      </c>
      <c r="G1581" s="3">
        <v>9.9</v>
      </c>
      <c r="H1581" t="str" cm="1">
        <f t="array" ref="H1581">SUBSTITUTE(INDEX($C$1:$C1581, MAX(IF((NOT(ISBLANK($C$1:$C1581)))*(ISNUMBER(FIND("Item:", $C$1:$C1581))), ROW($C$1:$C1581)-ROW($C$1)+1))), "Item: ", "")</f>
        <v>INSTALACION ELECTRICA (PUNTO DE ILUMINACION PANEL LED 18W)</v>
      </c>
      <c r="I1581" t="str">
        <f t="shared" si="124"/>
        <v/>
      </c>
      <c r="J1581" t="str">
        <f t="shared" si="127"/>
        <v>MANO DE OBRA</v>
      </c>
      <c r="K1581" t="b">
        <f t="shared" si="125"/>
        <v>0</v>
      </c>
      <c r="L1581" s="11" t="str">
        <f t="shared" si="126"/>
        <v/>
      </c>
      <c r="M1581" t="str">
        <f>IF(B1581="Q", MAX(M$2:M1580)+1, "")</f>
        <v/>
      </c>
      <c r="N1581" t="str">
        <f t="shared" si="123"/>
        <v/>
      </c>
    </row>
    <row r="1582" spans="1:14" x14ac:dyDescent="0.25">
      <c r="A1582" s="2"/>
      <c r="B1582" s="2" t="s">
        <v>231</v>
      </c>
      <c r="C1582" s="5" t="s">
        <v>232</v>
      </c>
      <c r="D1582" s="5"/>
      <c r="E1582" s="5" t="s">
        <v>233</v>
      </c>
      <c r="F1582" s="5" t="s">
        <v>234</v>
      </c>
      <c r="G1582" s="3">
        <v>4.17</v>
      </c>
      <c r="H1582" t="str" cm="1">
        <f t="array" ref="H1582">SUBSTITUTE(INDEX($C$1:$C1582, MAX(IF((NOT(ISBLANK($C$1:$C1582)))*(ISNUMBER(FIND("Item:", $C$1:$C1582))), ROW($C$1:$C1582)-ROW($C$1)+1))), "Item: ", "")</f>
        <v>INSTALACION ELECTRICA (PUNTO DE ILUMINACION PANEL LED 18W)</v>
      </c>
      <c r="I1582" t="str">
        <f t="shared" si="124"/>
        <v/>
      </c>
      <c r="J1582" t="str">
        <f t="shared" si="127"/>
        <v>MANO DE OBRA</v>
      </c>
      <c r="K1582" t="b">
        <f t="shared" si="125"/>
        <v>0</v>
      </c>
      <c r="L1582" s="11" t="str">
        <f t="shared" si="126"/>
        <v/>
      </c>
      <c r="M1582" t="str">
        <f>IF(B1582="Q", MAX(M$2:M1581)+1, "")</f>
        <v/>
      </c>
      <c r="N1582" t="str">
        <f t="shared" si="123"/>
        <v/>
      </c>
    </row>
    <row r="1583" spans="1:14" x14ac:dyDescent="0.25">
      <c r="A1583" s="6" t="s">
        <v>1</v>
      </c>
      <c r="B1583" s="6" t="s">
        <v>235</v>
      </c>
      <c r="C1583" s="8" t="s">
        <v>236</v>
      </c>
      <c r="D1583" s="8"/>
      <c r="E1583" s="8"/>
      <c r="F1583" s="8" t="s">
        <v>237</v>
      </c>
      <c r="G1583" s="7">
        <v>32.07</v>
      </c>
      <c r="H1583" t="str" cm="1">
        <f t="array" ref="H1583">SUBSTITUTE(INDEX($C$1:$C1583, MAX(IF((NOT(ISBLANK($C$1:$C1583)))*(ISNUMBER(FIND("Item:", $C$1:$C1583))), ROW($C$1:$C1583)-ROW($C$1)+1))), "Item: ", "")</f>
        <v>INSTALACION ELECTRICA (PUNTO DE ILUMINACION PANEL LED 18W)</v>
      </c>
      <c r="I1583" t="str">
        <f t="shared" si="124"/>
        <v>MANO DE OBRA</v>
      </c>
      <c r="J1583" t="str">
        <f t="shared" si="127"/>
        <v>MANO DE OBRA</v>
      </c>
      <c r="K1583" t="b">
        <f t="shared" si="125"/>
        <v>0</v>
      </c>
      <c r="L1583" s="11" t="str">
        <f t="shared" si="126"/>
        <v/>
      </c>
      <c r="M1583" t="str">
        <f>IF(B1583="Q", MAX(M$2:M1582)+1, "")</f>
        <v/>
      </c>
      <c r="N1583" t="str">
        <f t="shared" si="123"/>
        <v/>
      </c>
    </row>
    <row r="1584" spans="1:14" x14ac:dyDescent="0.25">
      <c r="A1584" s="2"/>
      <c r="B1584" s="2" t="s">
        <v>238</v>
      </c>
      <c r="C1584" s="5" t="s">
        <v>239</v>
      </c>
      <c r="D1584" s="5"/>
      <c r="E1584" s="5"/>
      <c r="F1584" s="5"/>
      <c r="G1584" s="5"/>
      <c r="H1584" t="str" cm="1">
        <f t="array" ref="H1584">SUBSTITUTE(INDEX($C$1:$C1584, MAX(IF((NOT(ISBLANK($C$1:$C1584)))*(ISNUMBER(FIND("Item:", $C$1:$C1584))), ROW($C$1:$C1584)-ROW($C$1)+1))), "Item: ", "")</f>
        <v>INSTALACION ELECTRICA (PUNTO DE ILUMINACION PANEL LED 18W)</v>
      </c>
      <c r="I1584" t="str">
        <f t="shared" si="124"/>
        <v>EQUIPO</v>
      </c>
      <c r="J1584" t="str">
        <f t="shared" si="127"/>
        <v>EQUIPO</v>
      </c>
      <c r="K1584" t="b">
        <f t="shared" si="125"/>
        <v>0</v>
      </c>
      <c r="L1584" s="11" t="str">
        <f t="shared" si="126"/>
        <v/>
      </c>
      <c r="M1584" t="str">
        <f>IF(B1584="Q", MAX(M$2:M1583)+1, "")</f>
        <v/>
      </c>
      <c r="N1584" t="str">
        <f t="shared" si="123"/>
        <v/>
      </c>
    </row>
    <row r="1585" spans="1:14" x14ac:dyDescent="0.25">
      <c r="H1585" t="str" cm="1">
        <f t="array" ref="H1585">SUBSTITUTE(INDEX($C$1:$C1585, MAX(IF((NOT(ISBLANK($C$1:$C1585)))*(ISNUMBER(FIND("Item:", $C$1:$C1585))), ROW($C$1:$C1585)-ROW($C$1)+1))), "Item: ", "")</f>
        <v>INSTALACION ELECTRICA (PUNTO DE ILUMINACION PANEL LED 18W)</v>
      </c>
      <c r="I1585" t="str">
        <f t="shared" si="124"/>
        <v/>
      </c>
      <c r="J1585" t="str">
        <f t="shared" si="127"/>
        <v>EQUIPO</v>
      </c>
      <c r="K1585" t="b">
        <f t="shared" si="125"/>
        <v>0</v>
      </c>
      <c r="L1585" s="11" t="str">
        <f t="shared" si="126"/>
        <v/>
      </c>
      <c r="M1585" t="str">
        <f>IF(B1585="Q", MAX(M$2:M1584)+1, "")</f>
        <v/>
      </c>
      <c r="N1585" t="str">
        <f t="shared" si="123"/>
        <v/>
      </c>
    </row>
    <row r="1586" spans="1:14" x14ac:dyDescent="0.25">
      <c r="H1586" t="str" cm="1">
        <f t="array" ref="H1586">SUBSTITUTE(INDEX($C$1:$C1586, MAX(IF((NOT(ISBLANK($C$1:$C1586)))*(ISNUMBER(FIND("Item:", $C$1:$C1586))), ROW($C$1:$C1586)-ROW($C$1)+1))), "Item: ", "")</f>
        <v>INSTALACION ELECTRICA (PUNTO DE ILUMINACION PANEL LED 18W)</v>
      </c>
      <c r="I1586" t="str">
        <f t="shared" si="124"/>
        <v/>
      </c>
      <c r="J1586" t="str">
        <f t="shared" si="127"/>
        <v>EQUIPO</v>
      </c>
      <c r="K1586" t="b">
        <f t="shared" si="125"/>
        <v>0</v>
      </c>
      <c r="L1586" s="11" t="str">
        <f t="shared" si="126"/>
        <v/>
      </c>
      <c r="M1586" t="str">
        <f>IF(B1586="Q", MAX(M$2:M1585)+1, "")</f>
        <v/>
      </c>
      <c r="N1586" t="str">
        <f t="shared" si="123"/>
        <v/>
      </c>
    </row>
    <row r="1587" spans="1:14" x14ac:dyDescent="0.25">
      <c r="H1587" t="str" cm="1">
        <f t="array" ref="H1587">SUBSTITUTE(INDEX($C$1:$C1587, MAX(IF((NOT(ISBLANK($C$1:$C1587)))*(ISNUMBER(FIND("Item:", $C$1:$C1587))), ROW($C$1:$C1587)-ROW($C$1)+1))), "Item: ", "")</f>
        <v>INSTALACION ELECTRICA (PUNTO DE ILUMINACION PANEL LED 18W)</v>
      </c>
      <c r="I1587" t="str">
        <f t="shared" si="124"/>
        <v/>
      </c>
      <c r="J1587" t="str">
        <f t="shared" si="127"/>
        <v>EQUIPO</v>
      </c>
      <c r="K1587" t="b">
        <f t="shared" si="125"/>
        <v>0</v>
      </c>
      <c r="L1587" s="11" t="str">
        <f t="shared" si="126"/>
        <v/>
      </c>
      <c r="M1587" t="str">
        <f>IF(B1587="Q", MAX(M$2:M1586)+1, "")</f>
        <v/>
      </c>
      <c r="N1587" t="str">
        <f t="shared" si="123"/>
        <v/>
      </c>
    </row>
    <row r="1588" spans="1:14" x14ac:dyDescent="0.25">
      <c r="H1588" t="str" cm="1">
        <f t="array" ref="H1588">SUBSTITUTE(INDEX($C$1:$C1588, MAX(IF((NOT(ISBLANK($C$1:$C1588)))*(ISNUMBER(FIND("Item:", $C$1:$C1588))), ROW($C$1:$C1588)-ROW($C$1)+1))), "Item: ", "")</f>
        <v>INSTALACION ELECTRICA (PUNTO DE ILUMINACION PANEL LED 18W)</v>
      </c>
      <c r="I1588" t="str">
        <f t="shared" si="124"/>
        <v/>
      </c>
      <c r="J1588" t="str">
        <f t="shared" si="127"/>
        <v>EQUIPO</v>
      </c>
      <c r="K1588" t="b">
        <f t="shared" si="125"/>
        <v>0</v>
      </c>
      <c r="L1588" s="11" t="str">
        <f t="shared" si="126"/>
        <v/>
      </c>
      <c r="M1588" t="str">
        <f>IF(B1588="Q", MAX(M$2:M1587)+1, "")</f>
        <v/>
      </c>
      <c r="N1588" t="str">
        <f t="shared" si="123"/>
        <v/>
      </c>
    </row>
    <row r="1589" spans="1:14" x14ac:dyDescent="0.25">
      <c r="H1589" t="str" cm="1">
        <f t="array" ref="H1589">SUBSTITUTE(INDEX($C$1:$C1589, MAX(IF((NOT(ISBLANK($C$1:$C1589)))*(ISNUMBER(FIND("Item:", $C$1:$C1589))), ROW($C$1:$C1589)-ROW($C$1)+1))), "Item: ", "")</f>
        <v>INSTALACION ELECTRICA (PUNTO DE ILUMINACION PANEL LED 18W)</v>
      </c>
      <c r="I1589" t="str">
        <f t="shared" si="124"/>
        <v/>
      </c>
      <c r="J1589" t="str">
        <f t="shared" si="127"/>
        <v>EQUIPO</v>
      </c>
      <c r="K1589" t="b">
        <f t="shared" si="125"/>
        <v>0</v>
      </c>
      <c r="L1589" s="11" t="str">
        <f t="shared" si="126"/>
        <v/>
      </c>
      <c r="M1589" t="str">
        <f>IF(B1589="Q", MAX(M$2:M1588)+1, "")</f>
        <v/>
      </c>
      <c r="N1589" t="str">
        <f t="shared" si="123"/>
        <v/>
      </c>
    </row>
    <row r="1590" spans="1:14" x14ac:dyDescent="0.25">
      <c r="A1590" s="2"/>
      <c r="B1590" s="2" t="s">
        <v>240</v>
      </c>
      <c r="C1590" s="5" t="s">
        <v>241</v>
      </c>
      <c r="D1590" s="5"/>
      <c r="E1590" s="5" t="s">
        <v>242</v>
      </c>
      <c r="F1590" s="5" t="s">
        <v>243</v>
      </c>
      <c r="G1590" s="3">
        <v>0.96</v>
      </c>
      <c r="H1590" t="str" cm="1">
        <f t="array" ref="H1590">SUBSTITUTE(INDEX($C$1:$C1590, MAX(IF((NOT(ISBLANK($C$1:$C1590)))*(ISNUMBER(FIND("Item:", $C$1:$C1590))), ROW($C$1:$C1590)-ROW($C$1)+1))), "Item: ", "")</f>
        <v>INSTALACION ELECTRICA (PUNTO DE ILUMINACION PANEL LED 18W)</v>
      </c>
      <c r="I1590" t="str">
        <f t="shared" si="124"/>
        <v/>
      </c>
      <c r="J1590" t="str">
        <f t="shared" si="127"/>
        <v>EQUIPO</v>
      </c>
      <c r="K1590" t="b">
        <f t="shared" si="125"/>
        <v>0</v>
      </c>
      <c r="L1590" s="11" t="str">
        <f t="shared" si="126"/>
        <v/>
      </c>
      <c r="M1590" t="str">
        <f>IF(B1590="Q", MAX(M$2:M1589)+1, "")</f>
        <v/>
      </c>
      <c r="N1590" t="str">
        <f t="shared" si="123"/>
        <v/>
      </c>
    </row>
    <row r="1591" spans="1:14" x14ac:dyDescent="0.25">
      <c r="A1591" s="6" t="s">
        <v>1</v>
      </c>
      <c r="B1591" s="6" t="s">
        <v>244</v>
      </c>
      <c r="C1591" s="8" t="s">
        <v>245</v>
      </c>
      <c r="D1591" s="8"/>
      <c r="E1591" s="8"/>
      <c r="F1591" s="8" t="s">
        <v>246</v>
      </c>
      <c r="G1591" s="7">
        <v>0.96</v>
      </c>
      <c r="H1591" t="str" cm="1">
        <f t="array" ref="H1591">SUBSTITUTE(INDEX($C$1:$C1591, MAX(IF((NOT(ISBLANK($C$1:$C1591)))*(ISNUMBER(FIND("Item:", $C$1:$C1591))), ROW($C$1:$C1591)-ROW($C$1)+1))), "Item: ", "")</f>
        <v>INSTALACION ELECTRICA (PUNTO DE ILUMINACION PANEL LED 18W)</v>
      </c>
      <c r="I1591" t="str">
        <f t="shared" si="124"/>
        <v>EQUIPO</v>
      </c>
      <c r="J1591" t="str">
        <f t="shared" si="127"/>
        <v>EQUIPO</v>
      </c>
      <c r="K1591" t="b">
        <f t="shared" si="125"/>
        <v>0</v>
      </c>
      <c r="L1591" s="11" t="str">
        <f t="shared" si="126"/>
        <v/>
      </c>
      <c r="M1591" t="str">
        <f>IF(B1591="Q", MAX(M$2:M1590)+1, "")</f>
        <v/>
      </c>
      <c r="N1591" t="str">
        <f t="shared" si="123"/>
        <v/>
      </c>
    </row>
    <row r="1592" spans="1:14" x14ac:dyDescent="0.25">
      <c r="A1592" s="6" t="s">
        <v>1</v>
      </c>
      <c r="B1592" s="6" t="s">
        <v>247</v>
      </c>
      <c r="C1592" s="8" t="s">
        <v>248</v>
      </c>
      <c r="D1592" s="8"/>
      <c r="E1592" s="8"/>
      <c r="F1592" s="8" t="s">
        <v>249</v>
      </c>
      <c r="G1592" s="7">
        <v>111.58</v>
      </c>
      <c r="H1592" t="str" cm="1">
        <f t="array" ref="H1592">SUBSTITUTE(INDEX($C$1:$C1592, MAX(IF((NOT(ISBLANK($C$1:$C1592)))*(ISNUMBER(FIND("Item:", $C$1:$C1592))), ROW($C$1:$C1592)-ROW($C$1)+1))), "Item: ", "")</f>
        <v>INSTALACION ELECTRICA (PUNTO DE ILUMINACION PANEL LED 18W)</v>
      </c>
      <c r="I1592" t="str">
        <f t="shared" si="124"/>
        <v/>
      </c>
      <c r="J1592" t="str">
        <f t="shared" si="127"/>
        <v>EQUIPO</v>
      </c>
      <c r="K1592" t="b">
        <f t="shared" si="125"/>
        <v>0</v>
      </c>
      <c r="L1592" s="11" t="str">
        <f t="shared" si="126"/>
        <v/>
      </c>
      <c r="M1592" t="str">
        <f>IF(B1592="Q", MAX(M$2:M1591)+1, "")</f>
        <v/>
      </c>
      <c r="N1592" t="str">
        <f t="shared" si="123"/>
        <v/>
      </c>
    </row>
    <row r="1593" spans="1:14" x14ac:dyDescent="0.25">
      <c r="A1593" s="2"/>
      <c r="B1593" s="2" t="s">
        <v>250</v>
      </c>
      <c r="C1593" s="5" t="s">
        <v>251</v>
      </c>
      <c r="D1593" s="5"/>
      <c r="E1593" s="5" t="s">
        <v>252</v>
      </c>
      <c r="F1593" s="5" t="s">
        <v>253</v>
      </c>
      <c r="G1593" s="3">
        <v>7.81</v>
      </c>
      <c r="H1593" t="str" cm="1">
        <f t="array" ref="H1593">SUBSTITUTE(INDEX($C$1:$C1593, MAX(IF((NOT(ISBLANK($C$1:$C1593)))*(ISNUMBER(FIND("Item:", $C$1:$C1593))), ROW($C$1:$C1593)-ROW($C$1)+1))), "Item: ", "")</f>
        <v>INSTALACION ELECTRICA (PUNTO DE ILUMINACION PANEL LED 18W)</v>
      </c>
      <c r="I1593" t="str">
        <f t="shared" si="124"/>
        <v/>
      </c>
      <c r="J1593" t="str">
        <f t="shared" si="127"/>
        <v>EQUIPO</v>
      </c>
      <c r="K1593" t="b">
        <f t="shared" si="125"/>
        <v>0</v>
      </c>
      <c r="L1593" s="11" t="str">
        <f t="shared" si="126"/>
        <v/>
      </c>
      <c r="M1593" t="str">
        <f>IF(B1593="Q", MAX(M$2:M1592)+1, "")</f>
        <v/>
      </c>
      <c r="N1593" t="str">
        <f t="shared" si="123"/>
        <v/>
      </c>
    </row>
    <row r="1594" spans="1:14" x14ac:dyDescent="0.25">
      <c r="A1594" s="2"/>
      <c r="B1594" s="2" t="s">
        <v>26</v>
      </c>
      <c r="C1594" s="5" t="s">
        <v>254</v>
      </c>
      <c r="D1594" s="5"/>
      <c r="E1594" s="5" t="s">
        <v>252</v>
      </c>
      <c r="F1594" s="5" t="s">
        <v>255</v>
      </c>
      <c r="G1594" s="3">
        <v>8.36</v>
      </c>
      <c r="H1594" t="str" cm="1">
        <f t="array" ref="H1594">SUBSTITUTE(INDEX($C$1:$C1594, MAX(IF((NOT(ISBLANK($C$1:$C1594)))*(ISNUMBER(FIND("Item:", $C$1:$C1594))), ROW($C$1:$C1594)-ROW($C$1)+1))), "Item: ", "")</f>
        <v>INSTALACION ELECTRICA (PUNTO DE ILUMINACION PANEL LED 18W)</v>
      </c>
      <c r="I1594" t="str">
        <f t="shared" si="124"/>
        <v/>
      </c>
      <c r="J1594" t="str">
        <f t="shared" si="127"/>
        <v>EQUIPO</v>
      </c>
      <c r="K1594" t="b">
        <f t="shared" si="125"/>
        <v>0</v>
      </c>
      <c r="L1594" s="11" t="str">
        <f t="shared" si="126"/>
        <v/>
      </c>
      <c r="M1594" t="str">
        <f>IF(B1594="Q", MAX(M$2:M1593)+1, "")</f>
        <v/>
      </c>
      <c r="N1594" t="str">
        <f t="shared" si="123"/>
        <v/>
      </c>
    </row>
    <row r="1595" spans="1:14" x14ac:dyDescent="0.25">
      <c r="A1595" s="6" t="s">
        <v>1</v>
      </c>
      <c r="B1595" s="6" t="s">
        <v>256</v>
      </c>
      <c r="C1595" s="8" t="s">
        <v>257</v>
      </c>
      <c r="D1595" s="8"/>
      <c r="E1595" s="8"/>
      <c r="F1595" s="8" t="s">
        <v>258</v>
      </c>
      <c r="G1595" s="7">
        <v>127.75</v>
      </c>
      <c r="H1595" t="str" cm="1">
        <f t="array" ref="H1595">SUBSTITUTE(INDEX($C$1:$C1595, MAX(IF((NOT(ISBLANK($C$1:$C1595)))*(ISNUMBER(FIND("Item:", $C$1:$C1595))), ROW($C$1:$C1595)-ROW($C$1)+1))), "Item: ", "")</f>
        <v>INSTALACION ELECTRICA (PUNTO DE ILUMINACION PANEL LED 18W)</v>
      </c>
      <c r="I1595" t="str">
        <f t="shared" si="124"/>
        <v/>
      </c>
      <c r="J1595" t="str">
        <f t="shared" si="127"/>
        <v>EQUIPO</v>
      </c>
      <c r="K1595" t="b">
        <f t="shared" si="125"/>
        <v>0</v>
      </c>
      <c r="L1595" s="11" t="str">
        <f t="shared" si="126"/>
        <v/>
      </c>
      <c r="M1595" t="str">
        <f>IF(B1595="Q", MAX(M$2:M1594)+1, "")</f>
        <v/>
      </c>
      <c r="N1595" t="str">
        <f t="shared" si="123"/>
        <v/>
      </c>
    </row>
    <row r="1596" spans="1:14" x14ac:dyDescent="0.25">
      <c r="A1596" s="2"/>
      <c r="B1596" s="2" t="s">
        <v>259</v>
      </c>
      <c r="C1596" s="5" t="s">
        <v>260</v>
      </c>
      <c r="D1596" s="5"/>
      <c r="E1596" s="5" t="s">
        <v>261</v>
      </c>
      <c r="F1596" s="5" t="s">
        <v>262</v>
      </c>
      <c r="G1596" s="3">
        <v>3.95</v>
      </c>
      <c r="H1596" t="str" cm="1">
        <f t="array" ref="H1596">SUBSTITUTE(INDEX($C$1:$C1596, MAX(IF((NOT(ISBLANK($C$1:$C1596)))*(ISNUMBER(FIND("Item:", $C$1:$C1596))), ROW($C$1:$C1596)-ROW($C$1)+1))), "Item: ", "")</f>
        <v>INSTALACION ELECTRICA (PUNTO DE ILUMINACION PANEL LED 18W)</v>
      </c>
      <c r="I1596" t="str">
        <f t="shared" si="124"/>
        <v/>
      </c>
      <c r="J1596" t="str">
        <f t="shared" si="127"/>
        <v>EQUIPO</v>
      </c>
      <c r="K1596" t="b">
        <f t="shared" si="125"/>
        <v>0</v>
      </c>
      <c r="L1596" s="11" t="str">
        <f t="shared" si="126"/>
        <v/>
      </c>
      <c r="M1596" t="str">
        <f>IF(B1596="Q", MAX(M$2:M1595)+1, "")</f>
        <v/>
      </c>
      <c r="N1596" t="str">
        <f t="shared" si="123"/>
        <v/>
      </c>
    </row>
    <row r="1597" spans="1:14" x14ac:dyDescent="0.25">
      <c r="H1597" t="str" cm="1">
        <f t="array" ref="H1597">SUBSTITUTE(INDEX($C$1:$C1597, MAX(IF((NOT(ISBLANK($C$1:$C1597)))*(ISNUMBER(FIND("Item:", $C$1:$C1597))), ROW($C$1:$C1597)-ROW($C$1)+1))), "Item: ", "")</f>
        <v>INSTALACION ELECTRICA (PUNTO DE ILUMINACION PANEL LED 18W)</v>
      </c>
      <c r="I1597" t="str">
        <f t="shared" si="124"/>
        <v/>
      </c>
      <c r="J1597" t="str">
        <f t="shared" si="127"/>
        <v>EQUIPO</v>
      </c>
      <c r="K1597" t="b">
        <f t="shared" si="125"/>
        <v>0</v>
      </c>
      <c r="L1597" s="11" t="str">
        <f t="shared" si="126"/>
        <v/>
      </c>
      <c r="M1597" t="str">
        <f>IF(B1597="Q", MAX(M$2:M1596)+1, "")</f>
        <v/>
      </c>
      <c r="N1597" t="str">
        <f t="shared" si="123"/>
        <v/>
      </c>
    </row>
    <row r="1598" spans="1:14" x14ac:dyDescent="0.25">
      <c r="A1598" s="6" t="s">
        <v>1</v>
      </c>
      <c r="B1598" s="6" t="s">
        <v>263</v>
      </c>
      <c r="C1598" s="8" t="s">
        <v>264</v>
      </c>
      <c r="D1598" s="8"/>
      <c r="E1598" s="8"/>
      <c r="F1598" s="8" t="s">
        <v>265</v>
      </c>
      <c r="G1598" s="7">
        <v>131.69999999999999</v>
      </c>
      <c r="H1598" t="str" cm="1">
        <f t="array" ref="H1598">SUBSTITUTE(INDEX($C$1:$C1598, MAX(IF((NOT(ISBLANK($C$1:$C1598)))*(ISNUMBER(FIND("Item:", $C$1:$C1598))), ROW($C$1:$C1598)-ROW($C$1)+1))), "Item: ", "")</f>
        <v>INSTALACION ELECTRICA (PUNTO DE ILUMINACION PANEL LED 18W)</v>
      </c>
      <c r="I1598" t="str">
        <f t="shared" si="124"/>
        <v/>
      </c>
      <c r="J1598" t="str">
        <f t="shared" si="127"/>
        <v>EQUIPO</v>
      </c>
      <c r="K1598" t="b">
        <f t="shared" si="125"/>
        <v>0</v>
      </c>
      <c r="L1598" s="11" t="str">
        <f t="shared" si="126"/>
        <v/>
      </c>
      <c r="M1598">
        <f>IF(B1598="Q", MAX(M$2:M1597)+1, "")</f>
        <v>32</v>
      </c>
      <c r="N1598" t="str">
        <f t="shared" si="123"/>
        <v>INSTALACION ELECTRICA (PUNTO DE ILUMINACION PANEL LED 18W)</v>
      </c>
    </row>
    <row r="1599" spans="1:14" x14ac:dyDescent="0.25">
      <c r="A1599" s="6" t="s">
        <v>1</v>
      </c>
      <c r="B1599" s="6"/>
      <c r="C1599" s="8" t="s">
        <v>266</v>
      </c>
      <c r="D1599" s="8"/>
      <c r="E1599" s="8"/>
      <c r="F1599" s="8"/>
      <c r="G1599" s="7">
        <v>131.69999999999999</v>
      </c>
      <c r="H1599" t="str" cm="1">
        <f t="array" ref="H1599">SUBSTITUTE(INDEX($C$1:$C1599, MAX(IF((NOT(ISBLANK($C$1:$C1599)))*(ISNUMBER(FIND("Item:", $C$1:$C1599))), ROW($C$1:$C1599)-ROW($C$1)+1))), "Item: ", "")</f>
        <v>INSTALACION ELECTRICA (PUNTO DE ILUMINACION PANEL LED 18W)</v>
      </c>
      <c r="I1599" t="str">
        <f t="shared" si="124"/>
        <v/>
      </c>
      <c r="J1599" t="str">
        <f t="shared" si="127"/>
        <v>EQUIPO</v>
      </c>
      <c r="K1599" t="b">
        <f t="shared" si="125"/>
        <v>0</v>
      </c>
      <c r="L1599" s="11" t="str">
        <f t="shared" si="126"/>
        <v/>
      </c>
      <c r="M1599" t="str">
        <f>IF(B1599="Q", MAX(M$2:M1598)+1, "")</f>
        <v/>
      </c>
      <c r="N1599" t="str">
        <f t="shared" si="123"/>
        <v/>
      </c>
    </row>
    <row r="1600" spans="1:14" x14ac:dyDescent="0.25">
      <c r="C1600" s="9" t="s">
        <v>339</v>
      </c>
      <c r="H1600" t="str" cm="1">
        <f t="array" ref="H1600">SUBSTITUTE(INDEX($C$1:$C1600, MAX(IF((NOT(ISBLANK($C$1:$C1600)))*(ISNUMBER(FIND("Item:", $C$1:$C1600))), ROW($C$1:$C1600)-ROW($C$1)+1))), "Item: ", "")</f>
        <v>INSTALACION ELECTRICA (PUNTO DE ILUMINACION PANEL LED 18W)</v>
      </c>
      <c r="I1600" t="str">
        <f t="shared" si="124"/>
        <v/>
      </c>
      <c r="J1600" t="str">
        <f t="shared" si="127"/>
        <v>EQUIPO</v>
      </c>
      <c r="K1600" t="b">
        <f t="shared" si="125"/>
        <v>0</v>
      </c>
      <c r="L1600" s="11" t="str">
        <f t="shared" si="126"/>
        <v/>
      </c>
      <c r="M1600" t="str">
        <f>IF(B1600="Q", MAX(M$2:M1599)+1, "")</f>
        <v/>
      </c>
      <c r="N1600" t="str">
        <f t="shared" si="123"/>
        <v/>
      </c>
    </row>
    <row r="1601" spans="1:14" x14ac:dyDescent="0.25">
      <c r="H1601" t="str" cm="1">
        <f t="array" ref="H1601">SUBSTITUTE(INDEX($C$1:$C1601, MAX(IF((NOT(ISBLANK($C$1:$C1601)))*(ISNUMBER(FIND("Item:", $C$1:$C1601))), ROW($C$1:$C1601)-ROW($C$1)+1))), "Item: ", "")</f>
        <v>INSTALACION ELECTRICA (PUNTO DE ILUMINACION PANEL LED 18W)</v>
      </c>
      <c r="I1601" t="str">
        <f t="shared" si="124"/>
        <v/>
      </c>
      <c r="J1601" t="str">
        <f t="shared" si="127"/>
        <v>EQUIPO</v>
      </c>
      <c r="K1601" t="b">
        <f t="shared" si="125"/>
        <v>0</v>
      </c>
      <c r="L1601" s="11" t="str">
        <f t="shared" si="126"/>
        <v/>
      </c>
      <c r="M1601" t="str">
        <f>IF(B1601="Q", MAX(M$2:M1600)+1, "")</f>
        <v/>
      </c>
      <c r="N1601" t="str">
        <f t="shared" si="123"/>
        <v/>
      </c>
    </row>
    <row r="1602" spans="1:14" x14ac:dyDescent="0.25">
      <c r="C1602" s="10" t="s">
        <v>340</v>
      </c>
      <c r="E1602" s="10" t="s">
        <v>334</v>
      </c>
      <c r="H1602" t="str" cm="1">
        <f t="array" ref="H1602">SUBSTITUTE(INDEX($C$1:$C1602, MAX(IF((NOT(ISBLANK($C$1:$C1602)))*(ISNUMBER(FIND("Item:", $C$1:$C1602))), ROW($C$1:$C1602)-ROW($C$1)+1))), "Item: ", "")</f>
        <v>INSTALACION ELECTRICA (PUNTO TOMACORRIENTE DOBLE)</v>
      </c>
      <c r="I1602" t="str">
        <f t="shared" si="124"/>
        <v/>
      </c>
      <c r="J1602" t="str">
        <f t="shared" si="127"/>
        <v>EQUIPO</v>
      </c>
      <c r="K1602" t="b">
        <f t="shared" si="125"/>
        <v>0</v>
      </c>
      <c r="L1602" s="11" t="str">
        <f t="shared" si="126"/>
        <v/>
      </c>
      <c r="M1602" t="str">
        <f>IF(B1602="Q", MAX(M$2:M1601)+1, "")</f>
        <v/>
      </c>
      <c r="N1602" t="str">
        <f t="shared" ref="N1602:N1665" si="128">+IF(M1602="","",H1602)</f>
        <v/>
      </c>
    </row>
    <row r="1603" spans="1:14" x14ac:dyDescent="0.25">
      <c r="C1603" s="10" t="s">
        <v>0</v>
      </c>
      <c r="E1603" s="10" t="s">
        <v>72</v>
      </c>
      <c r="H1603" t="str" cm="1">
        <f t="array" ref="H1603">SUBSTITUTE(INDEX($C$1:$C1603, MAX(IF((NOT(ISBLANK($C$1:$C1603)))*(ISNUMBER(FIND("Item:", $C$1:$C1603))), ROW($C$1:$C1603)-ROW($C$1)+1))), "Item: ", "")</f>
        <v>INSTALACION ELECTRICA (PUNTO TOMACORRIENTE DOBLE)</v>
      </c>
      <c r="I1603" t="str">
        <f t="shared" ref="I1603:I1666" si="129">IFERROR(  IF(OR(ISNUMBER(FIND("MATERIALES", C1603,1))), "MATERIALES",  IF(OR(ISNUMBER(FIND("MANO DE OBRA", C1603))), "MANO DE OBRA",  IF(OR(ISNUMBER(FIND("EQUIPO", C1603))), "EQUIPO",  ""))),"")</f>
        <v/>
      </c>
      <c r="J1603" t="str">
        <f t="shared" si="127"/>
        <v>EQUIPO</v>
      </c>
      <c r="K1603" t="b">
        <f t="shared" ref="K1603:K1666" si="130">AND(ISTEXT(B1603),C1603=J1603)</f>
        <v>0</v>
      </c>
      <c r="L1603" s="11" t="str">
        <f t="shared" ref="L1603:L1666" si="131">IF(ISNUMBER(A1603),"SI","")</f>
        <v/>
      </c>
      <c r="M1603" t="str">
        <f>IF(B1603="Q", MAX(M$2:M1602)+1, "")</f>
        <v/>
      </c>
      <c r="N1603" t="str">
        <f t="shared" si="128"/>
        <v/>
      </c>
    </row>
    <row r="1604" spans="1:14" x14ac:dyDescent="0.25">
      <c r="C1604" s="10" t="s">
        <v>71</v>
      </c>
      <c r="E1604" s="10" t="s">
        <v>73</v>
      </c>
      <c r="H1604" t="str" cm="1">
        <f t="array" ref="H1604">SUBSTITUTE(INDEX($C$1:$C1604, MAX(IF((NOT(ISBLANK($C$1:$C1604)))*(ISNUMBER(FIND("Item:", $C$1:$C1604))), ROW($C$1:$C1604)-ROW($C$1)+1))), "Item: ", "")</f>
        <v>INSTALACION ELECTRICA (PUNTO TOMACORRIENTE DOBLE)</v>
      </c>
      <c r="I1604" t="str">
        <f t="shared" si="129"/>
        <v/>
      </c>
      <c r="J1604" t="str">
        <f t="shared" si="127"/>
        <v>EQUIPO</v>
      </c>
      <c r="K1604" t="b">
        <f t="shared" si="130"/>
        <v>0</v>
      </c>
      <c r="L1604" s="11" t="str">
        <f t="shared" si="131"/>
        <v/>
      </c>
      <c r="M1604" t="str">
        <f>IF(B1604="Q", MAX(M$2:M1603)+1, "")</f>
        <v/>
      </c>
      <c r="N1604" t="str">
        <f t="shared" si="128"/>
        <v/>
      </c>
    </row>
    <row r="1605" spans="1:14" x14ac:dyDescent="0.25">
      <c r="H1605" t="str" cm="1">
        <f t="array" ref="H1605">SUBSTITUTE(INDEX($C$1:$C1605, MAX(IF((NOT(ISBLANK($C$1:$C1605)))*(ISNUMBER(FIND("Item:", $C$1:$C1605))), ROW($C$1:$C1605)-ROW($C$1)+1))), "Item: ", "")</f>
        <v>INSTALACION ELECTRICA (PUNTO TOMACORRIENTE DOBLE)</v>
      </c>
      <c r="I1605" t="str">
        <f t="shared" si="129"/>
        <v/>
      </c>
      <c r="J1605" t="str">
        <f t="shared" si="127"/>
        <v>EQUIPO</v>
      </c>
      <c r="K1605" t="b">
        <f t="shared" si="130"/>
        <v>0</v>
      </c>
      <c r="L1605" s="11" t="str">
        <f t="shared" si="131"/>
        <v/>
      </c>
      <c r="M1605" t="str">
        <f>IF(B1605="Q", MAX(M$2:M1604)+1, "")</f>
        <v/>
      </c>
      <c r="N1605" t="str">
        <f t="shared" si="128"/>
        <v/>
      </c>
    </row>
    <row r="1606" spans="1:14" x14ac:dyDescent="0.25">
      <c r="A1606" s="1" t="s">
        <v>2</v>
      </c>
      <c r="B1606" s="1" t="s">
        <v>213</v>
      </c>
      <c r="C1606" s="4" t="s">
        <v>214</v>
      </c>
      <c r="D1606" s="4" t="s">
        <v>74</v>
      </c>
      <c r="E1606" s="4" t="s">
        <v>77</v>
      </c>
      <c r="F1606" s="4" t="s">
        <v>215</v>
      </c>
      <c r="G1606" s="4" t="s">
        <v>76</v>
      </c>
      <c r="H1606" t="str" cm="1">
        <f t="array" ref="H1606">SUBSTITUTE(INDEX($C$1:$C1606, MAX(IF((NOT(ISBLANK($C$1:$C1606)))*(ISNUMBER(FIND("Item:", $C$1:$C1606))), ROW($C$1:$C1606)-ROW($C$1)+1))), "Item: ", "")</f>
        <v>INSTALACION ELECTRICA (PUNTO TOMACORRIENTE DOBLE)</v>
      </c>
      <c r="I1606" t="str">
        <f t="shared" si="129"/>
        <v/>
      </c>
      <c r="J1606" t="str">
        <f t="shared" si="127"/>
        <v>EQUIPO</v>
      </c>
      <c r="K1606" t="b">
        <f t="shared" si="130"/>
        <v>0</v>
      </c>
      <c r="L1606" s="11" t="str">
        <f t="shared" si="131"/>
        <v/>
      </c>
      <c r="M1606" t="str">
        <f>IF(B1606="Q", MAX(M$2:M1605)+1, "")</f>
        <v/>
      </c>
      <c r="N1606" t="str">
        <f t="shared" si="128"/>
        <v/>
      </c>
    </row>
    <row r="1607" spans="1:14" x14ac:dyDescent="0.25">
      <c r="A1607" s="2"/>
      <c r="B1607" s="2" t="s">
        <v>216</v>
      </c>
      <c r="C1607" s="5" t="s">
        <v>217</v>
      </c>
      <c r="D1607" s="5"/>
      <c r="E1607" s="5"/>
      <c r="F1607" s="5"/>
      <c r="G1607" s="5"/>
      <c r="H1607" t="str" cm="1">
        <f t="array" ref="H1607">SUBSTITUTE(INDEX($C$1:$C1607, MAX(IF((NOT(ISBLANK($C$1:$C1607)))*(ISNUMBER(FIND("Item:", $C$1:$C1607))), ROW($C$1:$C1607)-ROW($C$1)+1))), "Item: ", "")</f>
        <v>INSTALACION ELECTRICA (PUNTO TOMACORRIENTE DOBLE)</v>
      </c>
      <c r="I1607" t="str">
        <f t="shared" si="129"/>
        <v>MATERIALES</v>
      </c>
      <c r="J1607" t="str">
        <f t="shared" si="127"/>
        <v>MATERIALES</v>
      </c>
      <c r="K1607" t="b">
        <f t="shared" si="130"/>
        <v>1</v>
      </c>
      <c r="L1607" s="11" t="str">
        <f t="shared" si="131"/>
        <v/>
      </c>
      <c r="M1607" t="str">
        <f>IF(B1607="Q", MAX(M$2:M1606)+1, "")</f>
        <v/>
      </c>
      <c r="N1607" t="str">
        <f t="shared" si="128"/>
        <v/>
      </c>
    </row>
    <row r="1608" spans="1:14" x14ac:dyDescent="0.25">
      <c r="A1608" s="2">
        <v>1</v>
      </c>
      <c r="B1608" s="2" t="s">
        <v>218</v>
      </c>
      <c r="C1608" s="5" t="s">
        <v>189</v>
      </c>
      <c r="D1608" s="5" t="s">
        <v>26</v>
      </c>
      <c r="E1608" s="3">
        <v>6</v>
      </c>
      <c r="F1608" s="3">
        <v>2.5</v>
      </c>
      <c r="G1608" s="3">
        <v>15</v>
      </c>
      <c r="H1608" t="str" cm="1">
        <f t="array" ref="H1608">SUBSTITUTE(INDEX($C$1:$C1608, MAX(IF((NOT(ISBLANK($C$1:$C1608)))*(ISNUMBER(FIND("Item:", $C$1:$C1608))), ROW($C$1:$C1608)-ROW($C$1)+1))), "Item: ", "")</f>
        <v>INSTALACION ELECTRICA (PUNTO TOMACORRIENTE DOBLE)</v>
      </c>
      <c r="I1608" t="str">
        <f t="shared" si="129"/>
        <v/>
      </c>
      <c r="J1608" t="str">
        <f t="shared" ref="J1608:J1671" si="132">+IF(I1608="",J1607,I1608)</f>
        <v>MATERIALES</v>
      </c>
      <c r="K1608" t="b">
        <f t="shared" si="130"/>
        <v>0</v>
      </c>
      <c r="L1608" s="11" t="str">
        <f t="shared" si="131"/>
        <v>SI</v>
      </c>
      <c r="M1608" t="str">
        <f>IF(B1608="Q", MAX(M$2:M1607)+1, "")</f>
        <v/>
      </c>
      <c r="N1608" t="str">
        <f t="shared" si="128"/>
        <v/>
      </c>
    </row>
    <row r="1609" spans="1:14" x14ac:dyDescent="0.25">
      <c r="A1609" s="2">
        <v>2</v>
      </c>
      <c r="B1609" s="2" t="s">
        <v>218</v>
      </c>
      <c r="C1609" s="5" t="s">
        <v>185</v>
      </c>
      <c r="D1609" s="5" t="s">
        <v>37</v>
      </c>
      <c r="E1609" s="3">
        <v>1</v>
      </c>
      <c r="F1609" s="3">
        <v>11</v>
      </c>
      <c r="G1609" s="3">
        <v>11</v>
      </c>
      <c r="H1609" t="str" cm="1">
        <f t="array" ref="H1609">SUBSTITUTE(INDEX($C$1:$C1609, MAX(IF((NOT(ISBLANK($C$1:$C1609)))*(ISNUMBER(FIND("Item:", $C$1:$C1609))), ROW($C$1:$C1609)-ROW($C$1)+1))), "Item: ", "")</f>
        <v>INSTALACION ELECTRICA (PUNTO TOMACORRIENTE DOBLE)</v>
      </c>
      <c r="I1609" t="str">
        <f t="shared" si="129"/>
        <v/>
      </c>
      <c r="J1609" t="str">
        <f t="shared" si="132"/>
        <v>MATERIALES</v>
      </c>
      <c r="K1609" t="b">
        <f t="shared" si="130"/>
        <v>0</v>
      </c>
      <c r="L1609" s="11" t="str">
        <f t="shared" si="131"/>
        <v>SI</v>
      </c>
      <c r="M1609" t="str">
        <f>IF(B1609="Q", MAX(M$2:M1608)+1, "")</f>
        <v/>
      </c>
      <c r="N1609" t="str">
        <f t="shared" si="128"/>
        <v/>
      </c>
    </row>
    <row r="1610" spans="1:14" x14ac:dyDescent="0.25">
      <c r="A1610" s="2">
        <v>3</v>
      </c>
      <c r="B1610" s="2" t="s">
        <v>218</v>
      </c>
      <c r="C1610" s="5" t="s">
        <v>120</v>
      </c>
      <c r="D1610" s="5" t="s">
        <v>37</v>
      </c>
      <c r="E1610" s="3">
        <v>2</v>
      </c>
      <c r="F1610" s="3">
        <v>1.7</v>
      </c>
      <c r="G1610" s="3">
        <v>3.4</v>
      </c>
      <c r="H1610" t="str" cm="1">
        <f t="array" ref="H1610">SUBSTITUTE(INDEX($C$1:$C1610, MAX(IF((NOT(ISBLANK($C$1:$C1610)))*(ISNUMBER(FIND("Item:", $C$1:$C1610))), ROW($C$1:$C1610)-ROW($C$1)+1))), "Item: ", "")</f>
        <v>INSTALACION ELECTRICA (PUNTO TOMACORRIENTE DOBLE)</v>
      </c>
      <c r="I1610" t="str">
        <f t="shared" si="129"/>
        <v/>
      </c>
      <c r="J1610" t="str">
        <f t="shared" si="132"/>
        <v>MATERIALES</v>
      </c>
      <c r="K1610" t="b">
        <f t="shared" si="130"/>
        <v>0</v>
      </c>
      <c r="L1610" s="11" t="str">
        <f t="shared" si="131"/>
        <v>SI</v>
      </c>
      <c r="M1610" t="str">
        <f>IF(B1610="Q", MAX(M$2:M1609)+1, "")</f>
        <v/>
      </c>
      <c r="N1610" t="str">
        <f t="shared" si="128"/>
        <v/>
      </c>
    </row>
    <row r="1611" spans="1:14" x14ac:dyDescent="0.25">
      <c r="A1611" s="2">
        <v>4</v>
      </c>
      <c r="B1611" s="2" t="s">
        <v>218</v>
      </c>
      <c r="C1611" s="5" t="s">
        <v>115</v>
      </c>
      <c r="D1611" s="5" t="s">
        <v>37</v>
      </c>
      <c r="E1611" s="3">
        <v>0.15</v>
      </c>
      <c r="F1611" s="3">
        <v>10</v>
      </c>
      <c r="G1611" s="3">
        <v>1.5</v>
      </c>
      <c r="H1611" t="str" cm="1">
        <f t="array" ref="H1611">SUBSTITUTE(INDEX($C$1:$C1611, MAX(IF((NOT(ISBLANK($C$1:$C1611)))*(ISNUMBER(FIND("Item:", $C$1:$C1611))), ROW($C$1:$C1611)-ROW($C$1)+1))), "Item: ", "")</f>
        <v>INSTALACION ELECTRICA (PUNTO TOMACORRIENTE DOBLE)</v>
      </c>
      <c r="I1611" t="str">
        <f t="shared" si="129"/>
        <v/>
      </c>
      <c r="J1611" t="str">
        <f t="shared" si="132"/>
        <v>MATERIALES</v>
      </c>
      <c r="K1611" t="b">
        <f t="shared" si="130"/>
        <v>0</v>
      </c>
      <c r="L1611" s="11" t="str">
        <f t="shared" si="131"/>
        <v>SI</v>
      </c>
      <c r="M1611" t="str">
        <f>IF(B1611="Q", MAX(M$2:M1610)+1, "")</f>
        <v/>
      </c>
      <c r="N1611" t="str">
        <f t="shared" si="128"/>
        <v/>
      </c>
    </row>
    <row r="1612" spans="1:14" x14ac:dyDescent="0.25">
      <c r="A1612" s="2">
        <v>5</v>
      </c>
      <c r="B1612" s="2" t="s">
        <v>218</v>
      </c>
      <c r="C1612" s="5" t="s">
        <v>100</v>
      </c>
      <c r="D1612" s="5" t="s">
        <v>37</v>
      </c>
      <c r="E1612" s="3">
        <v>1</v>
      </c>
      <c r="F1612" s="3">
        <v>1.5</v>
      </c>
      <c r="G1612" s="3">
        <v>1.5</v>
      </c>
      <c r="H1612" t="str" cm="1">
        <f t="array" ref="H1612">SUBSTITUTE(INDEX($C$1:$C1612, MAX(IF((NOT(ISBLANK($C$1:$C1612)))*(ISNUMBER(FIND("Item:", $C$1:$C1612))), ROW($C$1:$C1612)-ROW($C$1)+1))), "Item: ", "")</f>
        <v>INSTALACION ELECTRICA (PUNTO TOMACORRIENTE DOBLE)</v>
      </c>
      <c r="I1612" t="str">
        <f t="shared" si="129"/>
        <v/>
      </c>
      <c r="J1612" t="str">
        <f t="shared" si="132"/>
        <v>MATERIALES</v>
      </c>
      <c r="K1612" t="b">
        <f t="shared" si="130"/>
        <v>0</v>
      </c>
      <c r="L1612" s="11" t="str">
        <f t="shared" si="131"/>
        <v>SI</v>
      </c>
      <c r="M1612" t="str">
        <f>IF(B1612="Q", MAX(M$2:M1611)+1, "")</f>
        <v/>
      </c>
      <c r="N1612" t="str">
        <f t="shared" si="128"/>
        <v/>
      </c>
    </row>
    <row r="1613" spans="1:14" x14ac:dyDescent="0.25">
      <c r="A1613" s="2">
        <v>6</v>
      </c>
      <c r="B1613" s="2" t="s">
        <v>218</v>
      </c>
      <c r="C1613" s="5" t="s">
        <v>99</v>
      </c>
      <c r="D1613" s="5" t="s">
        <v>37</v>
      </c>
      <c r="E1613" s="3">
        <v>1</v>
      </c>
      <c r="F1613" s="3">
        <v>2</v>
      </c>
      <c r="G1613" s="3">
        <v>2</v>
      </c>
      <c r="H1613" t="str" cm="1">
        <f t="array" ref="H1613">SUBSTITUTE(INDEX($C$1:$C1613, MAX(IF((NOT(ISBLANK($C$1:$C1613)))*(ISNUMBER(FIND("Item:", $C$1:$C1613))), ROW($C$1:$C1613)-ROW($C$1)+1))), "Item: ", "")</f>
        <v>INSTALACION ELECTRICA (PUNTO TOMACORRIENTE DOBLE)</v>
      </c>
      <c r="I1613" t="str">
        <f t="shared" si="129"/>
        <v/>
      </c>
      <c r="J1613" t="str">
        <f t="shared" si="132"/>
        <v>MATERIALES</v>
      </c>
      <c r="K1613" t="b">
        <f t="shared" si="130"/>
        <v>0</v>
      </c>
      <c r="L1613" s="11" t="str">
        <f t="shared" si="131"/>
        <v>SI</v>
      </c>
      <c r="M1613" t="str">
        <f>IF(B1613="Q", MAX(M$2:M1612)+1, "")</f>
        <v/>
      </c>
      <c r="N1613" t="str">
        <f t="shared" si="128"/>
        <v/>
      </c>
    </row>
    <row r="1614" spans="1:14" x14ac:dyDescent="0.25">
      <c r="A1614" s="2">
        <v>7</v>
      </c>
      <c r="B1614" s="2" t="s">
        <v>218</v>
      </c>
      <c r="C1614" s="5" t="s">
        <v>83</v>
      </c>
      <c r="D1614" s="5" t="s">
        <v>26</v>
      </c>
      <c r="E1614" s="3">
        <v>12</v>
      </c>
      <c r="F1614" s="3">
        <v>2.2000000000000002</v>
      </c>
      <c r="G1614" s="3">
        <v>26.4</v>
      </c>
      <c r="H1614" t="str" cm="1">
        <f t="array" ref="H1614">SUBSTITUTE(INDEX($C$1:$C1614, MAX(IF((NOT(ISBLANK($C$1:$C1614)))*(ISNUMBER(FIND("Item:", $C$1:$C1614))), ROW($C$1:$C1614)-ROW($C$1)+1))), "Item: ", "")</f>
        <v>INSTALACION ELECTRICA (PUNTO TOMACORRIENTE DOBLE)</v>
      </c>
      <c r="I1614" t="str">
        <f t="shared" si="129"/>
        <v/>
      </c>
      <c r="J1614" t="str">
        <f t="shared" si="132"/>
        <v>MATERIALES</v>
      </c>
      <c r="K1614" t="b">
        <f t="shared" si="130"/>
        <v>0</v>
      </c>
      <c r="L1614" s="11" t="str">
        <f t="shared" si="131"/>
        <v>SI</v>
      </c>
      <c r="M1614" t="str">
        <f>IF(B1614="Q", MAX(M$2:M1613)+1, "")</f>
        <v/>
      </c>
      <c r="N1614" t="str">
        <f t="shared" si="128"/>
        <v/>
      </c>
    </row>
    <row r="1615" spans="1:14" x14ac:dyDescent="0.25">
      <c r="H1615" t="str" cm="1">
        <f t="array" ref="H1615">SUBSTITUTE(INDEX($C$1:$C1615, MAX(IF((NOT(ISBLANK($C$1:$C1615)))*(ISNUMBER(FIND("Item:", $C$1:$C1615))), ROW($C$1:$C1615)-ROW($C$1)+1))), "Item: ", "")</f>
        <v>INSTALACION ELECTRICA (PUNTO TOMACORRIENTE DOBLE)</v>
      </c>
      <c r="I1615" t="str">
        <f t="shared" si="129"/>
        <v/>
      </c>
      <c r="J1615" t="str">
        <f t="shared" si="132"/>
        <v>MATERIALES</v>
      </c>
      <c r="K1615" t="b">
        <f t="shared" si="130"/>
        <v>0</v>
      </c>
      <c r="L1615" s="11" t="str">
        <f t="shared" si="131"/>
        <v/>
      </c>
      <c r="M1615" t="str">
        <f>IF(B1615="Q", MAX(M$2:M1614)+1, "")</f>
        <v/>
      </c>
      <c r="N1615" t="str">
        <f t="shared" si="128"/>
        <v/>
      </c>
    </row>
    <row r="1616" spans="1:14" x14ac:dyDescent="0.25">
      <c r="H1616" t="str" cm="1">
        <f t="array" ref="H1616">SUBSTITUTE(INDEX($C$1:$C1616, MAX(IF((NOT(ISBLANK($C$1:$C1616)))*(ISNUMBER(FIND("Item:", $C$1:$C1616))), ROW($C$1:$C1616)-ROW($C$1)+1))), "Item: ", "")</f>
        <v>INSTALACION ELECTRICA (PUNTO TOMACORRIENTE DOBLE)</v>
      </c>
      <c r="I1616" t="str">
        <f t="shared" si="129"/>
        <v/>
      </c>
      <c r="J1616" t="str">
        <f t="shared" si="132"/>
        <v>MATERIALES</v>
      </c>
      <c r="K1616" t="b">
        <f t="shared" si="130"/>
        <v>0</v>
      </c>
      <c r="L1616" s="11" t="str">
        <f t="shared" si="131"/>
        <v/>
      </c>
      <c r="M1616" t="str">
        <f>IF(B1616="Q", MAX(M$2:M1615)+1, "")</f>
        <v/>
      </c>
      <c r="N1616" t="str">
        <f t="shared" si="128"/>
        <v/>
      </c>
    </row>
    <row r="1617" spans="1:14" x14ac:dyDescent="0.25">
      <c r="H1617" t="str" cm="1">
        <f t="array" ref="H1617">SUBSTITUTE(INDEX($C$1:$C1617, MAX(IF((NOT(ISBLANK($C$1:$C1617)))*(ISNUMBER(FIND("Item:", $C$1:$C1617))), ROW($C$1:$C1617)-ROW($C$1)+1))), "Item: ", "")</f>
        <v>INSTALACION ELECTRICA (PUNTO TOMACORRIENTE DOBLE)</v>
      </c>
      <c r="I1617" t="str">
        <f t="shared" si="129"/>
        <v/>
      </c>
      <c r="J1617" t="str">
        <f t="shared" si="132"/>
        <v>MATERIALES</v>
      </c>
      <c r="K1617" t="b">
        <f t="shared" si="130"/>
        <v>0</v>
      </c>
      <c r="L1617" s="11" t="str">
        <f t="shared" si="131"/>
        <v/>
      </c>
      <c r="M1617" t="str">
        <f>IF(B1617="Q", MAX(M$2:M1616)+1, "")</f>
        <v/>
      </c>
      <c r="N1617" t="str">
        <f t="shared" si="128"/>
        <v/>
      </c>
    </row>
    <row r="1618" spans="1:14" x14ac:dyDescent="0.25">
      <c r="H1618" t="str" cm="1">
        <f t="array" ref="H1618">SUBSTITUTE(INDEX($C$1:$C1618, MAX(IF((NOT(ISBLANK($C$1:$C1618)))*(ISNUMBER(FIND("Item:", $C$1:$C1618))), ROW($C$1:$C1618)-ROW($C$1)+1))), "Item: ", "")</f>
        <v>INSTALACION ELECTRICA (PUNTO TOMACORRIENTE DOBLE)</v>
      </c>
      <c r="I1618" t="str">
        <f t="shared" si="129"/>
        <v/>
      </c>
      <c r="J1618" t="str">
        <f t="shared" si="132"/>
        <v>MATERIALES</v>
      </c>
      <c r="K1618" t="b">
        <f t="shared" si="130"/>
        <v>0</v>
      </c>
      <c r="L1618" s="11" t="str">
        <f t="shared" si="131"/>
        <v/>
      </c>
      <c r="M1618" t="str">
        <f>IF(B1618="Q", MAX(M$2:M1617)+1, "")</f>
        <v/>
      </c>
      <c r="N1618" t="str">
        <f t="shared" si="128"/>
        <v/>
      </c>
    </row>
    <row r="1619" spans="1:14" x14ac:dyDescent="0.25">
      <c r="H1619" t="str" cm="1">
        <f t="array" ref="H1619">SUBSTITUTE(INDEX($C$1:$C1619, MAX(IF((NOT(ISBLANK($C$1:$C1619)))*(ISNUMBER(FIND("Item:", $C$1:$C1619))), ROW($C$1:$C1619)-ROW($C$1)+1))), "Item: ", "")</f>
        <v>INSTALACION ELECTRICA (PUNTO TOMACORRIENTE DOBLE)</v>
      </c>
      <c r="I1619" t="str">
        <f t="shared" si="129"/>
        <v/>
      </c>
      <c r="J1619" t="str">
        <f t="shared" si="132"/>
        <v>MATERIALES</v>
      </c>
      <c r="K1619" t="b">
        <f t="shared" si="130"/>
        <v>0</v>
      </c>
      <c r="L1619" s="11" t="str">
        <f t="shared" si="131"/>
        <v/>
      </c>
      <c r="M1619" t="str">
        <f>IF(B1619="Q", MAX(M$2:M1618)+1, "")</f>
        <v/>
      </c>
      <c r="N1619" t="str">
        <f t="shared" si="128"/>
        <v/>
      </c>
    </row>
    <row r="1620" spans="1:14" x14ac:dyDescent="0.25">
      <c r="H1620" t="str" cm="1">
        <f t="array" ref="H1620">SUBSTITUTE(INDEX($C$1:$C1620, MAX(IF((NOT(ISBLANK($C$1:$C1620)))*(ISNUMBER(FIND("Item:", $C$1:$C1620))), ROW($C$1:$C1620)-ROW($C$1)+1))), "Item: ", "")</f>
        <v>INSTALACION ELECTRICA (PUNTO TOMACORRIENTE DOBLE)</v>
      </c>
      <c r="I1620" t="str">
        <f t="shared" si="129"/>
        <v/>
      </c>
      <c r="J1620" t="str">
        <f t="shared" si="132"/>
        <v>MATERIALES</v>
      </c>
      <c r="K1620" t="b">
        <f t="shared" si="130"/>
        <v>0</v>
      </c>
      <c r="L1620" s="11" t="str">
        <f t="shared" si="131"/>
        <v/>
      </c>
      <c r="M1620" t="str">
        <f>IF(B1620="Q", MAX(M$2:M1619)+1, "")</f>
        <v/>
      </c>
      <c r="N1620" t="str">
        <f t="shared" si="128"/>
        <v/>
      </c>
    </row>
    <row r="1621" spans="1:14" x14ac:dyDescent="0.25">
      <c r="H1621" t="str" cm="1">
        <f t="array" ref="H1621">SUBSTITUTE(INDEX($C$1:$C1621, MAX(IF((NOT(ISBLANK($C$1:$C1621)))*(ISNUMBER(FIND("Item:", $C$1:$C1621))), ROW($C$1:$C1621)-ROW($C$1)+1))), "Item: ", "")</f>
        <v>INSTALACION ELECTRICA (PUNTO TOMACORRIENTE DOBLE)</v>
      </c>
      <c r="I1621" t="str">
        <f t="shared" si="129"/>
        <v/>
      </c>
      <c r="J1621" t="str">
        <f t="shared" si="132"/>
        <v>MATERIALES</v>
      </c>
      <c r="K1621" t="b">
        <f t="shared" si="130"/>
        <v>0</v>
      </c>
      <c r="L1621" s="11" t="str">
        <f t="shared" si="131"/>
        <v/>
      </c>
      <c r="M1621" t="str">
        <f>IF(B1621="Q", MAX(M$2:M1620)+1, "")</f>
        <v/>
      </c>
      <c r="N1621" t="str">
        <f t="shared" si="128"/>
        <v/>
      </c>
    </row>
    <row r="1622" spans="1:14" x14ac:dyDescent="0.25">
      <c r="H1622" t="str" cm="1">
        <f t="array" ref="H1622">SUBSTITUTE(INDEX($C$1:$C1622, MAX(IF((NOT(ISBLANK($C$1:$C1622)))*(ISNUMBER(FIND("Item:", $C$1:$C1622))), ROW($C$1:$C1622)-ROW($C$1)+1))), "Item: ", "")</f>
        <v>INSTALACION ELECTRICA (PUNTO TOMACORRIENTE DOBLE)</v>
      </c>
      <c r="I1622" t="str">
        <f t="shared" si="129"/>
        <v/>
      </c>
      <c r="J1622" t="str">
        <f t="shared" si="132"/>
        <v>MATERIALES</v>
      </c>
      <c r="K1622" t="b">
        <f t="shared" si="130"/>
        <v>0</v>
      </c>
      <c r="L1622" s="11" t="str">
        <f t="shared" si="131"/>
        <v/>
      </c>
      <c r="M1622" t="str">
        <f>IF(B1622="Q", MAX(M$2:M1621)+1, "")</f>
        <v/>
      </c>
      <c r="N1622" t="str">
        <f t="shared" si="128"/>
        <v/>
      </c>
    </row>
    <row r="1623" spans="1:14" x14ac:dyDescent="0.25">
      <c r="A1623" s="6" t="s">
        <v>1</v>
      </c>
      <c r="B1623" s="6" t="s">
        <v>219</v>
      </c>
      <c r="C1623" s="8" t="s">
        <v>220</v>
      </c>
      <c r="D1623" s="8"/>
      <c r="E1623" s="8"/>
      <c r="F1623" s="8" t="s">
        <v>221</v>
      </c>
      <c r="G1623" s="7">
        <v>60.8</v>
      </c>
      <c r="H1623" t="str" cm="1">
        <f t="array" ref="H1623">SUBSTITUTE(INDEX($C$1:$C1623, MAX(IF((NOT(ISBLANK($C$1:$C1623)))*(ISNUMBER(FIND("Item:", $C$1:$C1623))), ROW($C$1:$C1623)-ROW($C$1)+1))), "Item: ", "")</f>
        <v>INSTALACION ELECTRICA (PUNTO TOMACORRIENTE DOBLE)</v>
      </c>
      <c r="I1623" t="str">
        <f t="shared" si="129"/>
        <v>MATERIALES</v>
      </c>
      <c r="J1623" t="str">
        <f t="shared" si="132"/>
        <v>MATERIALES</v>
      </c>
      <c r="K1623" t="b">
        <f t="shared" si="130"/>
        <v>0</v>
      </c>
      <c r="L1623" s="11" t="str">
        <f t="shared" si="131"/>
        <v/>
      </c>
      <c r="M1623" t="str">
        <f>IF(B1623="Q", MAX(M$2:M1622)+1, "")</f>
        <v/>
      </c>
      <c r="N1623" t="str">
        <f t="shared" si="128"/>
        <v/>
      </c>
    </row>
    <row r="1624" spans="1:14" x14ac:dyDescent="0.25">
      <c r="A1624" s="2"/>
      <c r="B1624" s="2" t="s">
        <v>222</v>
      </c>
      <c r="C1624" s="5" t="s">
        <v>223</v>
      </c>
      <c r="D1624" s="5"/>
      <c r="E1624" s="5"/>
      <c r="F1624" s="5"/>
      <c r="G1624" s="5"/>
      <c r="H1624" t="str" cm="1">
        <f t="array" ref="H1624">SUBSTITUTE(INDEX($C$1:$C1624, MAX(IF((NOT(ISBLANK($C$1:$C1624)))*(ISNUMBER(FIND("Item:", $C$1:$C1624))), ROW($C$1:$C1624)-ROW($C$1)+1))), "Item: ", "")</f>
        <v>INSTALACION ELECTRICA (PUNTO TOMACORRIENTE DOBLE)</v>
      </c>
      <c r="I1624" t="str">
        <f t="shared" si="129"/>
        <v>MANO DE OBRA</v>
      </c>
      <c r="J1624" t="str">
        <f t="shared" si="132"/>
        <v>MANO DE OBRA</v>
      </c>
      <c r="K1624" t="b">
        <f t="shared" si="130"/>
        <v>1</v>
      </c>
      <c r="L1624" s="11" t="str">
        <f t="shared" si="131"/>
        <v/>
      </c>
      <c r="M1624" t="str">
        <f>IF(B1624="Q", MAX(M$2:M1623)+1, "")</f>
        <v/>
      </c>
      <c r="N1624" t="str">
        <f t="shared" si="128"/>
        <v/>
      </c>
    </row>
    <row r="1625" spans="1:14" x14ac:dyDescent="0.25">
      <c r="A1625" s="2">
        <v>1</v>
      </c>
      <c r="B1625" s="2" t="s">
        <v>218</v>
      </c>
      <c r="C1625" s="5" t="s">
        <v>202</v>
      </c>
      <c r="D1625" s="5" t="s">
        <v>198</v>
      </c>
      <c r="E1625" s="3">
        <v>1.5</v>
      </c>
      <c r="F1625" s="3">
        <v>18</v>
      </c>
      <c r="G1625" s="3">
        <v>27</v>
      </c>
      <c r="H1625" t="str" cm="1">
        <f t="array" ref="H1625">SUBSTITUTE(INDEX($C$1:$C1625, MAX(IF((NOT(ISBLANK($C$1:$C1625)))*(ISNUMBER(FIND("Item:", $C$1:$C1625))), ROW($C$1:$C1625)-ROW($C$1)+1))), "Item: ", "")</f>
        <v>INSTALACION ELECTRICA (PUNTO TOMACORRIENTE DOBLE)</v>
      </c>
      <c r="I1625" t="str">
        <f t="shared" si="129"/>
        <v/>
      </c>
      <c r="J1625" t="str">
        <f t="shared" si="132"/>
        <v>MANO DE OBRA</v>
      </c>
      <c r="K1625" t="b">
        <f t="shared" si="130"/>
        <v>0</v>
      </c>
      <c r="L1625" s="11" t="str">
        <f t="shared" si="131"/>
        <v>SI</v>
      </c>
      <c r="M1625" t="str">
        <f>IF(B1625="Q", MAX(M$2:M1624)+1, "")</f>
        <v/>
      </c>
      <c r="N1625" t="str">
        <f t="shared" si="128"/>
        <v/>
      </c>
    </row>
    <row r="1626" spans="1:14" x14ac:dyDescent="0.25">
      <c r="A1626" s="2">
        <v>2</v>
      </c>
      <c r="B1626" s="2" t="s">
        <v>218</v>
      </c>
      <c r="C1626" s="5" t="s">
        <v>200</v>
      </c>
      <c r="D1626" s="5" t="s">
        <v>198</v>
      </c>
      <c r="E1626" s="3">
        <v>1.5</v>
      </c>
      <c r="F1626" s="3">
        <v>0</v>
      </c>
      <c r="G1626" s="3">
        <v>0</v>
      </c>
      <c r="H1626" t="str" cm="1">
        <f t="array" ref="H1626">SUBSTITUTE(INDEX($C$1:$C1626, MAX(IF((NOT(ISBLANK($C$1:$C1626)))*(ISNUMBER(FIND("Item:", $C$1:$C1626))), ROW($C$1:$C1626)-ROW($C$1)+1))), "Item: ", "")</f>
        <v>INSTALACION ELECTRICA (PUNTO TOMACORRIENTE DOBLE)</v>
      </c>
      <c r="I1626" t="str">
        <f t="shared" si="129"/>
        <v/>
      </c>
      <c r="J1626" t="str">
        <f t="shared" si="132"/>
        <v>MANO DE OBRA</v>
      </c>
      <c r="K1626" t="b">
        <f t="shared" si="130"/>
        <v>0</v>
      </c>
      <c r="L1626" s="11" t="str">
        <f t="shared" si="131"/>
        <v>SI</v>
      </c>
      <c r="M1626" t="str">
        <f>IF(B1626="Q", MAX(M$2:M1625)+1, "")</f>
        <v/>
      </c>
      <c r="N1626" t="str">
        <f t="shared" si="128"/>
        <v/>
      </c>
    </row>
    <row r="1627" spans="1:14" x14ac:dyDescent="0.25">
      <c r="H1627" t="str" cm="1">
        <f t="array" ref="H1627">SUBSTITUTE(INDEX($C$1:$C1627, MAX(IF((NOT(ISBLANK($C$1:$C1627)))*(ISNUMBER(FIND("Item:", $C$1:$C1627))), ROW($C$1:$C1627)-ROW($C$1)+1))), "Item: ", "")</f>
        <v>INSTALACION ELECTRICA (PUNTO TOMACORRIENTE DOBLE)</v>
      </c>
      <c r="I1627" t="str">
        <f t="shared" si="129"/>
        <v/>
      </c>
      <c r="J1627" t="str">
        <f t="shared" si="132"/>
        <v>MANO DE OBRA</v>
      </c>
      <c r="K1627" t="b">
        <f t="shared" si="130"/>
        <v>0</v>
      </c>
      <c r="L1627" s="11" t="str">
        <f t="shared" si="131"/>
        <v/>
      </c>
      <c r="M1627" t="str">
        <f>IF(B1627="Q", MAX(M$2:M1626)+1, "")</f>
        <v/>
      </c>
      <c r="N1627" t="str">
        <f t="shared" si="128"/>
        <v/>
      </c>
    </row>
    <row r="1628" spans="1:14" x14ac:dyDescent="0.25">
      <c r="H1628" t="str" cm="1">
        <f t="array" ref="H1628">SUBSTITUTE(INDEX($C$1:$C1628, MAX(IF((NOT(ISBLANK($C$1:$C1628)))*(ISNUMBER(FIND("Item:", $C$1:$C1628))), ROW($C$1:$C1628)-ROW($C$1)+1))), "Item: ", "")</f>
        <v>INSTALACION ELECTRICA (PUNTO TOMACORRIENTE DOBLE)</v>
      </c>
      <c r="I1628" t="str">
        <f t="shared" si="129"/>
        <v/>
      </c>
      <c r="J1628" t="str">
        <f t="shared" si="132"/>
        <v>MANO DE OBRA</v>
      </c>
      <c r="K1628" t="b">
        <f t="shared" si="130"/>
        <v>0</v>
      </c>
      <c r="L1628" s="11" t="str">
        <f t="shared" si="131"/>
        <v/>
      </c>
      <c r="M1628" t="str">
        <f>IF(B1628="Q", MAX(M$2:M1627)+1, "")</f>
        <v/>
      </c>
      <c r="N1628" t="str">
        <f t="shared" si="128"/>
        <v/>
      </c>
    </row>
    <row r="1629" spans="1:14" x14ac:dyDescent="0.25">
      <c r="H1629" t="str" cm="1">
        <f t="array" ref="H1629">SUBSTITUTE(INDEX($C$1:$C1629, MAX(IF((NOT(ISBLANK($C$1:$C1629)))*(ISNUMBER(FIND("Item:", $C$1:$C1629))), ROW($C$1:$C1629)-ROW($C$1)+1))), "Item: ", "")</f>
        <v>INSTALACION ELECTRICA (PUNTO TOMACORRIENTE DOBLE)</v>
      </c>
      <c r="I1629" t="str">
        <f t="shared" si="129"/>
        <v/>
      </c>
      <c r="J1629" t="str">
        <f t="shared" si="132"/>
        <v>MANO DE OBRA</v>
      </c>
      <c r="K1629" t="b">
        <f t="shared" si="130"/>
        <v>0</v>
      </c>
      <c r="L1629" s="11" t="str">
        <f t="shared" si="131"/>
        <v/>
      </c>
      <c r="M1629" t="str">
        <f>IF(B1629="Q", MAX(M$2:M1628)+1, "")</f>
        <v/>
      </c>
      <c r="N1629" t="str">
        <f t="shared" si="128"/>
        <v/>
      </c>
    </row>
    <row r="1630" spans="1:14" x14ac:dyDescent="0.25">
      <c r="A1630" s="6" t="s">
        <v>1</v>
      </c>
      <c r="B1630" s="6" t="s">
        <v>224</v>
      </c>
      <c r="C1630" s="8" t="s">
        <v>225</v>
      </c>
      <c r="D1630" s="8"/>
      <c r="E1630" s="8"/>
      <c r="F1630" s="8" t="s">
        <v>226</v>
      </c>
      <c r="G1630" s="7">
        <v>27</v>
      </c>
      <c r="H1630" t="str" cm="1">
        <f t="array" ref="H1630">SUBSTITUTE(INDEX($C$1:$C1630, MAX(IF((NOT(ISBLANK($C$1:$C1630)))*(ISNUMBER(FIND("Item:", $C$1:$C1630))), ROW($C$1:$C1630)-ROW($C$1)+1))), "Item: ", "")</f>
        <v>INSTALACION ELECTRICA (PUNTO TOMACORRIENTE DOBLE)</v>
      </c>
      <c r="I1630" t="str">
        <f t="shared" si="129"/>
        <v>MANO DE OBRA</v>
      </c>
      <c r="J1630" t="str">
        <f t="shared" si="132"/>
        <v>MANO DE OBRA</v>
      </c>
      <c r="K1630" t="b">
        <f t="shared" si="130"/>
        <v>0</v>
      </c>
      <c r="L1630" s="11" t="str">
        <f t="shared" si="131"/>
        <v/>
      </c>
      <c r="M1630" t="str">
        <f>IF(B1630="Q", MAX(M$2:M1629)+1, "")</f>
        <v/>
      </c>
      <c r="N1630" t="str">
        <f t="shared" si="128"/>
        <v/>
      </c>
    </row>
    <row r="1631" spans="1:14" x14ac:dyDescent="0.25">
      <c r="A1631" s="2"/>
      <c r="B1631" s="2" t="s">
        <v>227</v>
      </c>
      <c r="C1631" s="5" t="s">
        <v>228</v>
      </c>
      <c r="D1631" s="5"/>
      <c r="E1631" s="5" t="s">
        <v>229</v>
      </c>
      <c r="F1631" s="5" t="s">
        <v>230</v>
      </c>
      <c r="G1631" s="3">
        <v>14.85</v>
      </c>
      <c r="H1631" t="str" cm="1">
        <f t="array" ref="H1631">SUBSTITUTE(INDEX($C$1:$C1631, MAX(IF((NOT(ISBLANK($C$1:$C1631)))*(ISNUMBER(FIND("Item:", $C$1:$C1631))), ROW($C$1:$C1631)-ROW($C$1)+1))), "Item: ", "")</f>
        <v>INSTALACION ELECTRICA (PUNTO TOMACORRIENTE DOBLE)</v>
      </c>
      <c r="I1631" t="str">
        <f t="shared" si="129"/>
        <v/>
      </c>
      <c r="J1631" t="str">
        <f t="shared" si="132"/>
        <v>MANO DE OBRA</v>
      </c>
      <c r="K1631" t="b">
        <f t="shared" si="130"/>
        <v>0</v>
      </c>
      <c r="L1631" s="11" t="str">
        <f t="shared" si="131"/>
        <v/>
      </c>
      <c r="M1631" t="str">
        <f>IF(B1631="Q", MAX(M$2:M1630)+1, "")</f>
        <v/>
      </c>
      <c r="N1631" t="str">
        <f t="shared" si="128"/>
        <v/>
      </c>
    </row>
    <row r="1632" spans="1:14" x14ac:dyDescent="0.25">
      <c r="A1632" s="2"/>
      <c r="B1632" s="2" t="s">
        <v>231</v>
      </c>
      <c r="C1632" s="5" t="s">
        <v>232</v>
      </c>
      <c r="D1632" s="5"/>
      <c r="E1632" s="5" t="s">
        <v>233</v>
      </c>
      <c r="F1632" s="5" t="s">
        <v>234</v>
      </c>
      <c r="G1632" s="3">
        <v>6.25</v>
      </c>
      <c r="H1632" t="str" cm="1">
        <f t="array" ref="H1632">SUBSTITUTE(INDEX($C$1:$C1632, MAX(IF((NOT(ISBLANK($C$1:$C1632)))*(ISNUMBER(FIND("Item:", $C$1:$C1632))), ROW($C$1:$C1632)-ROW($C$1)+1))), "Item: ", "")</f>
        <v>INSTALACION ELECTRICA (PUNTO TOMACORRIENTE DOBLE)</v>
      </c>
      <c r="I1632" t="str">
        <f t="shared" si="129"/>
        <v/>
      </c>
      <c r="J1632" t="str">
        <f t="shared" si="132"/>
        <v>MANO DE OBRA</v>
      </c>
      <c r="K1632" t="b">
        <f t="shared" si="130"/>
        <v>0</v>
      </c>
      <c r="L1632" s="11" t="str">
        <f t="shared" si="131"/>
        <v/>
      </c>
      <c r="M1632" t="str">
        <f>IF(B1632="Q", MAX(M$2:M1631)+1, "")</f>
        <v/>
      </c>
      <c r="N1632" t="str">
        <f t="shared" si="128"/>
        <v/>
      </c>
    </row>
    <row r="1633" spans="1:14" x14ac:dyDescent="0.25">
      <c r="A1633" s="6" t="s">
        <v>1</v>
      </c>
      <c r="B1633" s="6" t="s">
        <v>235</v>
      </c>
      <c r="C1633" s="8" t="s">
        <v>236</v>
      </c>
      <c r="D1633" s="8"/>
      <c r="E1633" s="8"/>
      <c r="F1633" s="8" t="s">
        <v>237</v>
      </c>
      <c r="G1633" s="7">
        <v>48.1</v>
      </c>
      <c r="H1633" t="str" cm="1">
        <f t="array" ref="H1633">SUBSTITUTE(INDEX($C$1:$C1633, MAX(IF((NOT(ISBLANK($C$1:$C1633)))*(ISNUMBER(FIND("Item:", $C$1:$C1633))), ROW($C$1:$C1633)-ROW($C$1)+1))), "Item: ", "")</f>
        <v>INSTALACION ELECTRICA (PUNTO TOMACORRIENTE DOBLE)</v>
      </c>
      <c r="I1633" t="str">
        <f t="shared" si="129"/>
        <v>MANO DE OBRA</v>
      </c>
      <c r="J1633" t="str">
        <f t="shared" si="132"/>
        <v>MANO DE OBRA</v>
      </c>
      <c r="K1633" t="b">
        <f t="shared" si="130"/>
        <v>0</v>
      </c>
      <c r="L1633" s="11" t="str">
        <f t="shared" si="131"/>
        <v/>
      </c>
      <c r="M1633" t="str">
        <f>IF(B1633="Q", MAX(M$2:M1632)+1, "")</f>
        <v/>
      </c>
      <c r="N1633" t="str">
        <f t="shared" si="128"/>
        <v/>
      </c>
    </row>
    <row r="1634" spans="1:14" x14ac:dyDescent="0.25">
      <c r="A1634" s="2"/>
      <c r="B1634" s="2" t="s">
        <v>238</v>
      </c>
      <c r="C1634" s="5" t="s">
        <v>239</v>
      </c>
      <c r="D1634" s="5"/>
      <c r="E1634" s="5"/>
      <c r="F1634" s="5"/>
      <c r="G1634" s="5"/>
      <c r="H1634" t="str" cm="1">
        <f t="array" ref="H1634">SUBSTITUTE(INDEX($C$1:$C1634, MAX(IF((NOT(ISBLANK($C$1:$C1634)))*(ISNUMBER(FIND("Item:", $C$1:$C1634))), ROW($C$1:$C1634)-ROW($C$1)+1))), "Item: ", "")</f>
        <v>INSTALACION ELECTRICA (PUNTO TOMACORRIENTE DOBLE)</v>
      </c>
      <c r="I1634" t="str">
        <f t="shared" si="129"/>
        <v>EQUIPO</v>
      </c>
      <c r="J1634" t="str">
        <f t="shared" si="132"/>
        <v>EQUIPO</v>
      </c>
      <c r="K1634" t="b">
        <f t="shared" si="130"/>
        <v>0</v>
      </c>
      <c r="L1634" s="11" t="str">
        <f t="shared" si="131"/>
        <v/>
      </c>
      <c r="M1634" t="str">
        <f>IF(B1634="Q", MAX(M$2:M1633)+1, "")</f>
        <v/>
      </c>
      <c r="N1634" t="str">
        <f t="shared" si="128"/>
        <v/>
      </c>
    </row>
    <row r="1635" spans="1:14" x14ac:dyDescent="0.25">
      <c r="H1635" t="str" cm="1">
        <f t="array" ref="H1635">SUBSTITUTE(INDEX($C$1:$C1635, MAX(IF((NOT(ISBLANK($C$1:$C1635)))*(ISNUMBER(FIND("Item:", $C$1:$C1635))), ROW($C$1:$C1635)-ROW($C$1)+1))), "Item: ", "")</f>
        <v>INSTALACION ELECTRICA (PUNTO TOMACORRIENTE DOBLE)</v>
      </c>
      <c r="I1635" t="str">
        <f t="shared" si="129"/>
        <v/>
      </c>
      <c r="J1635" t="str">
        <f t="shared" si="132"/>
        <v>EQUIPO</v>
      </c>
      <c r="K1635" t="b">
        <f t="shared" si="130"/>
        <v>0</v>
      </c>
      <c r="L1635" s="11" t="str">
        <f t="shared" si="131"/>
        <v/>
      </c>
      <c r="M1635" t="str">
        <f>IF(B1635="Q", MAX(M$2:M1634)+1, "")</f>
        <v/>
      </c>
      <c r="N1635" t="str">
        <f t="shared" si="128"/>
        <v/>
      </c>
    </row>
    <row r="1636" spans="1:14" x14ac:dyDescent="0.25">
      <c r="H1636" t="str" cm="1">
        <f t="array" ref="H1636">SUBSTITUTE(INDEX($C$1:$C1636, MAX(IF((NOT(ISBLANK($C$1:$C1636)))*(ISNUMBER(FIND("Item:", $C$1:$C1636))), ROW($C$1:$C1636)-ROW($C$1)+1))), "Item: ", "")</f>
        <v>INSTALACION ELECTRICA (PUNTO TOMACORRIENTE DOBLE)</v>
      </c>
      <c r="I1636" t="str">
        <f t="shared" si="129"/>
        <v/>
      </c>
      <c r="J1636" t="str">
        <f t="shared" si="132"/>
        <v>EQUIPO</v>
      </c>
      <c r="K1636" t="b">
        <f t="shared" si="130"/>
        <v>0</v>
      </c>
      <c r="L1636" s="11" t="str">
        <f t="shared" si="131"/>
        <v/>
      </c>
      <c r="M1636" t="str">
        <f>IF(B1636="Q", MAX(M$2:M1635)+1, "")</f>
        <v/>
      </c>
      <c r="N1636" t="str">
        <f t="shared" si="128"/>
        <v/>
      </c>
    </row>
    <row r="1637" spans="1:14" x14ac:dyDescent="0.25">
      <c r="H1637" t="str" cm="1">
        <f t="array" ref="H1637">SUBSTITUTE(INDEX($C$1:$C1637, MAX(IF((NOT(ISBLANK($C$1:$C1637)))*(ISNUMBER(FIND("Item:", $C$1:$C1637))), ROW($C$1:$C1637)-ROW($C$1)+1))), "Item: ", "")</f>
        <v>INSTALACION ELECTRICA (PUNTO TOMACORRIENTE DOBLE)</v>
      </c>
      <c r="I1637" t="str">
        <f t="shared" si="129"/>
        <v/>
      </c>
      <c r="J1637" t="str">
        <f t="shared" si="132"/>
        <v>EQUIPO</v>
      </c>
      <c r="K1637" t="b">
        <f t="shared" si="130"/>
        <v>0</v>
      </c>
      <c r="L1637" s="11" t="str">
        <f t="shared" si="131"/>
        <v/>
      </c>
      <c r="M1637" t="str">
        <f>IF(B1637="Q", MAX(M$2:M1636)+1, "")</f>
        <v/>
      </c>
      <c r="N1637" t="str">
        <f t="shared" si="128"/>
        <v/>
      </c>
    </row>
    <row r="1638" spans="1:14" x14ac:dyDescent="0.25">
      <c r="H1638" t="str" cm="1">
        <f t="array" ref="H1638">SUBSTITUTE(INDEX($C$1:$C1638, MAX(IF((NOT(ISBLANK($C$1:$C1638)))*(ISNUMBER(FIND("Item:", $C$1:$C1638))), ROW($C$1:$C1638)-ROW($C$1)+1))), "Item: ", "")</f>
        <v>INSTALACION ELECTRICA (PUNTO TOMACORRIENTE DOBLE)</v>
      </c>
      <c r="I1638" t="str">
        <f t="shared" si="129"/>
        <v/>
      </c>
      <c r="J1638" t="str">
        <f t="shared" si="132"/>
        <v>EQUIPO</v>
      </c>
      <c r="K1638" t="b">
        <f t="shared" si="130"/>
        <v>0</v>
      </c>
      <c r="L1638" s="11" t="str">
        <f t="shared" si="131"/>
        <v/>
      </c>
      <c r="M1638" t="str">
        <f>IF(B1638="Q", MAX(M$2:M1637)+1, "")</f>
        <v/>
      </c>
      <c r="N1638" t="str">
        <f t="shared" si="128"/>
        <v/>
      </c>
    </row>
    <row r="1639" spans="1:14" x14ac:dyDescent="0.25">
      <c r="H1639" t="str" cm="1">
        <f t="array" ref="H1639">SUBSTITUTE(INDEX($C$1:$C1639, MAX(IF((NOT(ISBLANK($C$1:$C1639)))*(ISNUMBER(FIND("Item:", $C$1:$C1639))), ROW($C$1:$C1639)-ROW($C$1)+1))), "Item: ", "")</f>
        <v>INSTALACION ELECTRICA (PUNTO TOMACORRIENTE DOBLE)</v>
      </c>
      <c r="I1639" t="str">
        <f t="shared" si="129"/>
        <v/>
      </c>
      <c r="J1639" t="str">
        <f t="shared" si="132"/>
        <v>EQUIPO</v>
      </c>
      <c r="K1639" t="b">
        <f t="shared" si="130"/>
        <v>0</v>
      </c>
      <c r="L1639" s="11" t="str">
        <f t="shared" si="131"/>
        <v/>
      </c>
      <c r="M1639" t="str">
        <f>IF(B1639="Q", MAX(M$2:M1638)+1, "")</f>
        <v/>
      </c>
      <c r="N1639" t="str">
        <f t="shared" si="128"/>
        <v/>
      </c>
    </row>
    <row r="1640" spans="1:14" x14ac:dyDescent="0.25">
      <c r="A1640" s="2"/>
      <c r="B1640" s="2" t="s">
        <v>240</v>
      </c>
      <c r="C1640" s="5" t="s">
        <v>241</v>
      </c>
      <c r="D1640" s="5"/>
      <c r="E1640" s="5" t="s">
        <v>242</v>
      </c>
      <c r="F1640" s="5" t="s">
        <v>243</v>
      </c>
      <c r="G1640" s="3">
        <v>1.44</v>
      </c>
      <c r="H1640" t="str" cm="1">
        <f t="array" ref="H1640">SUBSTITUTE(INDEX($C$1:$C1640, MAX(IF((NOT(ISBLANK($C$1:$C1640)))*(ISNUMBER(FIND("Item:", $C$1:$C1640))), ROW($C$1:$C1640)-ROW($C$1)+1))), "Item: ", "")</f>
        <v>INSTALACION ELECTRICA (PUNTO TOMACORRIENTE DOBLE)</v>
      </c>
      <c r="I1640" t="str">
        <f t="shared" si="129"/>
        <v/>
      </c>
      <c r="J1640" t="str">
        <f t="shared" si="132"/>
        <v>EQUIPO</v>
      </c>
      <c r="K1640" t="b">
        <f t="shared" si="130"/>
        <v>0</v>
      </c>
      <c r="L1640" s="11" t="str">
        <f t="shared" si="131"/>
        <v/>
      </c>
      <c r="M1640" t="str">
        <f>IF(B1640="Q", MAX(M$2:M1639)+1, "")</f>
        <v/>
      </c>
      <c r="N1640" t="str">
        <f t="shared" si="128"/>
        <v/>
      </c>
    </row>
    <row r="1641" spans="1:14" x14ac:dyDescent="0.25">
      <c r="A1641" s="6" t="s">
        <v>1</v>
      </c>
      <c r="B1641" s="6" t="s">
        <v>244</v>
      </c>
      <c r="C1641" s="8" t="s">
        <v>245</v>
      </c>
      <c r="D1641" s="8"/>
      <c r="E1641" s="8"/>
      <c r="F1641" s="8" t="s">
        <v>246</v>
      </c>
      <c r="G1641" s="7">
        <v>1.44</v>
      </c>
      <c r="H1641" t="str" cm="1">
        <f t="array" ref="H1641">SUBSTITUTE(INDEX($C$1:$C1641, MAX(IF((NOT(ISBLANK($C$1:$C1641)))*(ISNUMBER(FIND("Item:", $C$1:$C1641))), ROW($C$1:$C1641)-ROW($C$1)+1))), "Item: ", "")</f>
        <v>INSTALACION ELECTRICA (PUNTO TOMACORRIENTE DOBLE)</v>
      </c>
      <c r="I1641" t="str">
        <f t="shared" si="129"/>
        <v>EQUIPO</v>
      </c>
      <c r="J1641" t="str">
        <f t="shared" si="132"/>
        <v>EQUIPO</v>
      </c>
      <c r="K1641" t="b">
        <f t="shared" si="130"/>
        <v>0</v>
      </c>
      <c r="L1641" s="11" t="str">
        <f t="shared" si="131"/>
        <v/>
      </c>
      <c r="M1641" t="str">
        <f>IF(B1641="Q", MAX(M$2:M1640)+1, "")</f>
        <v/>
      </c>
      <c r="N1641" t="str">
        <f t="shared" si="128"/>
        <v/>
      </c>
    </row>
    <row r="1642" spans="1:14" x14ac:dyDescent="0.25">
      <c r="A1642" s="6" t="s">
        <v>1</v>
      </c>
      <c r="B1642" s="6" t="s">
        <v>247</v>
      </c>
      <c r="C1642" s="8" t="s">
        <v>248</v>
      </c>
      <c r="D1642" s="8"/>
      <c r="E1642" s="8"/>
      <c r="F1642" s="8" t="s">
        <v>249</v>
      </c>
      <c r="G1642" s="7">
        <v>110.35</v>
      </c>
      <c r="H1642" t="str" cm="1">
        <f t="array" ref="H1642">SUBSTITUTE(INDEX($C$1:$C1642, MAX(IF((NOT(ISBLANK($C$1:$C1642)))*(ISNUMBER(FIND("Item:", $C$1:$C1642))), ROW($C$1:$C1642)-ROW($C$1)+1))), "Item: ", "")</f>
        <v>INSTALACION ELECTRICA (PUNTO TOMACORRIENTE DOBLE)</v>
      </c>
      <c r="I1642" t="str">
        <f t="shared" si="129"/>
        <v/>
      </c>
      <c r="J1642" t="str">
        <f t="shared" si="132"/>
        <v>EQUIPO</v>
      </c>
      <c r="K1642" t="b">
        <f t="shared" si="130"/>
        <v>0</v>
      </c>
      <c r="L1642" s="11" t="str">
        <f t="shared" si="131"/>
        <v/>
      </c>
      <c r="M1642" t="str">
        <f>IF(B1642="Q", MAX(M$2:M1641)+1, "")</f>
        <v/>
      </c>
      <c r="N1642" t="str">
        <f t="shared" si="128"/>
        <v/>
      </c>
    </row>
    <row r="1643" spans="1:14" x14ac:dyDescent="0.25">
      <c r="A1643" s="2"/>
      <c r="B1643" s="2" t="s">
        <v>250</v>
      </c>
      <c r="C1643" s="5" t="s">
        <v>251</v>
      </c>
      <c r="D1643" s="5"/>
      <c r="E1643" s="5" t="s">
        <v>252</v>
      </c>
      <c r="F1643" s="5" t="s">
        <v>253</v>
      </c>
      <c r="G1643" s="3">
        <v>7.72</v>
      </c>
      <c r="H1643" t="str" cm="1">
        <f t="array" ref="H1643">SUBSTITUTE(INDEX($C$1:$C1643, MAX(IF((NOT(ISBLANK($C$1:$C1643)))*(ISNUMBER(FIND("Item:", $C$1:$C1643))), ROW($C$1:$C1643)-ROW($C$1)+1))), "Item: ", "")</f>
        <v>INSTALACION ELECTRICA (PUNTO TOMACORRIENTE DOBLE)</v>
      </c>
      <c r="I1643" t="str">
        <f t="shared" si="129"/>
        <v/>
      </c>
      <c r="J1643" t="str">
        <f t="shared" si="132"/>
        <v>EQUIPO</v>
      </c>
      <c r="K1643" t="b">
        <f t="shared" si="130"/>
        <v>0</v>
      </c>
      <c r="L1643" s="11" t="str">
        <f t="shared" si="131"/>
        <v/>
      </c>
      <c r="M1643" t="str">
        <f>IF(B1643="Q", MAX(M$2:M1642)+1, "")</f>
        <v/>
      </c>
      <c r="N1643" t="str">
        <f t="shared" si="128"/>
        <v/>
      </c>
    </row>
    <row r="1644" spans="1:14" x14ac:dyDescent="0.25">
      <c r="A1644" s="2"/>
      <c r="B1644" s="2" t="s">
        <v>26</v>
      </c>
      <c r="C1644" s="5" t="s">
        <v>254</v>
      </c>
      <c r="D1644" s="5"/>
      <c r="E1644" s="5" t="s">
        <v>252</v>
      </c>
      <c r="F1644" s="5" t="s">
        <v>255</v>
      </c>
      <c r="G1644" s="3">
        <v>8.26</v>
      </c>
      <c r="H1644" t="str" cm="1">
        <f t="array" ref="H1644">SUBSTITUTE(INDEX($C$1:$C1644, MAX(IF((NOT(ISBLANK($C$1:$C1644)))*(ISNUMBER(FIND("Item:", $C$1:$C1644))), ROW($C$1:$C1644)-ROW($C$1)+1))), "Item: ", "")</f>
        <v>INSTALACION ELECTRICA (PUNTO TOMACORRIENTE DOBLE)</v>
      </c>
      <c r="I1644" t="str">
        <f t="shared" si="129"/>
        <v/>
      </c>
      <c r="J1644" t="str">
        <f t="shared" si="132"/>
        <v>EQUIPO</v>
      </c>
      <c r="K1644" t="b">
        <f t="shared" si="130"/>
        <v>0</v>
      </c>
      <c r="L1644" s="11" t="str">
        <f t="shared" si="131"/>
        <v/>
      </c>
      <c r="M1644" t="str">
        <f>IF(B1644="Q", MAX(M$2:M1643)+1, "")</f>
        <v/>
      </c>
      <c r="N1644" t="str">
        <f t="shared" si="128"/>
        <v/>
      </c>
    </row>
    <row r="1645" spans="1:14" x14ac:dyDescent="0.25">
      <c r="A1645" s="6" t="s">
        <v>1</v>
      </c>
      <c r="B1645" s="6" t="s">
        <v>256</v>
      </c>
      <c r="C1645" s="8" t="s">
        <v>257</v>
      </c>
      <c r="D1645" s="8"/>
      <c r="E1645" s="8"/>
      <c r="F1645" s="8" t="s">
        <v>258</v>
      </c>
      <c r="G1645" s="7">
        <v>126.33</v>
      </c>
      <c r="H1645" t="str" cm="1">
        <f t="array" ref="H1645">SUBSTITUTE(INDEX($C$1:$C1645, MAX(IF((NOT(ISBLANK($C$1:$C1645)))*(ISNUMBER(FIND("Item:", $C$1:$C1645))), ROW($C$1:$C1645)-ROW($C$1)+1))), "Item: ", "")</f>
        <v>INSTALACION ELECTRICA (PUNTO TOMACORRIENTE DOBLE)</v>
      </c>
      <c r="I1645" t="str">
        <f t="shared" si="129"/>
        <v/>
      </c>
      <c r="J1645" t="str">
        <f t="shared" si="132"/>
        <v>EQUIPO</v>
      </c>
      <c r="K1645" t="b">
        <f t="shared" si="130"/>
        <v>0</v>
      </c>
      <c r="L1645" s="11" t="str">
        <f t="shared" si="131"/>
        <v/>
      </c>
      <c r="M1645" t="str">
        <f>IF(B1645="Q", MAX(M$2:M1644)+1, "")</f>
        <v/>
      </c>
      <c r="N1645" t="str">
        <f t="shared" si="128"/>
        <v/>
      </c>
    </row>
    <row r="1646" spans="1:14" x14ac:dyDescent="0.25">
      <c r="A1646" s="2"/>
      <c r="B1646" s="2" t="s">
        <v>259</v>
      </c>
      <c r="C1646" s="5" t="s">
        <v>260</v>
      </c>
      <c r="D1646" s="5"/>
      <c r="E1646" s="5" t="s">
        <v>261</v>
      </c>
      <c r="F1646" s="5" t="s">
        <v>262</v>
      </c>
      <c r="G1646" s="3">
        <v>3.9</v>
      </c>
      <c r="H1646" t="str" cm="1">
        <f t="array" ref="H1646">SUBSTITUTE(INDEX($C$1:$C1646, MAX(IF((NOT(ISBLANK($C$1:$C1646)))*(ISNUMBER(FIND("Item:", $C$1:$C1646))), ROW($C$1:$C1646)-ROW($C$1)+1))), "Item: ", "")</f>
        <v>INSTALACION ELECTRICA (PUNTO TOMACORRIENTE DOBLE)</v>
      </c>
      <c r="I1646" t="str">
        <f t="shared" si="129"/>
        <v/>
      </c>
      <c r="J1646" t="str">
        <f t="shared" si="132"/>
        <v>EQUIPO</v>
      </c>
      <c r="K1646" t="b">
        <f t="shared" si="130"/>
        <v>0</v>
      </c>
      <c r="L1646" s="11" t="str">
        <f t="shared" si="131"/>
        <v/>
      </c>
      <c r="M1646" t="str">
        <f>IF(B1646="Q", MAX(M$2:M1645)+1, "")</f>
        <v/>
      </c>
      <c r="N1646" t="str">
        <f t="shared" si="128"/>
        <v/>
      </c>
    </row>
    <row r="1647" spans="1:14" x14ac:dyDescent="0.25">
      <c r="H1647" t="str" cm="1">
        <f t="array" ref="H1647">SUBSTITUTE(INDEX($C$1:$C1647, MAX(IF((NOT(ISBLANK($C$1:$C1647)))*(ISNUMBER(FIND("Item:", $C$1:$C1647))), ROW($C$1:$C1647)-ROW($C$1)+1))), "Item: ", "")</f>
        <v>INSTALACION ELECTRICA (PUNTO TOMACORRIENTE DOBLE)</v>
      </c>
      <c r="I1647" t="str">
        <f t="shared" si="129"/>
        <v/>
      </c>
      <c r="J1647" t="str">
        <f t="shared" si="132"/>
        <v>EQUIPO</v>
      </c>
      <c r="K1647" t="b">
        <f t="shared" si="130"/>
        <v>0</v>
      </c>
      <c r="L1647" s="11" t="str">
        <f t="shared" si="131"/>
        <v/>
      </c>
      <c r="M1647" t="str">
        <f>IF(B1647="Q", MAX(M$2:M1646)+1, "")</f>
        <v/>
      </c>
      <c r="N1647" t="str">
        <f t="shared" si="128"/>
        <v/>
      </c>
    </row>
    <row r="1648" spans="1:14" x14ac:dyDescent="0.25">
      <c r="A1648" s="6" t="s">
        <v>1</v>
      </c>
      <c r="B1648" s="6" t="s">
        <v>263</v>
      </c>
      <c r="C1648" s="8" t="s">
        <v>264</v>
      </c>
      <c r="D1648" s="8"/>
      <c r="E1648" s="8"/>
      <c r="F1648" s="8" t="s">
        <v>265</v>
      </c>
      <c r="G1648" s="7">
        <v>130.24</v>
      </c>
      <c r="H1648" t="str" cm="1">
        <f t="array" ref="H1648">SUBSTITUTE(INDEX($C$1:$C1648, MAX(IF((NOT(ISBLANK($C$1:$C1648)))*(ISNUMBER(FIND("Item:", $C$1:$C1648))), ROW($C$1:$C1648)-ROW($C$1)+1))), "Item: ", "")</f>
        <v>INSTALACION ELECTRICA (PUNTO TOMACORRIENTE DOBLE)</v>
      </c>
      <c r="I1648" t="str">
        <f t="shared" si="129"/>
        <v/>
      </c>
      <c r="J1648" t="str">
        <f t="shared" si="132"/>
        <v>EQUIPO</v>
      </c>
      <c r="K1648" t="b">
        <f t="shared" si="130"/>
        <v>0</v>
      </c>
      <c r="L1648" s="11" t="str">
        <f t="shared" si="131"/>
        <v/>
      </c>
      <c r="M1648">
        <f>IF(B1648="Q", MAX(M$2:M1647)+1, "")</f>
        <v>33</v>
      </c>
      <c r="N1648" t="str">
        <f t="shared" si="128"/>
        <v>INSTALACION ELECTRICA (PUNTO TOMACORRIENTE DOBLE)</v>
      </c>
    </row>
    <row r="1649" spans="1:14" x14ac:dyDescent="0.25">
      <c r="A1649" s="6" t="s">
        <v>1</v>
      </c>
      <c r="B1649" s="6"/>
      <c r="C1649" s="8" t="s">
        <v>266</v>
      </c>
      <c r="D1649" s="8"/>
      <c r="E1649" s="8"/>
      <c r="F1649" s="8"/>
      <c r="G1649" s="7">
        <v>130.24</v>
      </c>
      <c r="H1649" t="str" cm="1">
        <f t="array" ref="H1649">SUBSTITUTE(INDEX($C$1:$C1649, MAX(IF((NOT(ISBLANK($C$1:$C1649)))*(ISNUMBER(FIND("Item:", $C$1:$C1649))), ROW($C$1:$C1649)-ROW($C$1)+1))), "Item: ", "")</f>
        <v>INSTALACION ELECTRICA (PUNTO TOMACORRIENTE DOBLE)</v>
      </c>
      <c r="I1649" t="str">
        <f t="shared" si="129"/>
        <v/>
      </c>
      <c r="J1649" t="str">
        <f t="shared" si="132"/>
        <v>EQUIPO</v>
      </c>
      <c r="K1649" t="b">
        <f t="shared" si="130"/>
        <v>0</v>
      </c>
      <c r="L1649" s="11" t="str">
        <f t="shared" si="131"/>
        <v/>
      </c>
      <c r="M1649" t="str">
        <f>IF(B1649="Q", MAX(M$2:M1648)+1, "")</f>
        <v/>
      </c>
      <c r="N1649" t="str">
        <f t="shared" si="128"/>
        <v/>
      </c>
    </row>
    <row r="1650" spans="1:14" x14ac:dyDescent="0.25">
      <c r="C1650" s="9" t="s">
        <v>341</v>
      </c>
      <c r="H1650" t="str" cm="1">
        <f t="array" ref="H1650">SUBSTITUTE(INDEX($C$1:$C1650, MAX(IF((NOT(ISBLANK($C$1:$C1650)))*(ISNUMBER(FIND("Item:", $C$1:$C1650))), ROW($C$1:$C1650)-ROW($C$1)+1))), "Item: ", "")</f>
        <v>INSTALACION ELECTRICA (PUNTO TOMACORRIENTE DOBLE)</v>
      </c>
      <c r="I1650" t="str">
        <f t="shared" si="129"/>
        <v/>
      </c>
      <c r="J1650" t="str">
        <f t="shared" si="132"/>
        <v>EQUIPO</v>
      </c>
      <c r="K1650" t="b">
        <f t="shared" si="130"/>
        <v>0</v>
      </c>
      <c r="L1650" s="11" t="str">
        <f t="shared" si="131"/>
        <v/>
      </c>
      <c r="M1650" t="str">
        <f>IF(B1650="Q", MAX(M$2:M1649)+1, "")</f>
        <v/>
      </c>
      <c r="N1650" t="str">
        <f t="shared" si="128"/>
        <v/>
      </c>
    </row>
    <row r="1651" spans="1:14" x14ac:dyDescent="0.25">
      <c r="H1651" t="str" cm="1">
        <f t="array" ref="H1651">SUBSTITUTE(INDEX($C$1:$C1651, MAX(IF((NOT(ISBLANK($C$1:$C1651)))*(ISNUMBER(FIND("Item:", $C$1:$C1651))), ROW($C$1:$C1651)-ROW($C$1)+1))), "Item: ", "")</f>
        <v>INSTALACION ELECTRICA (PUNTO TOMACORRIENTE DOBLE)</v>
      </c>
      <c r="I1651" t="str">
        <f t="shared" si="129"/>
        <v/>
      </c>
      <c r="J1651" t="str">
        <f t="shared" si="132"/>
        <v>EQUIPO</v>
      </c>
      <c r="K1651" t="b">
        <f t="shared" si="130"/>
        <v>0</v>
      </c>
      <c r="L1651" s="11" t="str">
        <f t="shared" si="131"/>
        <v/>
      </c>
      <c r="M1651" t="str">
        <f>IF(B1651="Q", MAX(M$2:M1650)+1, "")</f>
        <v/>
      </c>
      <c r="N1651" t="str">
        <f t="shared" si="128"/>
        <v/>
      </c>
    </row>
    <row r="1652" spans="1:14" x14ac:dyDescent="0.25">
      <c r="C1652" s="10" t="s">
        <v>342</v>
      </c>
      <c r="E1652" s="10" t="s">
        <v>269</v>
      </c>
      <c r="H1652" t="str" cm="1">
        <f t="array" ref="H1652">SUBSTITUTE(INDEX($C$1:$C1652, MAX(IF((NOT(ISBLANK($C$1:$C1652)))*(ISNUMBER(FIND("Item:", $C$1:$C1652))), ROW($C$1:$C1652)-ROW($C$1)+1))), "Item: ", "")</f>
        <v>INSTALACION SANITARIA</v>
      </c>
      <c r="I1652" t="str">
        <f t="shared" si="129"/>
        <v/>
      </c>
      <c r="J1652" t="str">
        <f t="shared" si="132"/>
        <v>EQUIPO</v>
      </c>
      <c r="K1652" t="b">
        <f t="shared" si="130"/>
        <v>0</v>
      </c>
      <c r="L1652" s="11" t="str">
        <f t="shared" si="131"/>
        <v/>
      </c>
      <c r="M1652" t="str">
        <f>IF(B1652="Q", MAX(M$2:M1651)+1, "")</f>
        <v/>
      </c>
      <c r="N1652" t="str">
        <f t="shared" si="128"/>
        <v/>
      </c>
    </row>
    <row r="1653" spans="1:14" x14ac:dyDescent="0.25">
      <c r="C1653" s="10" t="s">
        <v>0</v>
      </c>
      <c r="E1653" s="10" t="s">
        <v>72</v>
      </c>
      <c r="H1653" t="str" cm="1">
        <f t="array" ref="H1653">SUBSTITUTE(INDEX($C$1:$C1653, MAX(IF((NOT(ISBLANK($C$1:$C1653)))*(ISNUMBER(FIND("Item:", $C$1:$C1653))), ROW($C$1:$C1653)-ROW($C$1)+1))), "Item: ", "")</f>
        <v>INSTALACION SANITARIA</v>
      </c>
      <c r="I1653" t="str">
        <f t="shared" si="129"/>
        <v/>
      </c>
      <c r="J1653" t="str">
        <f t="shared" si="132"/>
        <v>EQUIPO</v>
      </c>
      <c r="K1653" t="b">
        <f t="shared" si="130"/>
        <v>0</v>
      </c>
      <c r="L1653" s="11" t="str">
        <f t="shared" si="131"/>
        <v/>
      </c>
      <c r="M1653" t="str">
        <f>IF(B1653="Q", MAX(M$2:M1652)+1, "")</f>
        <v/>
      </c>
      <c r="N1653" t="str">
        <f t="shared" si="128"/>
        <v/>
      </c>
    </row>
    <row r="1654" spans="1:14" x14ac:dyDescent="0.25">
      <c r="C1654" s="10" t="s">
        <v>71</v>
      </c>
      <c r="E1654" s="10" t="s">
        <v>73</v>
      </c>
      <c r="H1654" t="str" cm="1">
        <f t="array" ref="H1654">SUBSTITUTE(INDEX($C$1:$C1654, MAX(IF((NOT(ISBLANK($C$1:$C1654)))*(ISNUMBER(FIND("Item:", $C$1:$C1654))), ROW($C$1:$C1654)-ROW($C$1)+1))), "Item: ", "")</f>
        <v>INSTALACION SANITARIA</v>
      </c>
      <c r="I1654" t="str">
        <f t="shared" si="129"/>
        <v/>
      </c>
      <c r="J1654" t="str">
        <f t="shared" si="132"/>
        <v>EQUIPO</v>
      </c>
      <c r="K1654" t="b">
        <f t="shared" si="130"/>
        <v>0</v>
      </c>
      <c r="L1654" s="11" t="str">
        <f t="shared" si="131"/>
        <v/>
      </c>
      <c r="M1654" t="str">
        <f>IF(B1654="Q", MAX(M$2:M1653)+1, "")</f>
        <v/>
      </c>
      <c r="N1654" t="str">
        <f t="shared" si="128"/>
        <v/>
      </c>
    </row>
    <row r="1655" spans="1:14" x14ac:dyDescent="0.25">
      <c r="H1655" t="str" cm="1">
        <f t="array" ref="H1655">SUBSTITUTE(INDEX($C$1:$C1655, MAX(IF((NOT(ISBLANK($C$1:$C1655)))*(ISNUMBER(FIND("Item:", $C$1:$C1655))), ROW($C$1:$C1655)-ROW($C$1)+1))), "Item: ", "")</f>
        <v>INSTALACION SANITARIA</v>
      </c>
      <c r="I1655" t="str">
        <f t="shared" si="129"/>
        <v/>
      </c>
      <c r="J1655" t="str">
        <f t="shared" si="132"/>
        <v>EQUIPO</v>
      </c>
      <c r="K1655" t="b">
        <f t="shared" si="130"/>
        <v>0</v>
      </c>
      <c r="L1655" s="11" t="str">
        <f t="shared" si="131"/>
        <v/>
      </c>
      <c r="M1655" t="str">
        <f>IF(B1655="Q", MAX(M$2:M1654)+1, "")</f>
        <v/>
      </c>
      <c r="N1655" t="str">
        <f t="shared" si="128"/>
        <v/>
      </c>
    </row>
    <row r="1656" spans="1:14" x14ac:dyDescent="0.25">
      <c r="A1656" s="1" t="s">
        <v>2</v>
      </c>
      <c r="B1656" s="1" t="s">
        <v>213</v>
      </c>
      <c r="C1656" s="4" t="s">
        <v>214</v>
      </c>
      <c r="D1656" s="4" t="s">
        <v>74</v>
      </c>
      <c r="E1656" s="4" t="s">
        <v>77</v>
      </c>
      <c r="F1656" s="4" t="s">
        <v>215</v>
      </c>
      <c r="G1656" s="4" t="s">
        <v>76</v>
      </c>
      <c r="H1656" t="str" cm="1">
        <f t="array" ref="H1656">SUBSTITUTE(INDEX($C$1:$C1656, MAX(IF((NOT(ISBLANK($C$1:$C1656)))*(ISNUMBER(FIND("Item:", $C$1:$C1656))), ROW($C$1:$C1656)-ROW($C$1)+1))), "Item: ", "")</f>
        <v>INSTALACION SANITARIA</v>
      </c>
      <c r="I1656" t="str">
        <f t="shared" si="129"/>
        <v/>
      </c>
      <c r="J1656" t="str">
        <f t="shared" si="132"/>
        <v>EQUIPO</v>
      </c>
      <c r="K1656" t="b">
        <f t="shared" si="130"/>
        <v>0</v>
      </c>
      <c r="L1656" s="11" t="str">
        <f t="shared" si="131"/>
        <v/>
      </c>
      <c r="M1656" t="str">
        <f>IF(B1656="Q", MAX(M$2:M1655)+1, "")</f>
        <v/>
      </c>
      <c r="N1656" t="str">
        <f t="shared" si="128"/>
        <v/>
      </c>
    </row>
    <row r="1657" spans="1:14" x14ac:dyDescent="0.25">
      <c r="A1657" s="2"/>
      <c r="B1657" s="2" t="s">
        <v>216</v>
      </c>
      <c r="C1657" s="5" t="s">
        <v>217</v>
      </c>
      <c r="D1657" s="5"/>
      <c r="E1657" s="5"/>
      <c r="F1657" s="5"/>
      <c r="G1657" s="5"/>
      <c r="H1657" t="str" cm="1">
        <f t="array" ref="H1657">SUBSTITUTE(INDEX($C$1:$C1657, MAX(IF((NOT(ISBLANK($C$1:$C1657)))*(ISNUMBER(FIND("Item:", $C$1:$C1657))), ROW($C$1:$C1657)-ROW($C$1)+1))), "Item: ", "")</f>
        <v>INSTALACION SANITARIA</v>
      </c>
      <c r="I1657" t="str">
        <f t="shared" si="129"/>
        <v>MATERIALES</v>
      </c>
      <c r="J1657" t="str">
        <f t="shared" si="132"/>
        <v>MATERIALES</v>
      </c>
      <c r="K1657" t="b">
        <f t="shared" si="130"/>
        <v>1</v>
      </c>
      <c r="L1657" s="11" t="str">
        <f t="shared" si="131"/>
        <v/>
      </c>
      <c r="M1657" t="str">
        <f>IF(B1657="Q", MAX(M$2:M1656)+1, "")</f>
        <v/>
      </c>
      <c r="N1657" t="str">
        <f t="shared" si="128"/>
        <v/>
      </c>
    </row>
    <row r="1658" spans="1:14" x14ac:dyDescent="0.25">
      <c r="A1658" s="2">
        <v>1</v>
      </c>
      <c r="B1658" s="2" t="s">
        <v>218</v>
      </c>
      <c r="C1658" s="5" t="s">
        <v>179</v>
      </c>
      <c r="D1658" s="5" t="s">
        <v>37</v>
      </c>
      <c r="E1658" s="3">
        <v>1</v>
      </c>
      <c r="F1658" s="3">
        <v>12</v>
      </c>
      <c r="G1658" s="3">
        <v>12</v>
      </c>
      <c r="H1658" t="str" cm="1">
        <f t="array" ref="H1658">SUBSTITUTE(INDEX($C$1:$C1658, MAX(IF((NOT(ISBLANK($C$1:$C1658)))*(ISNUMBER(FIND("Item:", $C$1:$C1658))), ROW($C$1:$C1658)-ROW($C$1)+1))), "Item: ", "")</f>
        <v>INSTALACION SANITARIA</v>
      </c>
      <c r="I1658" t="str">
        <f t="shared" si="129"/>
        <v/>
      </c>
      <c r="J1658" t="str">
        <f t="shared" si="132"/>
        <v>MATERIALES</v>
      </c>
      <c r="K1658" t="b">
        <f t="shared" si="130"/>
        <v>0</v>
      </c>
      <c r="L1658" s="11" t="str">
        <f t="shared" si="131"/>
        <v>SI</v>
      </c>
      <c r="M1658" t="str">
        <f>IF(B1658="Q", MAX(M$2:M1657)+1, "")</f>
        <v/>
      </c>
      <c r="N1658" t="str">
        <f t="shared" si="128"/>
        <v/>
      </c>
    </row>
    <row r="1659" spans="1:14" x14ac:dyDescent="0.25">
      <c r="A1659" s="2">
        <v>2</v>
      </c>
      <c r="B1659" s="2" t="s">
        <v>218</v>
      </c>
      <c r="C1659" s="5" t="s">
        <v>177</v>
      </c>
      <c r="D1659" s="5" t="s">
        <v>37</v>
      </c>
      <c r="E1659" s="3">
        <v>1</v>
      </c>
      <c r="F1659" s="3">
        <v>7.5</v>
      </c>
      <c r="G1659" s="3">
        <v>7.5</v>
      </c>
      <c r="H1659" t="str" cm="1">
        <f t="array" ref="H1659">SUBSTITUTE(INDEX($C$1:$C1659, MAX(IF((NOT(ISBLANK($C$1:$C1659)))*(ISNUMBER(FIND("Item:", $C$1:$C1659))), ROW($C$1:$C1659)-ROW($C$1)+1))), "Item: ", "")</f>
        <v>INSTALACION SANITARIA</v>
      </c>
      <c r="I1659" t="str">
        <f t="shared" si="129"/>
        <v/>
      </c>
      <c r="J1659" t="str">
        <f t="shared" si="132"/>
        <v>MATERIALES</v>
      </c>
      <c r="K1659" t="b">
        <f t="shared" si="130"/>
        <v>0</v>
      </c>
      <c r="L1659" s="11" t="str">
        <f t="shared" si="131"/>
        <v>SI</v>
      </c>
      <c r="M1659" t="str">
        <f>IF(B1659="Q", MAX(M$2:M1658)+1, "")</f>
        <v/>
      </c>
      <c r="N1659" t="str">
        <f t="shared" si="128"/>
        <v/>
      </c>
    </row>
    <row r="1660" spans="1:14" x14ac:dyDescent="0.25">
      <c r="A1660" s="2">
        <v>3</v>
      </c>
      <c r="B1660" s="2" t="s">
        <v>218</v>
      </c>
      <c r="C1660" s="5" t="s">
        <v>170</v>
      </c>
      <c r="D1660" s="5" t="s">
        <v>37</v>
      </c>
      <c r="E1660" s="3">
        <v>1</v>
      </c>
      <c r="F1660" s="3">
        <v>20</v>
      </c>
      <c r="G1660" s="3">
        <v>20</v>
      </c>
      <c r="H1660" t="str" cm="1">
        <f t="array" ref="H1660">SUBSTITUTE(INDEX($C$1:$C1660, MAX(IF((NOT(ISBLANK($C$1:$C1660)))*(ISNUMBER(FIND("Item:", $C$1:$C1660))), ROW($C$1:$C1660)-ROW($C$1)+1))), "Item: ", "")</f>
        <v>INSTALACION SANITARIA</v>
      </c>
      <c r="I1660" t="str">
        <f t="shared" si="129"/>
        <v/>
      </c>
      <c r="J1660" t="str">
        <f t="shared" si="132"/>
        <v>MATERIALES</v>
      </c>
      <c r="K1660" t="b">
        <f t="shared" si="130"/>
        <v>0</v>
      </c>
      <c r="L1660" s="11" t="str">
        <f t="shared" si="131"/>
        <v>SI</v>
      </c>
      <c r="M1660" t="str">
        <f>IF(B1660="Q", MAX(M$2:M1659)+1, "")</f>
        <v/>
      </c>
      <c r="N1660" t="str">
        <f t="shared" si="128"/>
        <v/>
      </c>
    </row>
    <row r="1661" spans="1:14" x14ac:dyDescent="0.25">
      <c r="A1661" s="2">
        <v>4</v>
      </c>
      <c r="B1661" s="2" t="s">
        <v>218</v>
      </c>
      <c r="C1661" s="5" t="s">
        <v>159</v>
      </c>
      <c r="D1661" s="5" t="s">
        <v>92</v>
      </c>
      <c r="E1661" s="3">
        <v>0.35</v>
      </c>
      <c r="F1661" s="3">
        <v>35</v>
      </c>
      <c r="G1661" s="3">
        <v>12.25</v>
      </c>
      <c r="H1661" t="str" cm="1">
        <f t="array" ref="H1661">SUBSTITUTE(INDEX($C$1:$C1661, MAX(IF((NOT(ISBLANK($C$1:$C1661)))*(ISNUMBER(FIND("Item:", $C$1:$C1661))), ROW($C$1:$C1661)-ROW($C$1)+1))), "Item: ", "")</f>
        <v>INSTALACION SANITARIA</v>
      </c>
      <c r="I1661" t="str">
        <f t="shared" si="129"/>
        <v/>
      </c>
      <c r="J1661" t="str">
        <f t="shared" si="132"/>
        <v>MATERIALES</v>
      </c>
      <c r="K1661" t="b">
        <f t="shared" si="130"/>
        <v>0</v>
      </c>
      <c r="L1661" s="11" t="str">
        <f t="shared" si="131"/>
        <v>SI</v>
      </c>
      <c r="M1661" t="str">
        <f>IF(B1661="Q", MAX(M$2:M1660)+1, "")</f>
        <v/>
      </c>
      <c r="N1661" t="str">
        <f t="shared" si="128"/>
        <v/>
      </c>
    </row>
    <row r="1662" spans="1:14" x14ac:dyDescent="0.25">
      <c r="A1662" s="2">
        <v>5</v>
      </c>
      <c r="B1662" s="2" t="s">
        <v>218</v>
      </c>
      <c r="C1662" s="5" t="s">
        <v>123</v>
      </c>
      <c r="D1662" s="5" t="s">
        <v>37</v>
      </c>
      <c r="E1662" s="3">
        <v>1</v>
      </c>
      <c r="F1662" s="3">
        <v>13</v>
      </c>
      <c r="G1662" s="3">
        <v>13</v>
      </c>
      <c r="H1662" t="str" cm="1">
        <f t="array" ref="H1662">SUBSTITUTE(INDEX($C$1:$C1662, MAX(IF((NOT(ISBLANK($C$1:$C1662)))*(ISNUMBER(FIND("Item:", $C$1:$C1662))), ROW($C$1:$C1662)-ROW($C$1)+1))), "Item: ", "")</f>
        <v>INSTALACION SANITARIA</v>
      </c>
      <c r="I1662" t="str">
        <f t="shared" si="129"/>
        <v/>
      </c>
      <c r="J1662" t="str">
        <f t="shared" si="132"/>
        <v>MATERIALES</v>
      </c>
      <c r="K1662" t="b">
        <f t="shared" si="130"/>
        <v>0</v>
      </c>
      <c r="L1662" s="11" t="str">
        <f t="shared" si="131"/>
        <v>SI</v>
      </c>
      <c r="M1662" t="str">
        <f>IF(B1662="Q", MAX(M$2:M1661)+1, "")</f>
        <v/>
      </c>
      <c r="N1662" t="str">
        <f t="shared" si="128"/>
        <v/>
      </c>
    </row>
    <row r="1663" spans="1:14" x14ac:dyDescent="0.25">
      <c r="A1663" s="2">
        <v>6</v>
      </c>
      <c r="B1663" s="2" t="s">
        <v>218</v>
      </c>
      <c r="C1663" s="5" t="s">
        <v>121</v>
      </c>
      <c r="D1663" s="5" t="s">
        <v>37</v>
      </c>
      <c r="E1663" s="3">
        <v>3</v>
      </c>
      <c r="F1663" s="3">
        <v>4</v>
      </c>
      <c r="G1663" s="3">
        <v>12</v>
      </c>
      <c r="H1663" t="str" cm="1">
        <f t="array" ref="H1663">SUBSTITUTE(INDEX($C$1:$C1663, MAX(IF((NOT(ISBLANK($C$1:$C1663)))*(ISNUMBER(FIND("Item:", $C$1:$C1663))), ROW($C$1:$C1663)-ROW($C$1)+1))), "Item: ", "")</f>
        <v>INSTALACION SANITARIA</v>
      </c>
      <c r="I1663" t="str">
        <f t="shared" si="129"/>
        <v/>
      </c>
      <c r="J1663" t="str">
        <f t="shared" si="132"/>
        <v>MATERIALES</v>
      </c>
      <c r="K1663" t="b">
        <f t="shared" si="130"/>
        <v>0</v>
      </c>
      <c r="L1663" s="11" t="str">
        <f t="shared" si="131"/>
        <v>SI</v>
      </c>
      <c r="M1663" t="str">
        <f>IF(B1663="Q", MAX(M$2:M1662)+1, "")</f>
        <v/>
      </c>
      <c r="N1663" t="str">
        <f t="shared" si="128"/>
        <v/>
      </c>
    </row>
    <row r="1664" spans="1:14" x14ac:dyDescent="0.25">
      <c r="A1664" s="2">
        <v>7</v>
      </c>
      <c r="B1664" s="2" t="s">
        <v>218</v>
      </c>
      <c r="C1664" s="5" t="s">
        <v>101</v>
      </c>
      <c r="D1664" s="5" t="s">
        <v>37</v>
      </c>
      <c r="E1664" s="3">
        <v>1</v>
      </c>
      <c r="F1664" s="3">
        <v>35</v>
      </c>
      <c r="G1664" s="3">
        <v>35</v>
      </c>
      <c r="H1664" t="str" cm="1">
        <f t="array" ref="H1664">SUBSTITUTE(INDEX($C$1:$C1664, MAX(IF((NOT(ISBLANK($C$1:$C1664)))*(ISNUMBER(FIND("Item:", $C$1:$C1664))), ROW($C$1:$C1664)-ROW($C$1)+1))), "Item: ", "")</f>
        <v>INSTALACION SANITARIA</v>
      </c>
      <c r="I1664" t="str">
        <f t="shared" si="129"/>
        <v/>
      </c>
      <c r="J1664" t="str">
        <f t="shared" si="132"/>
        <v>MATERIALES</v>
      </c>
      <c r="K1664" t="b">
        <f t="shared" si="130"/>
        <v>0</v>
      </c>
      <c r="L1664" s="11" t="str">
        <f t="shared" si="131"/>
        <v>SI</v>
      </c>
      <c r="M1664" t="str">
        <f>IF(B1664="Q", MAX(M$2:M1663)+1, "")</f>
        <v/>
      </c>
      <c r="N1664" t="str">
        <f t="shared" si="128"/>
        <v/>
      </c>
    </row>
    <row r="1665" spans="1:14" x14ac:dyDescent="0.25">
      <c r="A1665" s="2">
        <v>8</v>
      </c>
      <c r="B1665" s="2" t="s">
        <v>218</v>
      </c>
      <c r="C1665" s="5" t="s">
        <v>96</v>
      </c>
      <c r="D1665" s="5" t="s">
        <v>37</v>
      </c>
      <c r="E1665" s="3">
        <v>1</v>
      </c>
      <c r="F1665" s="3">
        <v>40</v>
      </c>
      <c r="G1665" s="3">
        <v>40</v>
      </c>
      <c r="H1665" t="str" cm="1">
        <f t="array" ref="H1665">SUBSTITUTE(INDEX($C$1:$C1665, MAX(IF((NOT(ISBLANK($C$1:$C1665)))*(ISNUMBER(FIND("Item:", $C$1:$C1665))), ROW($C$1:$C1665)-ROW($C$1)+1))), "Item: ", "")</f>
        <v>INSTALACION SANITARIA</v>
      </c>
      <c r="I1665" t="str">
        <f t="shared" si="129"/>
        <v/>
      </c>
      <c r="J1665" t="str">
        <f t="shared" si="132"/>
        <v>MATERIALES</v>
      </c>
      <c r="K1665" t="b">
        <f t="shared" si="130"/>
        <v>0</v>
      </c>
      <c r="L1665" s="11" t="str">
        <f t="shared" si="131"/>
        <v>SI</v>
      </c>
      <c r="M1665" t="str">
        <f>IF(B1665="Q", MAX(M$2:M1664)+1, "")</f>
        <v/>
      </c>
      <c r="N1665" t="str">
        <f t="shared" si="128"/>
        <v/>
      </c>
    </row>
    <row r="1666" spans="1:14" x14ac:dyDescent="0.25">
      <c r="A1666" s="2">
        <v>9</v>
      </c>
      <c r="B1666" s="2" t="s">
        <v>218</v>
      </c>
      <c r="C1666" s="5" t="s">
        <v>195</v>
      </c>
      <c r="D1666" s="5" t="s">
        <v>55</v>
      </c>
      <c r="E1666" s="3">
        <v>2</v>
      </c>
      <c r="F1666" s="3">
        <v>11</v>
      </c>
      <c r="G1666" s="3">
        <v>22</v>
      </c>
      <c r="H1666" t="str" cm="1">
        <f t="array" ref="H1666">SUBSTITUTE(INDEX($C$1:$C1666, MAX(IF((NOT(ISBLANK($C$1:$C1666)))*(ISNUMBER(FIND("Item:", $C$1:$C1666))), ROW($C$1:$C1666)-ROW($C$1)+1))), "Item: ", "")</f>
        <v>INSTALACION SANITARIA</v>
      </c>
      <c r="I1666" t="str">
        <f t="shared" si="129"/>
        <v/>
      </c>
      <c r="J1666" t="str">
        <f t="shared" si="132"/>
        <v>MATERIALES</v>
      </c>
      <c r="K1666" t="b">
        <f t="shared" si="130"/>
        <v>0</v>
      </c>
      <c r="L1666" s="11" t="str">
        <f t="shared" si="131"/>
        <v>SI</v>
      </c>
      <c r="M1666" t="str">
        <f>IF(B1666="Q", MAX(M$2:M1665)+1, "")</f>
        <v/>
      </c>
      <c r="N1666" t="str">
        <f t="shared" ref="N1666:N1729" si="133">+IF(M1666="","",H1666)</f>
        <v/>
      </c>
    </row>
    <row r="1667" spans="1:14" x14ac:dyDescent="0.25">
      <c r="A1667" s="2">
        <v>10</v>
      </c>
      <c r="B1667" s="2" t="s">
        <v>218</v>
      </c>
      <c r="C1667" s="5" t="s">
        <v>192</v>
      </c>
      <c r="D1667" s="5" t="s">
        <v>26</v>
      </c>
      <c r="E1667" s="3">
        <v>8</v>
      </c>
      <c r="F1667" s="3">
        <v>19</v>
      </c>
      <c r="G1667" s="3">
        <v>152</v>
      </c>
      <c r="H1667" t="str" cm="1">
        <f t="array" ref="H1667">SUBSTITUTE(INDEX($C$1:$C1667, MAX(IF((NOT(ISBLANK($C$1:$C1667)))*(ISNUMBER(FIND("Item:", $C$1:$C1667))), ROW($C$1:$C1667)-ROW($C$1)+1))), "Item: ", "")</f>
        <v>INSTALACION SANITARIA</v>
      </c>
      <c r="I1667" t="str">
        <f t="shared" ref="I1667:I1730" si="134">IFERROR(  IF(OR(ISNUMBER(FIND("MATERIALES", C1667,1))), "MATERIALES",  IF(OR(ISNUMBER(FIND("MANO DE OBRA", C1667))), "MANO DE OBRA",  IF(OR(ISNUMBER(FIND("EQUIPO", C1667))), "EQUIPO",  ""))),"")</f>
        <v/>
      </c>
      <c r="J1667" t="str">
        <f t="shared" si="132"/>
        <v>MATERIALES</v>
      </c>
      <c r="K1667" t="b">
        <f t="shared" ref="K1667:K1730" si="135">AND(ISTEXT(B1667),C1667=J1667)</f>
        <v>0</v>
      </c>
      <c r="L1667" s="11" t="str">
        <f t="shared" ref="L1667:L1730" si="136">IF(ISNUMBER(A1667),"SI","")</f>
        <v>SI</v>
      </c>
      <c r="M1667" t="str">
        <f>IF(B1667="Q", MAX(M$2:M1666)+1, "")</f>
        <v/>
      </c>
      <c r="N1667" t="str">
        <f t="shared" si="133"/>
        <v/>
      </c>
    </row>
    <row r="1668" spans="1:14" x14ac:dyDescent="0.25">
      <c r="A1668" s="2">
        <v>11</v>
      </c>
      <c r="B1668" s="2" t="s">
        <v>218</v>
      </c>
      <c r="C1668" s="5" t="s">
        <v>190</v>
      </c>
      <c r="D1668" s="5" t="s">
        <v>26</v>
      </c>
      <c r="E1668" s="3">
        <v>8</v>
      </c>
      <c r="F1668" s="3">
        <v>10.5</v>
      </c>
      <c r="G1668" s="3">
        <v>84</v>
      </c>
      <c r="H1668" t="str" cm="1">
        <f t="array" ref="H1668">SUBSTITUTE(INDEX($C$1:$C1668, MAX(IF((NOT(ISBLANK($C$1:$C1668)))*(ISNUMBER(FIND("Item:", $C$1:$C1668))), ROW($C$1:$C1668)-ROW($C$1)+1))), "Item: ", "")</f>
        <v>INSTALACION SANITARIA</v>
      </c>
      <c r="I1668" t="str">
        <f t="shared" si="134"/>
        <v/>
      </c>
      <c r="J1668" t="str">
        <f t="shared" si="132"/>
        <v>MATERIALES</v>
      </c>
      <c r="K1668" t="b">
        <f t="shared" si="135"/>
        <v>0</v>
      </c>
      <c r="L1668" s="11" t="str">
        <f t="shared" si="136"/>
        <v>SI</v>
      </c>
      <c r="M1668" t="str">
        <f>IF(B1668="Q", MAX(M$2:M1667)+1, "")</f>
        <v/>
      </c>
      <c r="N1668" t="str">
        <f t="shared" si="133"/>
        <v/>
      </c>
    </row>
    <row r="1669" spans="1:14" x14ac:dyDescent="0.25">
      <c r="H1669" t="str" cm="1">
        <f t="array" ref="H1669">SUBSTITUTE(INDEX($C$1:$C1669, MAX(IF((NOT(ISBLANK($C$1:$C1669)))*(ISNUMBER(FIND("Item:", $C$1:$C1669))), ROW($C$1:$C1669)-ROW($C$1)+1))), "Item: ", "")</f>
        <v>INSTALACION SANITARIA</v>
      </c>
      <c r="I1669" t="str">
        <f t="shared" si="134"/>
        <v/>
      </c>
      <c r="J1669" t="str">
        <f t="shared" si="132"/>
        <v>MATERIALES</v>
      </c>
      <c r="K1669" t="b">
        <f t="shared" si="135"/>
        <v>0</v>
      </c>
      <c r="L1669" s="11" t="str">
        <f t="shared" si="136"/>
        <v/>
      </c>
      <c r="M1669" t="str">
        <f>IF(B1669="Q", MAX(M$2:M1668)+1, "")</f>
        <v/>
      </c>
      <c r="N1669" t="str">
        <f t="shared" si="133"/>
        <v/>
      </c>
    </row>
    <row r="1670" spans="1:14" x14ac:dyDescent="0.25">
      <c r="H1670" t="str" cm="1">
        <f t="array" ref="H1670">SUBSTITUTE(INDEX($C$1:$C1670, MAX(IF((NOT(ISBLANK($C$1:$C1670)))*(ISNUMBER(FIND("Item:", $C$1:$C1670))), ROW($C$1:$C1670)-ROW($C$1)+1))), "Item: ", "")</f>
        <v>INSTALACION SANITARIA</v>
      </c>
      <c r="I1670" t="str">
        <f t="shared" si="134"/>
        <v/>
      </c>
      <c r="J1670" t="str">
        <f t="shared" si="132"/>
        <v>MATERIALES</v>
      </c>
      <c r="K1670" t="b">
        <f t="shared" si="135"/>
        <v>0</v>
      </c>
      <c r="L1670" s="11" t="str">
        <f t="shared" si="136"/>
        <v/>
      </c>
      <c r="M1670" t="str">
        <f>IF(B1670="Q", MAX(M$2:M1669)+1, "")</f>
        <v/>
      </c>
      <c r="N1670" t="str">
        <f t="shared" si="133"/>
        <v/>
      </c>
    </row>
    <row r="1671" spans="1:14" x14ac:dyDescent="0.25">
      <c r="H1671" t="str" cm="1">
        <f t="array" ref="H1671">SUBSTITUTE(INDEX($C$1:$C1671, MAX(IF((NOT(ISBLANK($C$1:$C1671)))*(ISNUMBER(FIND("Item:", $C$1:$C1671))), ROW($C$1:$C1671)-ROW($C$1)+1))), "Item: ", "")</f>
        <v>INSTALACION SANITARIA</v>
      </c>
      <c r="I1671" t="str">
        <f t="shared" si="134"/>
        <v/>
      </c>
      <c r="J1671" t="str">
        <f t="shared" si="132"/>
        <v>MATERIALES</v>
      </c>
      <c r="K1671" t="b">
        <f t="shared" si="135"/>
        <v>0</v>
      </c>
      <c r="L1671" s="11" t="str">
        <f t="shared" si="136"/>
        <v/>
      </c>
      <c r="M1671" t="str">
        <f>IF(B1671="Q", MAX(M$2:M1670)+1, "")</f>
        <v/>
      </c>
      <c r="N1671" t="str">
        <f t="shared" si="133"/>
        <v/>
      </c>
    </row>
    <row r="1672" spans="1:14" x14ac:dyDescent="0.25">
      <c r="H1672" t="str" cm="1">
        <f t="array" ref="H1672">SUBSTITUTE(INDEX($C$1:$C1672, MAX(IF((NOT(ISBLANK($C$1:$C1672)))*(ISNUMBER(FIND("Item:", $C$1:$C1672))), ROW($C$1:$C1672)-ROW($C$1)+1))), "Item: ", "")</f>
        <v>INSTALACION SANITARIA</v>
      </c>
      <c r="I1672" t="str">
        <f t="shared" si="134"/>
        <v/>
      </c>
      <c r="J1672" t="str">
        <f t="shared" ref="J1672:J1735" si="137">+IF(I1672="",J1671,I1672)</f>
        <v>MATERIALES</v>
      </c>
      <c r="K1672" t="b">
        <f t="shared" si="135"/>
        <v>0</v>
      </c>
      <c r="L1672" s="11" t="str">
        <f t="shared" si="136"/>
        <v/>
      </c>
      <c r="M1672" t="str">
        <f>IF(B1672="Q", MAX(M$2:M1671)+1, "")</f>
        <v/>
      </c>
      <c r="N1672" t="str">
        <f t="shared" si="133"/>
        <v/>
      </c>
    </row>
    <row r="1673" spans="1:14" x14ac:dyDescent="0.25">
      <c r="A1673" s="6" t="s">
        <v>1</v>
      </c>
      <c r="B1673" s="6" t="s">
        <v>219</v>
      </c>
      <c r="C1673" s="8" t="s">
        <v>220</v>
      </c>
      <c r="D1673" s="8"/>
      <c r="E1673" s="8"/>
      <c r="F1673" s="8" t="s">
        <v>221</v>
      </c>
      <c r="G1673" s="7">
        <v>409.75</v>
      </c>
      <c r="H1673" t="str" cm="1">
        <f t="array" ref="H1673">SUBSTITUTE(INDEX($C$1:$C1673, MAX(IF((NOT(ISBLANK($C$1:$C1673)))*(ISNUMBER(FIND("Item:", $C$1:$C1673))), ROW($C$1:$C1673)-ROW($C$1)+1))), "Item: ", "")</f>
        <v>INSTALACION SANITARIA</v>
      </c>
      <c r="I1673" t="str">
        <f t="shared" si="134"/>
        <v>MATERIALES</v>
      </c>
      <c r="J1673" t="str">
        <f t="shared" si="137"/>
        <v>MATERIALES</v>
      </c>
      <c r="K1673" t="b">
        <f t="shared" si="135"/>
        <v>0</v>
      </c>
      <c r="L1673" s="11" t="str">
        <f t="shared" si="136"/>
        <v/>
      </c>
      <c r="M1673" t="str">
        <f>IF(B1673="Q", MAX(M$2:M1672)+1, "")</f>
        <v/>
      </c>
      <c r="N1673" t="str">
        <f t="shared" si="133"/>
        <v/>
      </c>
    </row>
    <row r="1674" spans="1:14" x14ac:dyDescent="0.25">
      <c r="A1674" s="2"/>
      <c r="B1674" s="2" t="s">
        <v>222</v>
      </c>
      <c r="C1674" s="5" t="s">
        <v>223</v>
      </c>
      <c r="D1674" s="5"/>
      <c r="E1674" s="5"/>
      <c r="F1674" s="5"/>
      <c r="G1674" s="5"/>
      <c r="H1674" t="str" cm="1">
        <f t="array" ref="H1674">SUBSTITUTE(INDEX($C$1:$C1674, MAX(IF((NOT(ISBLANK($C$1:$C1674)))*(ISNUMBER(FIND("Item:", $C$1:$C1674))), ROW($C$1:$C1674)-ROW($C$1)+1))), "Item: ", "")</f>
        <v>INSTALACION SANITARIA</v>
      </c>
      <c r="I1674" t="str">
        <f t="shared" si="134"/>
        <v>MANO DE OBRA</v>
      </c>
      <c r="J1674" t="str">
        <f t="shared" si="137"/>
        <v>MANO DE OBRA</v>
      </c>
      <c r="K1674" t="b">
        <f t="shared" si="135"/>
        <v>1</v>
      </c>
      <c r="L1674" s="11" t="str">
        <f t="shared" si="136"/>
        <v/>
      </c>
      <c r="M1674" t="str">
        <f>IF(B1674="Q", MAX(M$2:M1673)+1, "")</f>
        <v/>
      </c>
      <c r="N1674" t="str">
        <f t="shared" si="133"/>
        <v/>
      </c>
    </row>
    <row r="1675" spans="1:14" x14ac:dyDescent="0.25">
      <c r="A1675" s="2">
        <v>1</v>
      </c>
      <c r="B1675" s="2" t="s">
        <v>218</v>
      </c>
      <c r="C1675" s="5" t="s">
        <v>206</v>
      </c>
      <c r="D1675" s="5" t="s">
        <v>198</v>
      </c>
      <c r="E1675" s="3">
        <v>9</v>
      </c>
      <c r="F1675" s="3">
        <v>18</v>
      </c>
      <c r="G1675" s="3">
        <v>162</v>
      </c>
      <c r="H1675" t="str" cm="1">
        <f t="array" ref="H1675">SUBSTITUTE(INDEX($C$1:$C1675, MAX(IF((NOT(ISBLANK($C$1:$C1675)))*(ISNUMBER(FIND("Item:", $C$1:$C1675))), ROW($C$1:$C1675)-ROW($C$1)+1))), "Item: ", "")</f>
        <v>INSTALACION SANITARIA</v>
      </c>
      <c r="I1675" t="str">
        <f t="shared" si="134"/>
        <v/>
      </c>
      <c r="J1675" t="str">
        <f t="shared" si="137"/>
        <v>MANO DE OBRA</v>
      </c>
      <c r="K1675" t="b">
        <f t="shared" si="135"/>
        <v>0</v>
      </c>
      <c r="L1675" s="11" t="str">
        <f t="shared" si="136"/>
        <v>SI</v>
      </c>
      <c r="M1675" t="str">
        <f>IF(B1675="Q", MAX(M$2:M1674)+1, "")</f>
        <v/>
      </c>
      <c r="N1675" t="str">
        <f t="shared" si="133"/>
        <v/>
      </c>
    </row>
    <row r="1676" spans="1:14" x14ac:dyDescent="0.25">
      <c r="A1676" s="2">
        <v>2</v>
      </c>
      <c r="B1676" s="2" t="s">
        <v>218</v>
      </c>
      <c r="C1676" s="5" t="s">
        <v>200</v>
      </c>
      <c r="D1676" s="5" t="s">
        <v>198</v>
      </c>
      <c r="E1676" s="3">
        <v>9</v>
      </c>
      <c r="F1676" s="3">
        <v>0</v>
      </c>
      <c r="G1676" s="3">
        <v>0</v>
      </c>
      <c r="H1676" t="str" cm="1">
        <f t="array" ref="H1676">SUBSTITUTE(INDEX($C$1:$C1676, MAX(IF((NOT(ISBLANK($C$1:$C1676)))*(ISNUMBER(FIND("Item:", $C$1:$C1676))), ROW($C$1:$C1676)-ROW($C$1)+1))), "Item: ", "")</f>
        <v>INSTALACION SANITARIA</v>
      </c>
      <c r="I1676" t="str">
        <f t="shared" si="134"/>
        <v/>
      </c>
      <c r="J1676" t="str">
        <f t="shared" si="137"/>
        <v>MANO DE OBRA</v>
      </c>
      <c r="K1676" t="b">
        <f t="shared" si="135"/>
        <v>0</v>
      </c>
      <c r="L1676" s="11" t="str">
        <f t="shared" si="136"/>
        <v>SI</v>
      </c>
      <c r="M1676" t="str">
        <f>IF(B1676="Q", MAX(M$2:M1675)+1, "")</f>
        <v/>
      </c>
      <c r="N1676" t="str">
        <f t="shared" si="133"/>
        <v/>
      </c>
    </row>
    <row r="1677" spans="1:14" x14ac:dyDescent="0.25">
      <c r="H1677" t="str" cm="1">
        <f t="array" ref="H1677">SUBSTITUTE(INDEX($C$1:$C1677, MAX(IF((NOT(ISBLANK($C$1:$C1677)))*(ISNUMBER(FIND("Item:", $C$1:$C1677))), ROW($C$1:$C1677)-ROW($C$1)+1))), "Item: ", "")</f>
        <v>INSTALACION SANITARIA</v>
      </c>
      <c r="I1677" t="str">
        <f t="shared" si="134"/>
        <v/>
      </c>
      <c r="J1677" t="str">
        <f t="shared" si="137"/>
        <v>MANO DE OBRA</v>
      </c>
      <c r="K1677" t="b">
        <f t="shared" si="135"/>
        <v>0</v>
      </c>
      <c r="L1677" s="11" t="str">
        <f t="shared" si="136"/>
        <v/>
      </c>
      <c r="M1677" t="str">
        <f>IF(B1677="Q", MAX(M$2:M1676)+1, "")</f>
        <v/>
      </c>
      <c r="N1677" t="str">
        <f t="shared" si="133"/>
        <v/>
      </c>
    </row>
    <row r="1678" spans="1:14" x14ac:dyDescent="0.25">
      <c r="H1678" t="str" cm="1">
        <f t="array" ref="H1678">SUBSTITUTE(INDEX($C$1:$C1678, MAX(IF((NOT(ISBLANK($C$1:$C1678)))*(ISNUMBER(FIND("Item:", $C$1:$C1678))), ROW($C$1:$C1678)-ROW($C$1)+1))), "Item: ", "")</f>
        <v>INSTALACION SANITARIA</v>
      </c>
      <c r="I1678" t="str">
        <f t="shared" si="134"/>
        <v/>
      </c>
      <c r="J1678" t="str">
        <f t="shared" si="137"/>
        <v>MANO DE OBRA</v>
      </c>
      <c r="K1678" t="b">
        <f t="shared" si="135"/>
        <v>0</v>
      </c>
      <c r="L1678" s="11" t="str">
        <f t="shared" si="136"/>
        <v/>
      </c>
      <c r="M1678" t="str">
        <f>IF(B1678="Q", MAX(M$2:M1677)+1, "")</f>
        <v/>
      </c>
      <c r="N1678" t="str">
        <f t="shared" si="133"/>
        <v/>
      </c>
    </row>
    <row r="1679" spans="1:14" x14ac:dyDescent="0.25">
      <c r="H1679" t="str" cm="1">
        <f t="array" ref="H1679">SUBSTITUTE(INDEX($C$1:$C1679, MAX(IF((NOT(ISBLANK($C$1:$C1679)))*(ISNUMBER(FIND("Item:", $C$1:$C1679))), ROW($C$1:$C1679)-ROW($C$1)+1))), "Item: ", "")</f>
        <v>INSTALACION SANITARIA</v>
      </c>
      <c r="I1679" t="str">
        <f t="shared" si="134"/>
        <v/>
      </c>
      <c r="J1679" t="str">
        <f t="shared" si="137"/>
        <v>MANO DE OBRA</v>
      </c>
      <c r="K1679" t="b">
        <f t="shared" si="135"/>
        <v>0</v>
      </c>
      <c r="L1679" s="11" t="str">
        <f t="shared" si="136"/>
        <v/>
      </c>
      <c r="M1679" t="str">
        <f>IF(B1679="Q", MAX(M$2:M1678)+1, "")</f>
        <v/>
      </c>
      <c r="N1679" t="str">
        <f t="shared" si="133"/>
        <v/>
      </c>
    </row>
    <row r="1680" spans="1:14" x14ac:dyDescent="0.25">
      <c r="A1680" s="6" t="s">
        <v>1</v>
      </c>
      <c r="B1680" s="6" t="s">
        <v>224</v>
      </c>
      <c r="C1680" s="8" t="s">
        <v>225</v>
      </c>
      <c r="D1680" s="8"/>
      <c r="E1680" s="8"/>
      <c r="F1680" s="8" t="s">
        <v>226</v>
      </c>
      <c r="G1680" s="7">
        <v>162</v>
      </c>
      <c r="H1680" t="str" cm="1">
        <f t="array" ref="H1680">SUBSTITUTE(INDEX($C$1:$C1680, MAX(IF((NOT(ISBLANK($C$1:$C1680)))*(ISNUMBER(FIND("Item:", $C$1:$C1680))), ROW($C$1:$C1680)-ROW($C$1)+1))), "Item: ", "")</f>
        <v>INSTALACION SANITARIA</v>
      </c>
      <c r="I1680" t="str">
        <f t="shared" si="134"/>
        <v>MANO DE OBRA</v>
      </c>
      <c r="J1680" t="str">
        <f t="shared" si="137"/>
        <v>MANO DE OBRA</v>
      </c>
      <c r="K1680" t="b">
        <f t="shared" si="135"/>
        <v>0</v>
      </c>
      <c r="L1680" s="11" t="str">
        <f t="shared" si="136"/>
        <v/>
      </c>
      <c r="M1680" t="str">
        <f>IF(B1680="Q", MAX(M$2:M1679)+1, "")</f>
        <v/>
      </c>
      <c r="N1680" t="str">
        <f t="shared" si="133"/>
        <v/>
      </c>
    </row>
    <row r="1681" spans="1:14" x14ac:dyDescent="0.25">
      <c r="A1681" s="2"/>
      <c r="B1681" s="2" t="s">
        <v>227</v>
      </c>
      <c r="C1681" s="5" t="s">
        <v>228</v>
      </c>
      <c r="D1681" s="5"/>
      <c r="E1681" s="5" t="s">
        <v>229</v>
      </c>
      <c r="F1681" s="5" t="s">
        <v>230</v>
      </c>
      <c r="G1681" s="3">
        <v>89.1</v>
      </c>
      <c r="H1681" t="str" cm="1">
        <f t="array" ref="H1681">SUBSTITUTE(INDEX($C$1:$C1681, MAX(IF((NOT(ISBLANK($C$1:$C1681)))*(ISNUMBER(FIND("Item:", $C$1:$C1681))), ROW($C$1:$C1681)-ROW($C$1)+1))), "Item: ", "")</f>
        <v>INSTALACION SANITARIA</v>
      </c>
      <c r="I1681" t="str">
        <f t="shared" si="134"/>
        <v/>
      </c>
      <c r="J1681" t="str">
        <f t="shared" si="137"/>
        <v>MANO DE OBRA</v>
      </c>
      <c r="K1681" t="b">
        <f t="shared" si="135"/>
        <v>0</v>
      </c>
      <c r="L1681" s="11" t="str">
        <f t="shared" si="136"/>
        <v/>
      </c>
      <c r="M1681" t="str">
        <f>IF(B1681="Q", MAX(M$2:M1680)+1, "")</f>
        <v/>
      </c>
      <c r="N1681" t="str">
        <f t="shared" si="133"/>
        <v/>
      </c>
    </row>
    <row r="1682" spans="1:14" x14ac:dyDescent="0.25">
      <c r="A1682" s="2"/>
      <c r="B1682" s="2" t="s">
        <v>231</v>
      </c>
      <c r="C1682" s="5" t="s">
        <v>232</v>
      </c>
      <c r="D1682" s="5"/>
      <c r="E1682" s="5" t="s">
        <v>233</v>
      </c>
      <c r="F1682" s="5" t="s">
        <v>234</v>
      </c>
      <c r="G1682" s="3">
        <v>37.51</v>
      </c>
      <c r="H1682" t="str" cm="1">
        <f t="array" ref="H1682">SUBSTITUTE(INDEX($C$1:$C1682, MAX(IF((NOT(ISBLANK($C$1:$C1682)))*(ISNUMBER(FIND("Item:", $C$1:$C1682))), ROW($C$1:$C1682)-ROW($C$1)+1))), "Item: ", "")</f>
        <v>INSTALACION SANITARIA</v>
      </c>
      <c r="I1682" t="str">
        <f t="shared" si="134"/>
        <v/>
      </c>
      <c r="J1682" t="str">
        <f t="shared" si="137"/>
        <v>MANO DE OBRA</v>
      </c>
      <c r="K1682" t="b">
        <f t="shared" si="135"/>
        <v>0</v>
      </c>
      <c r="L1682" s="11" t="str">
        <f t="shared" si="136"/>
        <v/>
      </c>
      <c r="M1682" t="str">
        <f>IF(B1682="Q", MAX(M$2:M1681)+1, "")</f>
        <v/>
      </c>
      <c r="N1682" t="str">
        <f t="shared" si="133"/>
        <v/>
      </c>
    </row>
    <row r="1683" spans="1:14" x14ac:dyDescent="0.25">
      <c r="A1683" s="6" t="s">
        <v>1</v>
      </c>
      <c r="B1683" s="6" t="s">
        <v>235</v>
      </c>
      <c r="C1683" s="8" t="s">
        <v>236</v>
      </c>
      <c r="D1683" s="8"/>
      <c r="E1683" s="8"/>
      <c r="F1683" s="8" t="s">
        <v>237</v>
      </c>
      <c r="G1683" s="7">
        <v>288.61</v>
      </c>
      <c r="H1683" t="str" cm="1">
        <f t="array" ref="H1683">SUBSTITUTE(INDEX($C$1:$C1683, MAX(IF((NOT(ISBLANK($C$1:$C1683)))*(ISNUMBER(FIND("Item:", $C$1:$C1683))), ROW($C$1:$C1683)-ROW($C$1)+1))), "Item: ", "")</f>
        <v>INSTALACION SANITARIA</v>
      </c>
      <c r="I1683" t="str">
        <f t="shared" si="134"/>
        <v>MANO DE OBRA</v>
      </c>
      <c r="J1683" t="str">
        <f t="shared" si="137"/>
        <v>MANO DE OBRA</v>
      </c>
      <c r="K1683" t="b">
        <f t="shared" si="135"/>
        <v>0</v>
      </c>
      <c r="L1683" s="11" t="str">
        <f t="shared" si="136"/>
        <v/>
      </c>
      <c r="M1683" t="str">
        <f>IF(B1683="Q", MAX(M$2:M1682)+1, "")</f>
        <v/>
      </c>
      <c r="N1683" t="str">
        <f t="shared" si="133"/>
        <v/>
      </c>
    </row>
    <row r="1684" spans="1:14" x14ac:dyDescent="0.25">
      <c r="A1684" s="2"/>
      <c r="B1684" s="2" t="s">
        <v>238</v>
      </c>
      <c r="C1684" s="5" t="s">
        <v>239</v>
      </c>
      <c r="D1684" s="5"/>
      <c r="E1684" s="5"/>
      <c r="F1684" s="5"/>
      <c r="G1684" s="5"/>
      <c r="H1684" t="str" cm="1">
        <f t="array" ref="H1684">SUBSTITUTE(INDEX($C$1:$C1684, MAX(IF((NOT(ISBLANK($C$1:$C1684)))*(ISNUMBER(FIND("Item:", $C$1:$C1684))), ROW($C$1:$C1684)-ROW($C$1)+1))), "Item: ", "")</f>
        <v>INSTALACION SANITARIA</v>
      </c>
      <c r="I1684" t="str">
        <f t="shared" si="134"/>
        <v>EQUIPO</v>
      </c>
      <c r="J1684" t="str">
        <f t="shared" si="137"/>
        <v>EQUIPO</v>
      </c>
      <c r="K1684" t="b">
        <f t="shared" si="135"/>
        <v>0</v>
      </c>
      <c r="L1684" s="11" t="str">
        <f t="shared" si="136"/>
        <v/>
      </c>
      <c r="M1684" t="str">
        <f>IF(B1684="Q", MAX(M$2:M1683)+1, "")</f>
        <v/>
      </c>
      <c r="N1684" t="str">
        <f t="shared" si="133"/>
        <v/>
      </c>
    </row>
    <row r="1685" spans="1:14" x14ac:dyDescent="0.25">
      <c r="H1685" t="str" cm="1">
        <f t="array" ref="H1685">SUBSTITUTE(INDEX($C$1:$C1685, MAX(IF((NOT(ISBLANK($C$1:$C1685)))*(ISNUMBER(FIND("Item:", $C$1:$C1685))), ROW($C$1:$C1685)-ROW($C$1)+1))), "Item: ", "")</f>
        <v>INSTALACION SANITARIA</v>
      </c>
      <c r="I1685" t="str">
        <f t="shared" si="134"/>
        <v/>
      </c>
      <c r="J1685" t="str">
        <f t="shared" si="137"/>
        <v>EQUIPO</v>
      </c>
      <c r="K1685" t="b">
        <f t="shared" si="135"/>
        <v>0</v>
      </c>
      <c r="L1685" s="11" t="str">
        <f t="shared" si="136"/>
        <v/>
      </c>
      <c r="M1685" t="str">
        <f>IF(B1685="Q", MAX(M$2:M1684)+1, "")</f>
        <v/>
      </c>
      <c r="N1685" t="str">
        <f t="shared" si="133"/>
        <v/>
      </c>
    </row>
    <row r="1686" spans="1:14" x14ac:dyDescent="0.25">
      <c r="H1686" t="str" cm="1">
        <f t="array" ref="H1686">SUBSTITUTE(INDEX($C$1:$C1686, MAX(IF((NOT(ISBLANK($C$1:$C1686)))*(ISNUMBER(FIND("Item:", $C$1:$C1686))), ROW($C$1:$C1686)-ROW($C$1)+1))), "Item: ", "")</f>
        <v>INSTALACION SANITARIA</v>
      </c>
      <c r="I1686" t="str">
        <f t="shared" si="134"/>
        <v/>
      </c>
      <c r="J1686" t="str">
        <f t="shared" si="137"/>
        <v>EQUIPO</v>
      </c>
      <c r="K1686" t="b">
        <f t="shared" si="135"/>
        <v>0</v>
      </c>
      <c r="L1686" s="11" t="str">
        <f t="shared" si="136"/>
        <v/>
      </c>
      <c r="M1686" t="str">
        <f>IF(B1686="Q", MAX(M$2:M1685)+1, "")</f>
        <v/>
      </c>
      <c r="N1686" t="str">
        <f t="shared" si="133"/>
        <v/>
      </c>
    </row>
    <row r="1687" spans="1:14" x14ac:dyDescent="0.25">
      <c r="H1687" t="str" cm="1">
        <f t="array" ref="H1687">SUBSTITUTE(INDEX($C$1:$C1687, MAX(IF((NOT(ISBLANK($C$1:$C1687)))*(ISNUMBER(FIND("Item:", $C$1:$C1687))), ROW($C$1:$C1687)-ROW($C$1)+1))), "Item: ", "")</f>
        <v>INSTALACION SANITARIA</v>
      </c>
      <c r="I1687" t="str">
        <f t="shared" si="134"/>
        <v/>
      </c>
      <c r="J1687" t="str">
        <f t="shared" si="137"/>
        <v>EQUIPO</v>
      </c>
      <c r="K1687" t="b">
        <f t="shared" si="135"/>
        <v>0</v>
      </c>
      <c r="L1687" s="11" t="str">
        <f t="shared" si="136"/>
        <v/>
      </c>
      <c r="M1687" t="str">
        <f>IF(B1687="Q", MAX(M$2:M1686)+1, "")</f>
        <v/>
      </c>
      <c r="N1687" t="str">
        <f t="shared" si="133"/>
        <v/>
      </c>
    </row>
    <row r="1688" spans="1:14" x14ac:dyDescent="0.25">
      <c r="H1688" t="str" cm="1">
        <f t="array" ref="H1688">SUBSTITUTE(INDEX($C$1:$C1688, MAX(IF((NOT(ISBLANK($C$1:$C1688)))*(ISNUMBER(FIND("Item:", $C$1:$C1688))), ROW($C$1:$C1688)-ROW($C$1)+1))), "Item: ", "")</f>
        <v>INSTALACION SANITARIA</v>
      </c>
      <c r="I1688" t="str">
        <f t="shared" si="134"/>
        <v/>
      </c>
      <c r="J1688" t="str">
        <f t="shared" si="137"/>
        <v>EQUIPO</v>
      </c>
      <c r="K1688" t="b">
        <f t="shared" si="135"/>
        <v>0</v>
      </c>
      <c r="L1688" s="11" t="str">
        <f t="shared" si="136"/>
        <v/>
      </c>
      <c r="M1688" t="str">
        <f>IF(B1688="Q", MAX(M$2:M1687)+1, "")</f>
        <v/>
      </c>
      <c r="N1688" t="str">
        <f t="shared" si="133"/>
        <v/>
      </c>
    </row>
    <row r="1689" spans="1:14" x14ac:dyDescent="0.25">
      <c r="H1689" t="str" cm="1">
        <f t="array" ref="H1689">SUBSTITUTE(INDEX($C$1:$C1689, MAX(IF((NOT(ISBLANK($C$1:$C1689)))*(ISNUMBER(FIND("Item:", $C$1:$C1689))), ROW($C$1:$C1689)-ROW($C$1)+1))), "Item: ", "")</f>
        <v>INSTALACION SANITARIA</v>
      </c>
      <c r="I1689" t="str">
        <f t="shared" si="134"/>
        <v/>
      </c>
      <c r="J1689" t="str">
        <f t="shared" si="137"/>
        <v>EQUIPO</v>
      </c>
      <c r="K1689" t="b">
        <f t="shared" si="135"/>
        <v>0</v>
      </c>
      <c r="L1689" s="11" t="str">
        <f t="shared" si="136"/>
        <v/>
      </c>
      <c r="M1689" t="str">
        <f>IF(B1689="Q", MAX(M$2:M1688)+1, "")</f>
        <v/>
      </c>
      <c r="N1689" t="str">
        <f t="shared" si="133"/>
        <v/>
      </c>
    </row>
    <row r="1690" spans="1:14" x14ac:dyDescent="0.25">
      <c r="A1690" s="2"/>
      <c r="B1690" s="2" t="s">
        <v>240</v>
      </c>
      <c r="C1690" s="5" t="s">
        <v>241</v>
      </c>
      <c r="D1690" s="5"/>
      <c r="E1690" s="5" t="s">
        <v>242</v>
      </c>
      <c r="F1690" s="5" t="s">
        <v>243</v>
      </c>
      <c r="G1690" s="3">
        <v>8.66</v>
      </c>
      <c r="H1690" t="str" cm="1">
        <f t="array" ref="H1690">SUBSTITUTE(INDEX($C$1:$C1690, MAX(IF((NOT(ISBLANK($C$1:$C1690)))*(ISNUMBER(FIND("Item:", $C$1:$C1690))), ROW($C$1:$C1690)-ROW($C$1)+1))), "Item: ", "")</f>
        <v>INSTALACION SANITARIA</v>
      </c>
      <c r="I1690" t="str">
        <f t="shared" si="134"/>
        <v/>
      </c>
      <c r="J1690" t="str">
        <f t="shared" si="137"/>
        <v>EQUIPO</v>
      </c>
      <c r="K1690" t="b">
        <f t="shared" si="135"/>
        <v>0</v>
      </c>
      <c r="L1690" s="11" t="str">
        <f t="shared" si="136"/>
        <v/>
      </c>
      <c r="M1690" t="str">
        <f>IF(B1690="Q", MAX(M$2:M1689)+1, "")</f>
        <v/>
      </c>
      <c r="N1690" t="str">
        <f t="shared" si="133"/>
        <v/>
      </c>
    </row>
    <row r="1691" spans="1:14" x14ac:dyDescent="0.25">
      <c r="A1691" s="6" t="s">
        <v>1</v>
      </c>
      <c r="B1691" s="6" t="s">
        <v>244</v>
      </c>
      <c r="C1691" s="8" t="s">
        <v>245</v>
      </c>
      <c r="D1691" s="8"/>
      <c r="E1691" s="8"/>
      <c r="F1691" s="8" t="s">
        <v>246</v>
      </c>
      <c r="G1691" s="7">
        <v>8.66</v>
      </c>
      <c r="H1691" t="str" cm="1">
        <f t="array" ref="H1691">SUBSTITUTE(INDEX($C$1:$C1691, MAX(IF((NOT(ISBLANK($C$1:$C1691)))*(ISNUMBER(FIND("Item:", $C$1:$C1691))), ROW($C$1:$C1691)-ROW($C$1)+1))), "Item: ", "")</f>
        <v>INSTALACION SANITARIA</v>
      </c>
      <c r="I1691" t="str">
        <f t="shared" si="134"/>
        <v>EQUIPO</v>
      </c>
      <c r="J1691" t="str">
        <f t="shared" si="137"/>
        <v>EQUIPO</v>
      </c>
      <c r="K1691" t="b">
        <f t="shared" si="135"/>
        <v>0</v>
      </c>
      <c r="L1691" s="11" t="str">
        <f t="shared" si="136"/>
        <v/>
      </c>
      <c r="M1691" t="str">
        <f>IF(B1691="Q", MAX(M$2:M1690)+1, "")</f>
        <v/>
      </c>
      <c r="N1691" t="str">
        <f t="shared" si="133"/>
        <v/>
      </c>
    </row>
    <row r="1692" spans="1:14" x14ac:dyDescent="0.25">
      <c r="A1692" s="6" t="s">
        <v>1</v>
      </c>
      <c r="B1692" s="6" t="s">
        <v>247</v>
      </c>
      <c r="C1692" s="8" t="s">
        <v>248</v>
      </c>
      <c r="D1692" s="8"/>
      <c r="E1692" s="8"/>
      <c r="F1692" s="8" t="s">
        <v>249</v>
      </c>
      <c r="G1692" s="7">
        <v>707.02</v>
      </c>
      <c r="H1692" t="str" cm="1">
        <f t="array" ref="H1692">SUBSTITUTE(INDEX($C$1:$C1692, MAX(IF((NOT(ISBLANK($C$1:$C1692)))*(ISNUMBER(FIND("Item:", $C$1:$C1692))), ROW($C$1:$C1692)-ROW($C$1)+1))), "Item: ", "")</f>
        <v>INSTALACION SANITARIA</v>
      </c>
      <c r="I1692" t="str">
        <f t="shared" si="134"/>
        <v/>
      </c>
      <c r="J1692" t="str">
        <f t="shared" si="137"/>
        <v>EQUIPO</v>
      </c>
      <c r="K1692" t="b">
        <f t="shared" si="135"/>
        <v>0</v>
      </c>
      <c r="L1692" s="11" t="str">
        <f t="shared" si="136"/>
        <v/>
      </c>
      <c r="M1692" t="str">
        <f>IF(B1692="Q", MAX(M$2:M1691)+1, "")</f>
        <v/>
      </c>
      <c r="N1692" t="str">
        <f t="shared" si="133"/>
        <v/>
      </c>
    </row>
    <row r="1693" spans="1:14" x14ac:dyDescent="0.25">
      <c r="A1693" s="2"/>
      <c r="B1693" s="2" t="s">
        <v>250</v>
      </c>
      <c r="C1693" s="5" t="s">
        <v>251</v>
      </c>
      <c r="D1693" s="5"/>
      <c r="E1693" s="5" t="s">
        <v>252</v>
      </c>
      <c r="F1693" s="5" t="s">
        <v>253</v>
      </c>
      <c r="G1693" s="3">
        <v>49.49</v>
      </c>
      <c r="H1693" t="str" cm="1">
        <f t="array" ref="H1693">SUBSTITUTE(INDEX($C$1:$C1693, MAX(IF((NOT(ISBLANK($C$1:$C1693)))*(ISNUMBER(FIND("Item:", $C$1:$C1693))), ROW($C$1:$C1693)-ROW($C$1)+1))), "Item: ", "")</f>
        <v>INSTALACION SANITARIA</v>
      </c>
      <c r="I1693" t="str">
        <f t="shared" si="134"/>
        <v/>
      </c>
      <c r="J1693" t="str">
        <f t="shared" si="137"/>
        <v>EQUIPO</v>
      </c>
      <c r="K1693" t="b">
        <f t="shared" si="135"/>
        <v>0</v>
      </c>
      <c r="L1693" s="11" t="str">
        <f t="shared" si="136"/>
        <v/>
      </c>
      <c r="M1693" t="str">
        <f>IF(B1693="Q", MAX(M$2:M1692)+1, "")</f>
        <v/>
      </c>
      <c r="N1693" t="str">
        <f t="shared" si="133"/>
        <v/>
      </c>
    </row>
    <row r="1694" spans="1:14" x14ac:dyDescent="0.25">
      <c r="A1694" s="2"/>
      <c r="B1694" s="2" t="s">
        <v>26</v>
      </c>
      <c r="C1694" s="5" t="s">
        <v>254</v>
      </c>
      <c r="D1694" s="5"/>
      <c r="E1694" s="5" t="s">
        <v>252</v>
      </c>
      <c r="F1694" s="5" t="s">
        <v>255</v>
      </c>
      <c r="G1694" s="3">
        <v>52.96</v>
      </c>
      <c r="H1694" t="str" cm="1">
        <f t="array" ref="H1694">SUBSTITUTE(INDEX($C$1:$C1694, MAX(IF((NOT(ISBLANK($C$1:$C1694)))*(ISNUMBER(FIND("Item:", $C$1:$C1694))), ROW($C$1:$C1694)-ROW($C$1)+1))), "Item: ", "")</f>
        <v>INSTALACION SANITARIA</v>
      </c>
      <c r="I1694" t="str">
        <f t="shared" si="134"/>
        <v/>
      </c>
      <c r="J1694" t="str">
        <f t="shared" si="137"/>
        <v>EQUIPO</v>
      </c>
      <c r="K1694" t="b">
        <f t="shared" si="135"/>
        <v>0</v>
      </c>
      <c r="L1694" s="11" t="str">
        <f t="shared" si="136"/>
        <v/>
      </c>
      <c r="M1694" t="str">
        <f>IF(B1694="Q", MAX(M$2:M1693)+1, "")</f>
        <v/>
      </c>
      <c r="N1694" t="str">
        <f t="shared" si="133"/>
        <v/>
      </c>
    </row>
    <row r="1695" spans="1:14" x14ac:dyDescent="0.25">
      <c r="A1695" s="6" t="s">
        <v>1</v>
      </c>
      <c r="B1695" s="6" t="s">
        <v>256</v>
      </c>
      <c r="C1695" s="8" t="s">
        <v>257</v>
      </c>
      <c r="D1695" s="8"/>
      <c r="E1695" s="8"/>
      <c r="F1695" s="8" t="s">
        <v>258</v>
      </c>
      <c r="G1695" s="7">
        <v>809.47</v>
      </c>
      <c r="H1695" t="str" cm="1">
        <f t="array" ref="H1695">SUBSTITUTE(INDEX($C$1:$C1695, MAX(IF((NOT(ISBLANK($C$1:$C1695)))*(ISNUMBER(FIND("Item:", $C$1:$C1695))), ROW($C$1:$C1695)-ROW($C$1)+1))), "Item: ", "")</f>
        <v>INSTALACION SANITARIA</v>
      </c>
      <c r="I1695" t="str">
        <f t="shared" si="134"/>
        <v/>
      </c>
      <c r="J1695" t="str">
        <f t="shared" si="137"/>
        <v>EQUIPO</v>
      </c>
      <c r="K1695" t="b">
        <f t="shared" si="135"/>
        <v>0</v>
      </c>
      <c r="L1695" s="11" t="str">
        <f t="shared" si="136"/>
        <v/>
      </c>
      <c r="M1695" t="str">
        <f>IF(B1695="Q", MAX(M$2:M1694)+1, "")</f>
        <v/>
      </c>
      <c r="N1695" t="str">
        <f t="shared" si="133"/>
        <v/>
      </c>
    </row>
    <row r="1696" spans="1:14" x14ac:dyDescent="0.25">
      <c r="A1696" s="2"/>
      <c r="B1696" s="2" t="s">
        <v>259</v>
      </c>
      <c r="C1696" s="5" t="s">
        <v>260</v>
      </c>
      <c r="D1696" s="5"/>
      <c r="E1696" s="5" t="s">
        <v>261</v>
      </c>
      <c r="F1696" s="5" t="s">
        <v>262</v>
      </c>
      <c r="G1696" s="3">
        <v>25.01</v>
      </c>
      <c r="H1696" t="str" cm="1">
        <f t="array" ref="H1696">SUBSTITUTE(INDEX($C$1:$C1696, MAX(IF((NOT(ISBLANK($C$1:$C1696)))*(ISNUMBER(FIND("Item:", $C$1:$C1696))), ROW($C$1:$C1696)-ROW($C$1)+1))), "Item: ", "")</f>
        <v>INSTALACION SANITARIA</v>
      </c>
      <c r="I1696" t="str">
        <f t="shared" si="134"/>
        <v/>
      </c>
      <c r="J1696" t="str">
        <f t="shared" si="137"/>
        <v>EQUIPO</v>
      </c>
      <c r="K1696" t="b">
        <f t="shared" si="135"/>
        <v>0</v>
      </c>
      <c r="L1696" s="11" t="str">
        <f t="shared" si="136"/>
        <v/>
      </c>
      <c r="M1696" t="str">
        <f>IF(B1696="Q", MAX(M$2:M1695)+1, "")</f>
        <v/>
      </c>
      <c r="N1696" t="str">
        <f t="shared" si="133"/>
        <v/>
      </c>
    </row>
    <row r="1697" spans="1:14" x14ac:dyDescent="0.25">
      <c r="H1697" t="str" cm="1">
        <f t="array" ref="H1697">SUBSTITUTE(INDEX($C$1:$C1697, MAX(IF((NOT(ISBLANK($C$1:$C1697)))*(ISNUMBER(FIND("Item:", $C$1:$C1697))), ROW($C$1:$C1697)-ROW($C$1)+1))), "Item: ", "")</f>
        <v>INSTALACION SANITARIA</v>
      </c>
      <c r="I1697" t="str">
        <f t="shared" si="134"/>
        <v/>
      </c>
      <c r="J1697" t="str">
        <f t="shared" si="137"/>
        <v>EQUIPO</v>
      </c>
      <c r="K1697" t="b">
        <f t="shared" si="135"/>
        <v>0</v>
      </c>
      <c r="L1697" s="11" t="str">
        <f t="shared" si="136"/>
        <v/>
      </c>
      <c r="M1697" t="str">
        <f>IF(B1697="Q", MAX(M$2:M1696)+1, "")</f>
        <v/>
      </c>
      <c r="N1697" t="str">
        <f t="shared" si="133"/>
        <v/>
      </c>
    </row>
    <row r="1698" spans="1:14" x14ac:dyDescent="0.25">
      <c r="A1698" s="6" t="s">
        <v>1</v>
      </c>
      <c r="B1698" s="6" t="s">
        <v>263</v>
      </c>
      <c r="C1698" s="8" t="s">
        <v>264</v>
      </c>
      <c r="D1698" s="8"/>
      <c r="E1698" s="8"/>
      <c r="F1698" s="8" t="s">
        <v>265</v>
      </c>
      <c r="G1698" s="7">
        <v>834.48</v>
      </c>
      <c r="H1698" t="str" cm="1">
        <f t="array" ref="H1698">SUBSTITUTE(INDEX($C$1:$C1698, MAX(IF((NOT(ISBLANK($C$1:$C1698)))*(ISNUMBER(FIND("Item:", $C$1:$C1698))), ROW($C$1:$C1698)-ROW($C$1)+1))), "Item: ", "")</f>
        <v>INSTALACION SANITARIA</v>
      </c>
      <c r="I1698" t="str">
        <f t="shared" si="134"/>
        <v/>
      </c>
      <c r="J1698" t="str">
        <f t="shared" si="137"/>
        <v>EQUIPO</v>
      </c>
      <c r="K1698" t="b">
        <f t="shared" si="135"/>
        <v>0</v>
      </c>
      <c r="L1698" s="11" t="str">
        <f t="shared" si="136"/>
        <v/>
      </c>
      <c r="M1698">
        <f>IF(B1698="Q", MAX(M$2:M1697)+1, "")</f>
        <v>34</v>
      </c>
      <c r="N1698" t="str">
        <f t="shared" si="133"/>
        <v>INSTALACION SANITARIA</v>
      </c>
    </row>
    <row r="1699" spans="1:14" x14ac:dyDescent="0.25">
      <c r="A1699" s="6" t="s">
        <v>1</v>
      </c>
      <c r="B1699" s="6"/>
      <c r="C1699" s="8" t="s">
        <v>266</v>
      </c>
      <c r="D1699" s="8"/>
      <c r="E1699" s="8"/>
      <c r="F1699" s="8"/>
      <c r="G1699" s="7">
        <v>834.48</v>
      </c>
      <c r="H1699" t="str" cm="1">
        <f t="array" ref="H1699">SUBSTITUTE(INDEX($C$1:$C1699, MAX(IF((NOT(ISBLANK($C$1:$C1699)))*(ISNUMBER(FIND("Item:", $C$1:$C1699))), ROW($C$1:$C1699)-ROW($C$1)+1))), "Item: ", "")</f>
        <v>INSTALACION SANITARIA</v>
      </c>
      <c r="I1699" t="str">
        <f t="shared" si="134"/>
        <v/>
      </c>
      <c r="J1699" t="str">
        <f t="shared" si="137"/>
        <v>EQUIPO</v>
      </c>
      <c r="K1699" t="b">
        <f t="shared" si="135"/>
        <v>0</v>
      </c>
      <c r="L1699" s="11" t="str">
        <f t="shared" si="136"/>
        <v/>
      </c>
      <c r="M1699" t="str">
        <f>IF(B1699="Q", MAX(M$2:M1698)+1, "")</f>
        <v/>
      </c>
      <c r="N1699" t="str">
        <f t="shared" si="133"/>
        <v/>
      </c>
    </row>
    <row r="1700" spans="1:14" x14ac:dyDescent="0.25">
      <c r="C1700" s="9" t="s">
        <v>343</v>
      </c>
      <c r="H1700" t="str" cm="1">
        <f t="array" ref="H1700">SUBSTITUTE(INDEX($C$1:$C1700, MAX(IF((NOT(ISBLANK($C$1:$C1700)))*(ISNUMBER(FIND("Item:", $C$1:$C1700))), ROW($C$1:$C1700)-ROW($C$1)+1))), "Item: ", "")</f>
        <v>INSTALACION SANITARIA</v>
      </c>
      <c r="I1700" t="str">
        <f t="shared" si="134"/>
        <v/>
      </c>
      <c r="J1700" t="str">
        <f t="shared" si="137"/>
        <v>EQUIPO</v>
      </c>
      <c r="K1700" t="b">
        <f t="shared" si="135"/>
        <v>0</v>
      </c>
      <c r="L1700" s="11" t="str">
        <f t="shared" si="136"/>
        <v/>
      </c>
      <c r="M1700" t="str">
        <f>IF(B1700="Q", MAX(M$2:M1699)+1, "")</f>
        <v/>
      </c>
      <c r="N1700" t="str">
        <f t="shared" si="133"/>
        <v/>
      </c>
    </row>
    <row r="1701" spans="1:14" x14ac:dyDescent="0.25">
      <c r="H1701" t="str" cm="1">
        <f t="array" ref="H1701">SUBSTITUTE(INDEX($C$1:$C1701, MAX(IF((NOT(ISBLANK($C$1:$C1701)))*(ISNUMBER(FIND("Item:", $C$1:$C1701))), ROW($C$1:$C1701)-ROW($C$1)+1))), "Item: ", "")</f>
        <v>INSTALACION SANITARIA</v>
      </c>
      <c r="I1701" t="str">
        <f t="shared" si="134"/>
        <v/>
      </c>
      <c r="J1701" t="str">
        <f t="shared" si="137"/>
        <v>EQUIPO</v>
      </c>
      <c r="K1701" t="b">
        <f t="shared" si="135"/>
        <v>0</v>
      </c>
      <c r="L1701" s="11" t="str">
        <f t="shared" si="136"/>
        <v/>
      </c>
      <c r="M1701" t="str">
        <f>IF(B1701="Q", MAX(M$2:M1700)+1, "")</f>
        <v/>
      </c>
      <c r="N1701" t="str">
        <f t="shared" si="133"/>
        <v/>
      </c>
    </row>
    <row r="1702" spans="1:14" x14ac:dyDescent="0.25">
      <c r="C1702" s="10" t="s">
        <v>344</v>
      </c>
      <c r="E1702" s="10" t="s">
        <v>327</v>
      </c>
      <c r="H1702" t="str" cm="1">
        <f t="array" ref="H1702">SUBSTITUTE(INDEX($C$1:$C1702, MAX(IF((NOT(ISBLANK($C$1:$C1702)))*(ISNUMBER(FIND("Item:", $C$1:$C1702))), ROW($C$1:$C1702)-ROW($C$1)+1))), "Item: ", "")</f>
        <v>CAMARA DE INSPECCION DE LADRILLO GAMBOTE (23X10X5) (0,60X0,60)</v>
      </c>
      <c r="I1702" t="str">
        <f t="shared" si="134"/>
        <v/>
      </c>
      <c r="J1702" t="str">
        <f t="shared" si="137"/>
        <v>EQUIPO</v>
      </c>
      <c r="K1702" t="b">
        <f t="shared" si="135"/>
        <v>0</v>
      </c>
      <c r="L1702" s="11" t="str">
        <f t="shared" si="136"/>
        <v/>
      </c>
      <c r="M1702" t="str">
        <f>IF(B1702="Q", MAX(M$2:M1701)+1, "")</f>
        <v/>
      </c>
      <c r="N1702" t="str">
        <f t="shared" si="133"/>
        <v/>
      </c>
    </row>
    <row r="1703" spans="1:14" x14ac:dyDescent="0.25">
      <c r="C1703" s="10" t="s">
        <v>0</v>
      </c>
      <c r="E1703" s="10" t="s">
        <v>72</v>
      </c>
      <c r="H1703" t="str" cm="1">
        <f t="array" ref="H1703">SUBSTITUTE(INDEX($C$1:$C1703, MAX(IF((NOT(ISBLANK($C$1:$C1703)))*(ISNUMBER(FIND("Item:", $C$1:$C1703))), ROW($C$1:$C1703)-ROW($C$1)+1))), "Item: ", "")</f>
        <v>CAMARA DE INSPECCION DE LADRILLO GAMBOTE (23X10X5) (0,60X0,60)</v>
      </c>
      <c r="I1703" t="str">
        <f t="shared" si="134"/>
        <v/>
      </c>
      <c r="J1703" t="str">
        <f t="shared" si="137"/>
        <v>EQUIPO</v>
      </c>
      <c r="K1703" t="b">
        <f t="shared" si="135"/>
        <v>0</v>
      </c>
      <c r="L1703" s="11" t="str">
        <f t="shared" si="136"/>
        <v/>
      </c>
      <c r="M1703" t="str">
        <f>IF(B1703="Q", MAX(M$2:M1702)+1, "")</f>
        <v/>
      </c>
      <c r="N1703" t="str">
        <f t="shared" si="133"/>
        <v/>
      </c>
    </row>
    <row r="1704" spans="1:14" x14ac:dyDescent="0.25">
      <c r="C1704" s="10" t="s">
        <v>71</v>
      </c>
      <c r="E1704" s="10" t="s">
        <v>73</v>
      </c>
      <c r="H1704" t="str" cm="1">
        <f t="array" ref="H1704">SUBSTITUTE(INDEX($C$1:$C1704, MAX(IF((NOT(ISBLANK($C$1:$C1704)))*(ISNUMBER(FIND("Item:", $C$1:$C1704))), ROW($C$1:$C1704)-ROW($C$1)+1))), "Item: ", "")</f>
        <v>CAMARA DE INSPECCION DE LADRILLO GAMBOTE (23X10X5) (0,60X0,60)</v>
      </c>
      <c r="I1704" t="str">
        <f t="shared" si="134"/>
        <v/>
      </c>
      <c r="J1704" t="str">
        <f t="shared" si="137"/>
        <v>EQUIPO</v>
      </c>
      <c r="K1704" t="b">
        <f t="shared" si="135"/>
        <v>0</v>
      </c>
      <c r="L1704" s="11" t="str">
        <f t="shared" si="136"/>
        <v/>
      </c>
      <c r="M1704" t="str">
        <f>IF(B1704="Q", MAX(M$2:M1703)+1, "")</f>
        <v/>
      </c>
      <c r="N1704" t="str">
        <f t="shared" si="133"/>
        <v/>
      </c>
    </row>
    <row r="1705" spans="1:14" x14ac:dyDescent="0.25">
      <c r="H1705" t="str" cm="1">
        <f t="array" ref="H1705">SUBSTITUTE(INDEX($C$1:$C1705, MAX(IF((NOT(ISBLANK($C$1:$C1705)))*(ISNUMBER(FIND("Item:", $C$1:$C1705))), ROW($C$1:$C1705)-ROW($C$1)+1))), "Item: ", "")</f>
        <v>CAMARA DE INSPECCION DE LADRILLO GAMBOTE (23X10X5) (0,60X0,60)</v>
      </c>
      <c r="I1705" t="str">
        <f t="shared" si="134"/>
        <v/>
      </c>
      <c r="J1705" t="str">
        <f t="shared" si="137"/>
        <v>EQUIPO</v>
      </c>
      <c r="K1705" t="b">
        <f t="shared" si="135"/>
        <v>0</v>
      </c>
      <c r="L1705" s="11" t="str">
        <f t="shared" si="136"/>
        <v/>
      </c>
      <c r="M1705" t="str">
        <f>IF(B1705="Q", MAX(M$2:M1704)+1, "")</f>
        <v/>
      </c>
      <c r="N1705" t="str">
        <f t="shared" si="133"/>
        <v/>
      </c>
    </row>
    <row r="1706" spans="1:14" x14ac:dyDescent="0.25">
      <c r="A1706" s="1" t="s">
        <v>2</v>
      </c>
      <c r="B1706" s="1" t="s">
        <v>213</v>
      </c>
      <c r="C1706" s="4" t="s">
        <v>214</v>
      </c>
      <c r="D1706" s="4" t="s">
        <v>74</v>
      </c>
      <c r="E1706" s="4" t="s">
        <v>77</v>
      </c>
      <c r="F1706" s="4" t="s">
        <v>215</v>
      </c>
      <c r="G1706" s="4" t="s">
        <v>76</v>
      </c>
      <c r="H1706" t="str" cm="1">
        <f t="array" ref="H1706">SUBSTITUTE(INDEX($C$1:$C1706, MAX(IF((NOT(ISBLANK($C$1:$C1706)))*(ISNUMBER(FIND("Item:", $C$1:$C1706))), ROW($C$1:$C1706)-ROW($C$1)+1))), "Item: ", "")</f>
        <v>CAMARA DE INSPECCION DE LADRILLO GAMBOTE (23X10X5) (0,60X0,60)</v>
      </c>
      <c r="I1706" t="str">
        <f t="shared" si="134"/>
        <v/>
      </c>
      <c r="J1706" t="str">
        <f t="shared" si="137"/>
        <v>EQUIPO</v>
      </c>
      <c r="K1706" t="b">
        <f t="shared" si="135"/>
        <v>0</v>
      </c>
      <c r="L1706" s="11" t="str">
        <f t="shared" si="136"/>
        <v/>
      </c>
      <c r="M1706" t="str">
        <f>IF(B1706="Q", MAX(M$2:M1705)+1, "")</f>
        <v/>
      </c>
      <c r="N1706" t="str">
        <f t="shared" si="133"/>
        <v/>
      </c>
    </row>
    <row r="1707" spans="1:14" x14ac:dyDescent="0.25">
      <c r="A1707" s="2"/>
      <c r="B1707" s="2" t="s">
        <v>216</v>
      </c>
      <c r="C1707" s="5" t="s">
        <v>217</v>
      </c>
      <c r="D1707" s="5"/>
      <c r="E1707" s="5"/>
      <c r="F1707" s="5"/>
      <c r="G1707" s="5"/>
      <c r="H1707" t="str" cm="1">
        <f t="array" ref="H1707">SUBSTITUTE(INDEX($C$1:$C1707, MAX(IF((NOT(ISBLANK($C$1:$C1707)))*(ISNUMBER(FIND("Item:", $C$1:$C1707))), ROW($C$1:$C1707)-ROW($C$1)+1))), "Item: ", "")</f>
        <v>CAMARA DE INSPECCION DE LADRILLO GAMBOTE (23X10X5) (0,60X0,60)</v>
      </c>
      <c r="I1707" t="str">
        <f t="shared" si="134"/>
        <v>MATERIALES</v>
      </c>
      <c r="J1707" t="str">
        <f t="shared" si="137"/>
        <v>MATERIALES</v>
      </c>
      <c r="K1707" t="b">
        <f t="shared" si="135"/>
        <v>1</v>
      </c>
      <c r="L1707" s="11" t="str">
        <f t="shared" si="136"/>
        <v/>
      </c>
      <c r="M1707" t="str">
        <f>IF(B1707="Q", MAX(M$2:M1706)+1, "")</f>
        <v/>
      </c>
      <c r="N1707" t="str">
        <f t="shared" si="133"/>
        <v/>
      </c>
    </row>
    <row r="1708" spans="1:14" x14ac:dyDescent="0.25">
      <c r="A1708" s="2">
        <v>1</v>
      </c>
      <c r="B1708" s="2" t="s">
        <v>218</v>
      </c>
      <c r="C1708" s="5" t="s">
        <v>143</v>
      </c>
      <c r="D1708" s="5" t="s">
        <v>37</v>
      </c>
      <c r="E1708" s="3">
        <v>95</v>
      </c>
      <c r="F1708" s="3">
        <v>0.8</v>
      </c>
      <c r="G1708" s="3">
        <v>76</v>
      </c>
      <c r="H1708" t="str" cm="1">
        <f t="array" ref="H1708">SUBSTITUTE(INDEX($C$1:$C1708, MAX(IF((NOT(ISBLANK($C$1:$C1708)))*(ISNUMBER(FIND("Item:", $C$1:$C1708))), ROW($C$1:$C1708)-ROW($C$1)+1))), "Item: ", "")</f>
        <v>CAMARA DE INSPECCION DE LADRILLO GAMBOTE (23X10X5) (0,60X0,60)</v>
      </c>
      <c r="I1708" t="str">
        <f t="shared" si="134"/>
        <v/>
      </c>
      <c r="J1708" t="str">
        <f t="shared" si="137"/>
        <v>MATERIALES</v>
      </c>
      <c r="K1708" t="b">
        <f t="shared" si="135"/>
        <v>0</v>
      </c>
      <c r="L1708" s="11" t="str">
        <f t="shared" si="136"/>
        <v>SI</v>
      </c>
      <c r="M1708" t="str">
        <f>IF(B1708="Q", MAX(M$2:M1707)+1, "")</f>
        <v/>
      </c>
      <c r="N1708" t="str">
        <f t="shared" si="133"/>
        <v/>
      </c>
    </row>
    <row r="1709" spans="1:14" x14ac:dyDescent="0.25">
      <c r="A1709" s="2">
        <v>2</v>
      </c>
      <c r="B1709" s="2" t="s">
        <v>218</v>
      </c>
      <c r="C1709" s="5" t="s">
        <v>80</v>
      </c>
      <c r="D1709" s="5" t="s">
        <v>81</v>
      </c>
      <c r="E1709" s="3">
        <v>0.1</v>
      </c>
      <c r="F1709" s="3">
        <v>11</v>
      </c>
      <c r="G1709" s="3">
        <v>1.1000000000000001</v>
      </c>
      <c r="H1709" t="str" cm="1">
        <f t="array" ref="H1709">SUBSTITUTE(INDEX($C$1:$C1709, MAX(IF((NOT(ISBLANK($C$1:$C1709)))*(ISNUMBER(FIND("Item:", $C$1:$C1709))), ROW($C$1:$C1709)-ROW($C$1)+1))), "Item: ", "")</f>
        <v>CAMARA DE INSPECCION DE LADRILLO GAMBOTE (23X10X5) (0,60X0,60)</v>
      </c>
      <c r="I1709" t="str">
        <f t="shared" si="134"/>
        <v/>
      </c>
      <c r="J1709" t="str">
        <f t="shared" si="137"/>
        <v>MATERIALES</v>
      </c>
      <c r="K1709" t="b">
        <f t="shared" si="135"/>
        <v>0</v>
      </c>
      <c r="L1709" s="11" t="str">
        <f t="shared" si="136"/>
        <v>SI</v>
      </c>
      <c r="M1709" t="str">
        <f>IF(B1709="Q", MAX(M$2:M1708)+1, "")</f>
        <v/>
      </c>
      <c r="N1709" t="str">
        <f t="shared" si="133"/>
        <v/>
      </c>
    </row>
    <row r="1710" spans="1:14" x14ac:dyDescent="0.25">
      <c r="A1710" s="2">
        <v>3</v>
      </c>
      <c r="B1710" s="2" t="s">
        <v>218</v>
      </c>
      <c r="C1710" s="5" t="s">
        <v>132</v>
      </c>
      <c r="D1710" s="5" t="s">
        <v>81</v>
      </c>
      <c r="E1710" s="3">
        <v>1.83</v>
      </c>
      <c r="F1710" s="3">
        <v>8</v>
      </c>
      <c r="G1710" s="3">
        <v>14.64</v>
      </c>
      <c r="H1710" t="str" cm="1">
        <f t="array" ref="H1710">SUBSTITUTE(INDEX($C$1:$C1710, MAX(IF((NOT(ISBLANK($C$1:$C1710)))*(ISNUMBER(FIND("Item:", $C$1:$C1710))), ROW($C$1:$C1710)-ROW($C$1)+1))), "Item: ", "")</f>
        <v>CAMARA DE INSPECCION DE LADRILLO GAMBOTE (23X10X5) (0,60X0,60)</v>
      </c>
      <c r="I1710" t="str">
        <f t="shared" si="134"/>
        <v/>
      </c>
      <c r="J1710" t="str">
        <f t="shared" si="137"/>
        <v>MATERIALES</v>
      </c>
      <c r="K1710" t="b">
        <f t="shared" si="135"/>
        <v>0</v>
      </c>
      <c r="L1710" s="11" t="str">
        <f t="shared" si="136"/>
        <v>SI</v>
      </c>
      <c r="M1710" t="str">
        <f>IF(B1710="Q", MAX(M$2:M1709)+1, "")</f>
        <v/>
      </c>
      <c r="N1710" t="str">
        <f t="shared" si="133"/>
        <v/>
      </c>
    </row>
    <row r="1711" spans="1:14" x14ac:dyDescent="0.25">
      <c r="A1711" s="2">
        <v>4</v>
      </c>
      <c r="B1711" s="2" t="s">
        <v>218</v>
      </c>
      <c r="C1711" s="5" t="s">
        <v>108</v>
      </c>
      <c r="D1711" s="5" t="s">
        <v>81</v>
      </c>
      <c r="E1711" s="3">
        <v>70.84</v>
      </c>
      <c r="F1711" s="3">
        <v>1.1000000000000001</v>
      </c>
      <c r="G1711" s="3">
        <v>77.92</v>
      </c>
      <c r="H1711" t="str" cm="1">
        <f t="array" ref="H1711">SUBSTITUTE(INDEX($C$1:$C1711, MAX(IF((NOT(ISBLANK($C$1:$C1711)))*(ISNUMBER(FIND("Item:", $C$1:$C1711))), ROW($C$1:$C1711)-ROW($C$1)+1))), "Item: ", "")</f>
        <v>CAMARA DE INSPECCION DE LADRILLO GAMBOTE (23X10X5) (0,60X0,60)</v>
      </c>
      <c r="I1711" t="str">
        <f t="shared" si="134"/>
        <v/>
      </c>
      <c r="J1711" t="str">
        <f t="shared" si="137"/>
        <v>MATERIALES</v>
      </c>
      <c r="K1711" t="b">
        <f t="shared" si="135"/>
        <v>0</v>
      </c>
      <c r="L1711" s="11" t="str">
        <f t="shared" si="136"/>
        <v>SI</v>
      </c>
      <c r="M1711" t="str">
        <f>IF(B1711="Q", MAX(M$2:M1710)+1, "")</f>
        <v/>
      </c>
      <c r="N1711" t="str">
        <f t="shared" si="133"/>
        <v/>
      </c>
    </row>
    <row r="1712" spans="1:14" x14ac:dyDescent="0.25">
      <c r="A1712" s="2">
        <v>5</v>
      </c>
      <c r="B1712" s="2" t="s">
        <v>218</v>
      </c>
      <c r="C1712" s="5" t="s">
        <v>161</v>
      </c>
      <c r="D1712" s="5" t="s">
        <v>89</v>
      </c>
      <c r="E1712" s="3">
        <v>0.15</v>
      </c>
      <c r="F1712" s="3">
        <v>0</v>
      </c>
      <c r="G1712" s="3">
        <v>0</v>
      </c>
      <c r="H1712" t="str" cm="1">
        <f t="array" ref="H1712">SUBSTITUTE(INDEX($C$1:$C1712, MAX(IF((NOT(ISBLANK($C$1:$C1712)))*(ISNUMBER(FIND("Item:", $C$1:$C1712))), ROW($C$1:$C1712)-ROW($C$1)+1))), "Item: ", "")</f>
        <v>CAMARA DE INSPECCION DE LADRILLO GAMBOTE (23X10X5) (0,60X0,60)</v>
      </c>
      <c r="I1712" t="str">
        <f t="shared" si="134"/>
        <v/>
      </c>
      <c r="J1712" t="str">
        <f t="shared" si="137"/>
        <v>MATERIALES</v>
      </c>
      <c r="K1712" t="b">
        <f t="shared" si="135"/>
        <v>0</v>
      </c>
      <c r="L1712" s="11" t="str">
        <f t="shared" si="136"/>
        <v>SI</v>
      </c>
      <c r="M1712" t="str">
        <f>IF(B1712="Q", MAX(M$2:M1711)+1, "")</f>
        <v/>
      </c>
      <c r="N1712" t="str">
        <f t="shared" si="133"/>
        <v/>
      </c>
    </row>
    <row r="1713" spans="1:14" x14ac:dyDescent="0.25">
      <c r="A1713" s="2">
        <v>6</v>
      </c>
      <c r="B1713" s="2" t="s">
        <v>218</v>
      </c>
      <c r="C1713" s="5" t="s">
        <v>133</v>
      </c>
      <c r="D1713" s="5" t="s">
        <v>89</v>
      </c>
      <c r="E1713" s="3">
        <v>0.13</v>
      </c>
      <c r="F1713" s="3">
        <v>0</v>
      </c>
      <c r="G1713" s="3">
        <v>0</v>
      </c>
      <c r="H1713" t="str" cm="1">
        <f t="array" ref="H1713">SUBSTITUTE(INDEX($C$1:$C1713, MAX(IF((NOT(ISBLANK($C$1:$C1713)))*(ISNUMBER(FIND("Item:", $C$1:$C1713))), ROW($C$1:$C1713)-ROW($C$1)+1))), "Item: ", "")</f>
        <v>CAMARA DE INSPECCION DE LADRILLO GAMBOTE (23X10X5) (0,60X0,60)</v>
      </c>
      <c r="I1713" t="str">
        <f t="shared" si="134"/>
        <v/>
      </c>
      <c r="J1713" t="str">
        <f t="shared" si="137"/>
        <v>MATERIALES</v>
      </c>
      <c r="K1713" t="b">
        <f t="shared" si="135"/>
        <v>0</v>
      </c>
      <c r="L1713" s="11" t="str">
        <f t="shared" si="136"/>
        <v>SI</v>
      </c>
      <c r="M1713" t="str">
        <f>IF(B1713="Q", MAX(M$2:M1712)+1, "")</f>
        <v/>
      </c>
      <c r="N1713" t="str">
        <f t="shared" si="133"/>
        <v/>
      </c>
    </row>
    <row r="1714" spans="1:14" x14ac:dyDescent="0.25">
      <c r="A1714" s="2">
        <v>7</v>
      </c>
      <c r="B1714" s="2" t="s">
        <v>218</v>
      </c>
      <c r="C1714" s="5" t="s">
        <v>90</v>
      </c>
      <c r="D1714" s="5" t="s">
        <v>89</v>
      </c>
      <c r="E1714" s="3">
        <v>0.15</v>
      </c>
      <c r="F1714" s="3">
        <v>0</v>
      </c>
      <c r="G1714" s="3">
        <v>0</v>
      </c>
      <c r="H1714" t="str" cm="1">
        <f t="array" ref="H1714">SUBSTITUTE(INDEX($C$1:$C1714, MAX(IF((NOT(ISBLANK($C$1:$C1714)))*(ISNUMBER(FIND("Item:", $C$1:$C1714))), ROW($C$1:$C1714)-ROW($C$1)+1))), "Item: ", "")</f>
        <v>CAMARA DE INSPECCION DE LADRILLO GAMBOTE (23X10X5) (0,60X0,60)</v>
      </c>
      <c r="I1714" t="str">
        <f t="shared" si="134"/>
        <v/>
      </c>
      <c r="J1714" t="str">
        <f t="shared" si="137"/>
        <v>MATERIALES</v>
      </c>
      <c r="K1714" t="b">
        <f t="shared" si="135"/>
        <v>0</v>
      </c>
      <c r="L1714" s="11" t="str">
        <f t="shared" si="136"/>
        <v>SI</v>
      </c>
      <c r="M1714" t="str">
        <f>IF(B1714="Q", MAX(M$2:M1713)+1, "")</f>
        <v/>
      </c>
      <c r="N1714" t="str">
        <f t="shared" si="133"/>
        <v/>
      </c>
    </row>
    <row r="1715" spans="1:14" x14ac:dyDescent="0.25">
      <c r="H1715" t="str" cm="1">
        <f t="array" ref="H1715">SUBSTITUTE(INDEX($C$1:$C1715, MAX(IF((NOT(ISBLANK($C$1:$C1715)))*(ISNUMBER(FIND("Item:", $C$1:$C1715))), ROW($C$1:$C1715)-ROW($C$1)+1))), "Item: ", "")</f>
        <v>CAMARA DE INSPECCION DE LADRILLO GAMBOTE (23X10X5) (0,60X0,60)</v>
      </c>
      <c r="I1715" t="str">
        <f t="shared" si="134"/>
        <v/>
      </c>
      <c r="J1715" t="str">
        <f t="shared" si="137"/>
        <v>MATERIALES</v>
      </c>
      <c r="K1715" t="b">
        <f t="shared" si="135"/>
        <v>0</v>
      </c>
      <c r="L1715" s="11" t="str">
        <f t="shared" si="136"/>
        <v/>
      </c>
      <c r="M1715" t="str">
        <f>IF(B1715="Q", MAX(M$2:M1714)+1, "")</f>
        <v/>
      </c>
      <c r="N1715" t="str">
        <f t="shared" si="133"/>
        <v/>
      </c>
    </row>
    <row r="1716" spans="1:14" x14ac:dyDescent="0.25">
      <c r="H1716" t="str" cm="1">
        <f t="array" ref="H1716">SUBSTITUTE(INDEX($C$1:$C1716, MAX(IF((NOT(ISBLANK($C$1:$C1716)))*(ISNUMBER(FIND("Item:", $C$1:$C1716))), ROW($C$1:$C1716)-ROW($C$1)+1))), "Item: ", "")</f>
        <v>CAMARA DE INSPECCION DE LADRILLO GAMBOTE (23X10X5) (0,60X0,60)</v>
      </c>
      <c r="I1716" t="str">
        <f t="shared" si="134"/>
        <v/>
      </c>
      <c r="J1716" t="str">
        <f t="shared" si="137"/>
        <v>MATERIALES</v>
      </c>
      <c r="K1716" t="b">
        <f t="shared" si="135"/>
        <v>0</v>
      </c>
      <c r="L1716" s="11" t="str">
        <f t="shared" si="136"/>
        <v/>
      </c>
      <c r="M1716" t="str">
        <f>IF(B1716="Q", MAX(M$2:M1715)+1, "")</f>
        <v/>
      </c>
      <c r="N1716" t="str">
        <f t="shared" si="133"/>
        <v/>
      </c>
    </row>
    <row r="1717" spans="1:14" x14ac:dyDescent="0.25">
      <c r="H1717" t="str" cm="1">
        <f t="array" ref="H1717">SUBSTITUTE(INDEX($C$1:$C1717, MAX(IF((NOT(ISBLANK($C$1:$C1717)))*(ISNUMBER(FIND("Item:", $C$1:$C1717))), ROW($C$1:$C1717)-ROW($C$1)+1))), "Item: ", "")</f>
        <v>CAMARA DE INSPECCION DE LADRILLO GAMBOTE (23X10X5) (0,60X0,60)</v>
      </c>
      <c r="I1717" t="str">
        <f t="shared" si="134"/>
        <v/>
      </c>
      <c r="J1717" t="str">
        <f t="shared" si="137"/>
        <v>MATERIALES</v>
      </c>
      <c r="K1717" t="b">
        <f t="shared" si="135"/>
        <v>0</v>
      </c>
      <c r="L1717" s="11" t="str">
        <f t="shared" si="136"/>
        <v/>
      </c>
      <c r="M1717" t="str">
        <f>IF(B1717="Q", MAX(M$2:M1716)+1, "")</f>
        <v/>
      </c>
      <c r="N1717" t="str">
        <f t="shared" si="133"/>
        <v/>
      </c>
    </row>
    <row r="1718" spans="1:14" x14ac:dyDescent="0.25">
      <c r="H1718" t="str" cm="1">
        <f t="array" ref="H1718">SUBSTITUTE(INDEX($C$1:$C1718, MAX(IF((NOT(ISBLANK($C$1:$C1718)))*(ISNUMBER(FIND("Item:", $C$1:$C1718))), ROW($C$1:$C1718)-ROW($C$1)+1))), "Item: ", "")</f>
        <v>CAMARA DE INSPECCION DE LADRILLO GAMBOTE (23X10X5) (0,60X0,60)</v>
      </c>
      <c r="I1718" t="str">
        <f t="shared" si="134"/>
        <v/>
      </c>
      <c r="J1718" t="str">
        <f t="shared" si="137"/>
        <v>MATERIALES</v>
      </c>
      <c r="K1718" t="b">
        <f t="shared" si="135"/>
        <v>0</v>
      </c>
      <c r="L1718" s="11" t="str">
        <f t="shared" si="136"/>
        <v/>
      </c>
      <c r="M1718" t="str">
        <f>IF(B1718="Q", MAX(M$2:M1717)+1, "")</f>
        <v/>
      </c>
      <c r="N1718" t="str">
        <f t="shared" si="133"/>
        <v/>
      </c>
    </row>
    <row r="1719" spans="1:14" x14ac:dyDescent="0.25">
      <c r="H1719" t="str" cm="1">
        <f t="array" ref="H1719">SUBSTITUTE(INDEX($C$1:$C1719, MAX(IF((NOT(ISBLANK($C$1:$C1719)))*(ISNUMBER(FIND("Item:", $C$1:$C1719))), ROW($C$1:$C1719)-ROW($C$1)+1))), "Item: ", "")</f>
        <v>CAMARA DE INSPECCION DE LADRILLO GAMBOTE (23X10X5) (0,60X0,60)</v>
      </c>
      <c r="I1719" t="str">
        <f t="shared" si="134"/>
        <v/>
      </c>
      <c r="J1719" t="str">
        <f t="shared" si="137"/>
        <v>MATERIALES</v>
      </c>
      <c r="K1719" t="b">
        <f t="shared" si="135"/>
        <v>0</v>
      </c>
      <c r="L1719" s="11" t="str">
        <f t="shared" si="136"/>
        <v/>
      </c>
      <c r="M1719" t="str">
        <f>IF(B1719="Q", MAX(M$2:M1718)+1, "")</f>
        <v/>
      </c>
      <c r="N1719" t="str">
        <f t="shared" si="133"/>
        <v/>
      </c>
    </row>
    <row r="1720" spans="1:14" x14ac:dyDescent="0.25">
      <c r="H1720" t="str" cm="1">
        <f t="array" ref="H1720">SUBSTITUTE(INDEX($C$1:$C1720, MAX(IF((NOT(ISBLANK($C$1:$C1720)))*(ISNUMBER(FIND("Item:", $C$1:$C1720))), ROW($C$1:$C1720)-ROW($C$1)+1))), "Item: ", "")</f>
        <v>CAMARA DE INSPECCION DE LADRILLO GAMBOTE (23X10X5) (0,60X0,60)</v>
      </c>
      <c r="I1720" t="str">
        <f t="shared" si="134"/>
        <v/>
      </c>
      <c r="J1720" t="str">
        <f t="shared" si="137"/>
        <v>MATERIALES</v>
      </c>
      <c r="K1720" t="b">
        <f t="shared" si="135"/>
        <v>0</v>
      </c>
      <c r="L1720" s="11" t="str">
        <f t="shared" si="136"/>
        <v/>
      </c>
      <c r="M1720" t="str">
        <f>IF(B1720="Q", MAX(M$2:M1719)+1, "")</f>
        <v/>
      </c>
      <c r="N1720" t="str">
        <f t="shared" si="133"/>
        <v/>
      </c>
    </row>
    <row r="1721" spans="1:14" x14ac:dyDescent="0.25">
      <c r="H1721" t="str" cm="1">
        <f t="array" ref="H1721">SUBSTITUTE(INDEX($C$1:$C1721, MAX(IF((NOT(ISBLANK($C$1:$C1721)))*(ISNUMBER(FIND("Item:", $C$1:$C1721))), ROW($C$1:$C1721)-ROW($C$1)+1))), "Item: ", "")</f>
        <v>CAMARA DE INSPECCION DE LADRILLO GAMBOTE (23X10X5) (0,60X0,60)</v>
      </c>
      <c r="I1721" t="str">
        <f t="shared" si="134"/>
        <v/>
      </c>
      <c r="J1721" t="str">
        <f t="shared" si="137"/>
        <v>MATERIALES</v>
      </c>
      <c r="K1721" t="b">
        <f t="shared" si="135"/>
        <v>0</v>
      </c>
      <c r="L1721" s="11" t="str">
        <f t="shared" si="136"/>
        <v/>
      </c>
      <c r="M1721" t="str">
        <f>IF(B1721="Q", MAX(M$2:M1720)+1, "")</f>
        <v/>
      </c>
      <c r="N1721" t="str">
        <f t="shared" si="133"/>
        <v/>
      </c>
    </row>
    <row r="1722" spans="1:14" x14ac:dyDescent="0.25">
      <c r="H1722" t="str" cm="1">
        <f t="array" ref="H1722">SUBSTITUTE(INDEX($C$1:$C1722, MAX(IF((NOT(ISBLANK($C$1:$C1722)))*(ISNUMBER(FIND("Item:", $C$1:$C1722))), ROW($C$1:$C1722)-ROW($C$1)+1))), "Item: ", "")</f>
        <v>CAMARA DE INSPECCION DE LADRILLO GAMBOTE (23X10X5) (0,60X0,60)</v>
      </c>
      <c r="I1722" t="str">
        <f t="shared" si="134"/>
        <v/>
      </c>
      <c r="J1722" t="str">
        <f t="shared" si="137"/>
        <v>MATERIALES</v>
      </c>
      <c r="K1722" t="b">
        <f t="shared" si="135"/>
        <v>0</v>
      </c>
      <c r="L1722" s="11" t="str">
        <f t="shared" si="136"/>
        <v/>
      </c>
      <c r="M1722" t="str">
        <f>IF(B1722="Q", MAX(M$2:M1721)+1, "")</f>
        <v/>
      </c>
      <c r="N1722" t="str">
        <f t="shared" si="133"/>
        <v/>
      </c>
    </row>
    <row r="1723" spans="1:14" x14ac:dyDescent="0.25">
      <c r="A1723" s="6" t="s">
        <v>1</v>
      </c>
      <c r="B1723" s="6" t="s">
        <v>219</v>
      </c>
      <c r="C1723" s="8" t="s">
        <v>220</v>
      </c>
      <c r="D1723" s="8"/>
      <c r="E1723" s="8"/>
      <c r="F1723" s="8" t="s">
        <v>221</v>
      </c>
      <c r="G1723" s="7">
        <v>169.66</v>
      </c>
      <c r="H1723" t="str" cm="1">
        <f t="array" ref="H1723">SUBSTITUTE(INDEX($C$1:$C1723, MAX(IF((NOT(ISBLANK($C$1:$C1723)))*(ISNUMBER(FIND("Item:", $C$1:$C1723))), ROW($C$1:$C1723)-ROW($C$1)+1))), "Item: ", "")</f>
        <v>CAMARA DE INSPECCION DE LADRILLO GAMBOTE (23X10X5) (0,60X0,60)</v>
      </c>
      <c r="I1723" t="str">
        <f t="shared" si="134"/>
        <v>MATERIALES</v>
      </c>
      <c r="J1723" t="str">
        <f t="shared" si="137"/>
        <v>MATERIALES</v>
      </c>
      <c r="K1723" t="b">
        <f t="shared" si="135"/>
        <v>0</v>
      </c>
      <c r="L1723" s="11" t="str">
        <f t="shared" si="136"/>
        <v/>
      </c>
      <c r="M1723" t="str">
        <f>IF(B1723="Q", MAX(M$2:M1722)+1, "")</f>
        <v/>
      </c>
      <c r="N1723" t="str">
        <f t="shared" si="133"/>
        <v/>
      </c>
    </row>
    <row r="1724" spans="1:14" x14ac:dyDescent="0.25">
      <c r="A1724" s="2"/>
      <c r="B1724" s="2" t="s">
        <v>222</v>
      </c>
      <c r="C1724" s="5" t="s">
        <v>223</v>
      </c>
      <c r="D1724" s="5"/>
      <c r="E1724" s="5"/>
      <c r="F1724" s="5"/>
      <c r="G1724" s="5"/>
      <c r="H1724" t="str" cm="1">
        <f t="array" ref="H1724">SUBSTITUTE(INDEX($C$1:$C1724, MAX(IF((NOT(ISBLANK($C$1:$C1724)))*(ISNUMBER(FIND("Item:", $C$1:$C1724))), ROW($C$1:$C1724)-ROW($C$1)+1))), "Item: ", "")</f>
        <v>CAMARA DE INSPECCION DE LADRILLO GAMBOTE (23X10X5) (0,60X0,60)</v>
      </c>
      <c r="I1724" t="str">
        <f t="shared" si="134"/>
        <v>MANO DE OBRA</v>
      </c>
      <c r="J1724" t="str">
        <f t="shared" si="137"/>
        <v>MANO DE OBRA</v>
      </c>
      <c r="K1724" t="b">
        <f t="shared" si="135"/>
        <v>1</v>
      </c>
      <c r="L1724" s="11" t="str">
        <f t="shared" si="136"/>
        <v/>
      </c>
      <c r="M1724" t="str">
        <f>IF(B1724="Q", MAX(M$2:M1723)+1, "")</f>
        <v/>
      </c>
      <c r="N1724" t="str">
        <f t="shared" si="133"/>
        <v/>
      </c>
    </row>
    <row r="1725" spans="1:14" x14ac:dyDescent="0.25">
      <c r="A1725" s="2">
        <v>1</v>
      </c>
      <c r="B1725" s="2" t="s">
        <v>218</v>
      </c>
      <c r="C1725" s="5" t="s">
        <v>197</v>
      </c>
      <c r="D1725" s="5" t="s">
        <v>198</v>
      </c>
      <c r="E1725" s="3">
        <v>7.5</v>
      </c>
      <c r="F1725" s="3">
        <v>18</v>
      </c>
      <c r="G1725" s="3">
        <v>135</v>
      </c>
      <c r="H1725" t="str" cm="1">
        <f t="array" ref="H1725">SUBSTITUTE(INDEX($C$1:$C1725, MAX(IF((NOT(ISBLANK($C$1:$C1725)))*(ISNUMBER(FIND("Item:", $C$1:$C1725))), ROW($C$1:$C1725)-ROW($C$1)+1))), "Item: ", "")</f>
        <v>CAMARA DE INSPECCION DE LADRILLO GAMBOTE (23X10X5) (0,60X0,60)</v>
      </c>
      <c r="I1725" t="str">
        <f t="shared" si="134"/>
        <v/>
      </c>
      <c r="J1725" t="str">
        <f t="shared" si="137"/>
        <v>MANO DE OBRA</v>
      </c>
      <c r="K1725" t="b">
        <f t="shared" si="135"/>
        <v>0</v>
      </c>
      <c r="L1725" s="11" t="str">
        <f t="shared" si="136"/>
        <v>SI</v>
      </c>
      <c r="M1725" t="str">
        <f>IF(B1725="Q", MAX(M$2:M1724)+1, "")</f>
        <v/>
      </c>
      <c r="N1725" t="str">
        <f t="shared" si="133"/>
        <v/>
      </c>
    </row>
    <row r="1726" spans="1:14" x14ac:dyDescent="0.25">
      <c r="A1726" s="2">
        <v>2</v>
      </c>
      <c r="B1726" s="2" t="s">
        <v>218</v>
      </c>
      <c r="C1726" s="5" t="s">
        <v>200</v>
      </c>
      <c r="D1726" s="5" t="s">
        <v>198</v>
      </c>
      <c r="E1726" s="3">
        <v>8</v>
      </c>
      <c r="F1726" s="3">
        <v>0</v>
      </c>
      <c r="G1726" s="3">
        <v>0</v>
      </c>
      <c r="H1726" t="str" cm="1">
        <f t="array" ref="H1726">SUBSTITUTE(INDEX($C$1:$C1726, MAX(IF((NOT(ISBLANK($C$1:$C1726)))*(ISNUMBER(FIND("Item:", $C$1:$C1726))), ROW($C$1:$C1726)-ROW($C$1)+1))), "Item: ", "")</f>
        <v>CAMARA DE INSPECCION DE LADRILLO GAMBOTE (23X10X5) (0,60X0,60)</v>
      </c>
      <c r="I1726" t="str">
        <f t="shared" si="134"/>
        <v/>
      </c>
      <c r="J1726" t="str">
        <f t="shared" si="137"/>
        <v>MANO DE OBRA</v>
      </c>
      <c r="K1726" t="b">
        <f t="shared" si="135"/>
        <v>0</v>
      </c>
      <c r="L1726" s="11" t="str">
        <f t="shared" si="136"/>
        <v>SI</v>
      </c>
      <c r="M1726" t="str">
        <f>IF(B1726="Q", MAX(M$2:M1725)+1, "")</f>
        <v/>
      </c>
      <c r="N1726" t="str">
        <f t="shared" si="133"/>
        <v/>
      </c>
    </row>
    <row r="1727" spans="1:14" x14ac:dyDescent="0.25">
      <c r="H1727" t="str" cm="1">
        <f t="array" ref="H1727">SUBSTITUTE(INDEX($C$1:$C1727, MAX(IF((NOT(ISBLANK($C$1:$C1727)))*(ISNUMBER(FIND("Item:", $C$1:$C1727))), ROW($C$1:$C1727)-ROW($C$1)+1))), "Item: ", "")</f>
        <v>CAMARA DE INSPECCION DE LADRILLO GAMBOTE (23X10X5) (0,60X0,60)</v>
      </c>
      <c r="I1727" t="str">
        <f t="shared" si="134"/>
        <v/>
      </c>
      <c r="J1727" t="str">
        <f t="shared" si="137"/>
        <v>MANO DE OBRA</v>
      </c>
      <c r="K1727" t="b">
        <f t="shared" si="135"/>
        <v>0</v>
      </c>
      <c r="L1727" s="11" t="str">
        <f t="shared" si="136"/>
        <v/>
      </c>
      <c r="M1727" t="str">
        <f>IF(B1727="Q", MAX(M$2:M1726)+1, "")</f>
        <v/>
      </c>
      <c r="N1727" t="str">
        <f t="shared" si="133"/>
        <v/>
      </c>
    </row>
    <row r="1728" spans="1:14" x14ac:dyDescent="0.25">
      <c r="H1728" t="str" cm="1">
        <f t="array" ref="H1728">SUBSTITUTE(INDEX($C$1:$C1728, MAX(IF((NOT(ISBLANK($C$1:$C1728)))*(ISNUMBER(FIND("Item:", $C$1:$C1728))), ROW($C$1:$C1728)-ROW($C$1)+1))), "Item: ", "")</f>
        <v>CAMARA DE INSPECCION DE LADRILLO GAMBOTE (23X10X5) (0,60X0,60)</v>
      </c>
      <c r="I1728" t="str">
        <f t="shared" si="134"/>
        <v/>
      </c>
      <c r="J1728" t="str">
        <f t="shared" si="137"/>
        <v>MANO DE OBRA</v>
      </c>
      <c r="K1728" t="b">
        <f t="shared" si="135"/>
        <v>0</v>
      </c>
      <c r="L1728" s="11" t="str">
        <f t="shared" si="136"/>
        <v/>
      </c>
      <c r="M1728" t="str">
        <f>IF(B1728="Q", MAX(M$2:M1727)+1, "")</f>
        <v/>
      </c>
      <c r="N1728" t="str">
        <f t="shared" si="133"/>
        <v/>
      </c>
    </row>
    <row r="1729" spans="1:14" x14ac:dyDescent="0.25">
      <c r="H1729" t="str" cm="1">
        <f t="array" ref="H1729">SUBSTITUTE(INDEX($C$1:$C1729, MAX(IF((NOT(ISBLANK($C$1:$C1729)))*(ISNUMBER(FIND("Item:", $C$1:$C1729))), ROW($C$1:$C1729)-ROW($C$1)+1))), "Item: ", "")</f>
        <v>CAMARA DE INSPECCION DE LADRILLO GAMBOTE (23X10X5) (0,60X0,60)</v>
      </c>
      <c r="I1729" t="str">
        <f t="shared" si="134"/>
        <v/>
      </c>
      <c r="J1729" t="str">
        <f t="shared" si="137"/>
        <v>MANO DE OBRA</v>
      </c>
      <c r="K1729" t="b">
        <f t="shared" si="135"/>
        <v>0</v>
      </c>
      <c r="L1729" s="11" t="str">
        <f t="shared" si="136"/>
        <v/>
      </c>
      <c r="M1729" t="str">
        <f>IF(B1729="Q", MAX(M$2:M1728)+1, "")</f>
        <v/>
      </c>
      <c r="N1729" t="str">
        <f t="shared" si="133"/>
        <v/>
      </c>
    </row>
    <row r="1730" spans="1:14" x14ac:dyDescent="0.25">
      <c r="A1730" s="6" t="s">
        <v>1</v>
      </c>
      <c r="B1730" s="6" t="s">
        <v>224</v>
      </c>
      <c r="C1730" s="8" t="s">
        <v>225</v>
      </c>
      <c r="D1730" s="8"/>
      <c r="E1730" s="8"/>
      <c r="F1730" s="8" t="s">
        <v>226</v>
      </c>
      <c r="G1730" s="7">
        <v>135</v>
      </c>
      <c r="H1730" t="str" cm="1">
        <f t="array" ref="H1730">SUBSTITUTE(INDEX($C$1:$C1730, MAX(IF((NOT(ISBLANK($C$1:$C1730)))*(ISNUMBER(FIND("Item:", $C$1:$C1730))), ROW($C$1:$C1730)-ROW($C$1)+1))), "Item: ", "")</f>
        <v>CAMARA DE INSPECCION DE LADRILLO GAMBOTE (23X10X5) (0,60X0,60)</v>
      </c>
      <c r="I1730" t="str">
        <f t="shared" si="134"/>
        <v>MANO DE OBRA</v>
      </c>
      <c r="J1730" t="str">
        <f t="shared" si="137"/>
        <v>MANO DE OBRA</v>
      </c>
      <c r="K1730" t="b">
        <f t="shared" si="135"/>
        <v>0</v>
      </c>
      <c r="L1730" s="11" t="str">
        <f t="shared" si="136"/>
        <v/>
      </c>
      <c r="M1730" t="str">
        <f>IF(B1730="Q", MAX(M$2:M1729)+1, "")</f>
        <v/>
      </c>
      <c r="N1730" t="str">
        <f t="shared" ref="N1730:N1793" si="138">+IF(M1730="","",H1730)</f>
        <v/>
      </c>
    </row>
    <row r="1731" spans="1:14" x14ac:dyDescent="0.25">
      <c r="A1731" s="2"/>
      <c r="B1731" s="2" t="s">
        <v>227</v>
      </c>
      <c r="C1731" s="5" t="s">
        <v>228</v>
      </c>
      <c r="D1731" s="5"/>
      <c r="E1731" s="5" t="s">
        <v>229</v>
      </c>
      <c r="F1731" s="5" t="s">
        <v>230</v>
      </c>
      <c r="G1731" s="3">
        <v>74.25</v>
      </c>
      <c r="H1731" t="str" cm="1">
        <f t="array" ref="H1731">SUBSTITUTE(INDEX($C$1:$C1731, MAX(IF((NOT(ISBLANK($C$1:$C1731)))*(ISNUMBER(FIND("Item:", $C$1:$C1731))), ROW($C$1:$C1731)-ROW($C$1)+1))), "Item: ", "")</f>
        <v>CAMARA DE INSPECCION DE LADRILLO GAMBOTE (23X10X5) (0,60X0,60)</v>
      </c>
      <c r="I1731" t="str">
        <f t="shared" ref="I1731:I1794" si="139">IFERROR(  IF(OR(ISNUMBER(FIND("MATERIALES", C1731,1))), "MATERIALES",  IF(OR(ISNUMBER(FIND("MANO DE OBRA", C1731))), "MANO DE OBRA",  IF(OR(ISNUMBER(FIND("EQUIPO", C1731))), "EQUIPO",  ""))),"")</f>
        <v/>
      </c>
      <c r="J1731" t="str">
        <f t="shared" si="137"/>
        <v>MANO DE OBRA</v>
      </c>
      <c r="K1731" t="b">
        <f t="shared" ref="K1731:K1794" si="140">AND(ISTEXT(B1731),C1731=J1731)</f>
        <v>0</v>
      </c>
      <c r="L1731" s="11" t="str">
        <f t="shared" ref="L1731:L1794" si="141">IF(ISNUMBER(A1731),"SI","")</f>
        <v/>
      </c>
      <c r="M1731" t="str">
        <f>IF(B1731="Q", MAX(M$2:M1730)+1, "")</f>
        <v/>
      </c>
      <c r="N1731" t="str">
        <f t="shared" si="138"/>
        <v/>
      </c>
    </row>
    <row r="1732" spans="1:14" x14ac:dyDescent="0.25">
      <c r="A1732" s="2"/>
      <c r="B1732" s="2" t="s">
        <v>231</v>
      </c>
      <c r="C1732" s="5" t="s">
        <v>232</v>
      </c>
      <c r="D1732" s="5"/>
      <c r="E1732" s="5" t="s">
        <v>233</v>
      </c>
      <c r="F1732" s="5" t="s">
        <v>234</v>
      </c>
      <c r="G1732" s="3">
        <v>31.26</v>
      </c>
      <c r="H1732" t="str" cm="1">
        <f t="array" ref="H1732">SUBSTITUTE(INDEX($C$1:$C1732, MAX(IF((NOT(ISBLANK($C$1:$C1732)))*(ISNUMBER(FIND("Item:", $C$1:$C1732))), ROW($C$1:$C1732)-ROW($C$1)+1))), "Item: ", "")</f>
        <v>CAMARA DE INSPECCION DE LADRILLO GAMBOTE (23X10X5) (0,60X0,60)</v>
      </c>
      <c r="I1732" t="str">
        <f t="shared" si="139"/>
        <v/>
      </c>
      <c r="J1732" t="str">
        <f t="shared" si="137"/>
        <v>MANO DE OBRA</v>
      </c>
      <c r="K1732" t="b">
        <f t="shared" si="140"/>
        <v>0</v>
      </c>
      <c r="L1732" s="11" t="str">
        <f t="shared" si="141"/>
        <v/>
      </c>
      <c r="M1732" t="str">
        <f>IF(B1732="Q", MAX(M$2:M1731)+1, "")</f>
        <v/>
      </c>
      <c r="N1732" t="str">
        <f t="shared" si="138"/>
        <v/>
      </c>
    </row>
    <row r="1733" spans="1:14" x14ac:dyDescent="0.25">
      <c r="A1733" s="6" t="s">
        <v>1</v>
      </c>
      <c r="B1733" s="6" t="s">
        <v>235</v>
      </c>
      <c r="C1733" s="8" t="s">
        <v>236</v>
      </c>
      <c r="D1733" s="8"/>
      <c r="E1733" s="8"/>
      <c r="F1733" s="8" t="s">
        <v>237</v>
      </c>
      <c r="G1733" s="7">
        <v>240.51</v>
      </c>
      <c r="H1733" t="str" cm="1">
        <f t="array" ref="H1733">SUBSTITUTE(INDEX($C$1:$C1733, MAX(IF((NOT(ISBLANK($C$1:$C1733)))*(ISNUMBER(FIND("Item:", $C$1:$C1733))), ROW($C$1:$C1733)-ROW($C$1)+1))), "Item: ", "")</f>
        <v>CAMARA DE INSPECCION DE LADRILLO GAMBOTE (23X10X5) (0,60X0,60)</v>
      </c>
      <c r="I1733" t="str">
        <f t="shared" si="139"/>
        <v>MANO DE OBRA</v>
      </c>
      <c r="J1733" t="str">
        <f t="shared" si="137"/>
        <v>MANO DE OBRA</v>
      </c>
      <c r="K1733" t="b">
        <f t="shared" si="140"/>
        <v>0</v>
      </c>
      <c r="L1733" s="11" t="str">
        <f t="shared" si="141"/>
        <v/>
      </c>
      <c r="M1733" t="str">
        <f>IF(B1733="Q", MAX(M$2:M1732)+1, "")</f>
        <v/>
      </c>
      <c r="N1733" t="str">
        <f t="shared" si="138"/>
        <v/>
      </c>
    </row>
    <row r="1734" spans="1:14" x14ac:dyDescent="0.25">
      <c r="A1734" s="2"/>
      <c r="B1734" s="2" t="s">
        <v>238</v>
      </c>
      <c r="C1734" s="5" t="s">
        <v>239</v>
      </c>
      <c r="D1734" s="5"/>
      <c r="E1734" s="5"/>
      <c r="F1734" s="5"/>
      <c r="G1734" s="5"/>
      <c r="H1734" t="str" cm="1">
        <f t="array" ref="H1734">SUBSTITUTE(INDEX($C$1:$C1734, MAX(IF((NOT(ISBLANK($C$1:$C1734)))*(ISNUMBER(FIND("Item:", $C$1:$C1734))), ROW($C$1:$C1734)-ROW($C$1)+1))), "Item: ", "")</f>
        <v>CAMARA DE INSPECCION DE LADRILLO GAMBOTE (23X10X5) (0,60X0,60)</v>
      </c>
      <c r="I1734" t="str">
        <f t="shared" si="139"/>
        <v>EQUIPO</v>
      </c>
      <c r="J1734" t="str">
        <f t="shared" si="137"/>
        <v>EQUIPO</v>
      </c>
      <c r="K1734" t="b">
        <f t="shared" si="140"/>
        <v>0</v>
      </c>
      <c r="L1734" s="11" t="str">
        <f t="shared" si="141"/>
        <v/>
      </c>
      <c r="M1734" t="str">
        <f>IF(B1734="Q", MAX(M$2:M1733)+1, "")</f>
        <v/>
      </c>
      <c r="N1734" t="str">
        <f t="shared" si="138"/>
        <v/>
      </c>
    </row>
    <row r="1735" spans="1:14" x14ac:dyDescent="0.25">
      <c r="H1735" t="str" cm="1">
        <f t="array" ref="H1735">SUBSTITUTE(INDEX($C$1:$C1735, MAX(IF((NOT(ISBLANK($C$1:$C1735)))*(ISNUMBER(FIND("Item:", $C$1:$C1735))), ROW($C$1:$C1735)-ROW($C$1)+1))), "Item: ", "")</f>
        <v>CAMARA DE INSPECCION DE LADRILLO GAMBOTE (23X10X5) (0,60X0,60)</v>
      </c>
      <c r="I1735" t="str">
        <f t="shared" si="139"/>
        <v/>
      </c>
      <c r="J1735" t="str">
        <f t="shared" si="137"/>
        <v>EQUIPO</v>
      </c>
      <c r="K1735" t="b">
        <f t="shared" si="140"/>
        <v>0</v>
      </c>
      <c r="L1735" s="11" t="str">
        <f t="shared" si="141"/>
        <v/>
      </c>
      <c r="M1735" t="str">
        <f>IF(B1735="Q", MAX(M$2:M1734)+1, "")</f>
        <v/>
      </c>
      <c r="N1735" t="str">
        <f t="shared" si="138"/>
        <v/>
      </c>
    </row>
    <row r="1736" spans="1:14" x14ac:dyDescent="0.25">
      <c r="H1736" t="str" cm="1">
        <f t="array" ref="H1736">SUBSTITUTE(INDEX($C$1:$C1736, MAX(IF((NOT(ISBLANK($C$1:$C1736)))*(ISNUMBER(FIND("Item:", $C$1:$C1736))), ROW($C$1:$C1736)-ROW($C$1)+1))), "Item: ", "")</f>
        <v>CAMARA DE INSPECCION DE LADRILLO GAMBOTE (23X10X5) (0,60X0,60)</v>
      </c>
      <c r="I1736" t="str">
        <f t="shared" si="139"/>
        <v/>
      </c>
      <c r="J1736" t="str">
        <f t="shared" ref="J1736:J1799" si="142">+IF(I1736="",J1735,I1736)</f>
        <v>EQUIPO</v>
      </c>
      <c r="K1736" t="b">
        <f t="shared" si="140"/>
        <v>0</v>
      </c>
      <c r="L1736" s="11" t="str">
        <f t="shared" si="141"/>
        <v/>
      </c>
      <c r="M1736" t="str">
        <f>IF(B1736="Q", MAX(M$2:M1735)+1, "")</f>
        <v/>
      </c>
      <c r="N1736" t="str">
        <f t="shared" si="138"/>
        <v/>
      </c>
    </row>
    <row r="1737" spans="1:14" x14ac:dyDescent="0.25">
      <c r="H1737" t="str" cm="1">
        <f t="array" ref="H1737">SUBSTITUTE(INDEX($C$1:$C1737, MAX(IF((NOT(ISBLANK($C$1:$C1737)))*(ISNUMBER(FIND("Item:", $C$1:$C1737))), ROW($C$1:$C1737)-ROW($C$1)+1))), "Item: ", "")</f>
        <v>CAMARA DE INSPECCION DE LADRILLO GAMBOTE (23X10X5) (0,60X0,60)</v>
      </c>
      <c r="I1737" t="str">
        <f t="shared" si="139"/>
        <v/>
      </c>
      <c r="J1737" t="str">
        <f t="shared" si="142"/>
        <v>EQUIPO</v>
      </c>
      <c r="K1737" t="b">
        <f t="shared" si="140"/>
        <v>0</v>
      </c>
      <c r="L1737" s="11" t="str">
        <f t="shared" si="141"/>
        <v/>
      </c>
      <c r="M1737" t="str">
        <f>IF(B1737="Q", MAX(M$2:M1736)+1, "")</f>
        <v/>
      </c>
      <c r="N1737" t="str">
        <f t="shared" si="138"/>
        <v/>
      </c>
    </row>
    <row r="1738" spans="1:14" x14ac:dyDescent="0.25">
      <c r="H1738" t="str" cm="1">
        <f t="array" ref="H1738">SUBSTITUTE(INDEX($C$1:$C1738, MAX(IF((NOT(ISBLANK($C$1:$C1738)))*(ISNUMBER(FIND("Item:", $C$1:$C1738))), ROW($C$1:$C1738)-ROW($C$1)+1))), "Item: ", "")</f>
        <v>CAMARA DE INSPECCION DE LADRILLO GAMBOTE (23X10X5) (0,60X0,60)</v>
      </c>
      <c r="I1738" t="str">
        <f t="shared" si="139"/>
        <v/>
      </c>
      <c r="J1738" t="str">
        <f t="shared" si="142"/>
        <v>EQUIPO</v>
      </c>
      <c r="K1738" t="b">
        <f t="shared" si="140"/>
        <v>0</v>
      </c>
      <c r="L1738" s="11" t="str">
        <f t="shared" si="141"/>
        <v/>
      </c>
      <c r="M1738" t="str">
        <f>IF(B1738="Q", MAX(M$2:M1737)+1, "")</f>
        <v/>
      </c>
      <c r="N1738" t="str">
        <f t="shared" si="138"/>
        <v/>
      </c>
    </row>
    <row r="1739" spans="1:14" x14ac:dyDescent="0.25">
      <c r="H1739" t="str" cm="1">
        <f t="array" ref="H1739">SUBSTITUTE(INDEX($C$1:$C1739, MAX(IF((NOT(ISBLANK($C$1:$C1739)))*(ISNUMBER(FIND("Item:", $C$1:$C1739))), ROW($C$1:$C1739)-ROW($C$1)+1))), "Item: ", "")</f>
        <v>CAMARA DE INSPECCION DE LADRILLO GAMBOTE (23X10X5) (0,60X0,60)</v>
      </c>
      <c r="I1739" t="str">
        <f t="shared" si="139"/>
        <v/>
      </c>
      <c r="J1739" t="str">
        <f t="shared" si="142"/>
        <v>EQUIPO</v>
      </c>
      <c r="K1739" t="b">
        <f t="shared" si="140"/>
        <v>0</v>
      </c>
      <c r="L1739" s="11" t="str">
        <f t="shared" si="141"/>
        <v/>
      </c>
      <c r="M1739" t="str">
        <f>IF(B1739="Q", MAX(M$2:M1738)+1, "")</f>
        <v/>
      </c>
      <c r="N1739" t="str">
        <f t="shared" si="138"/>
        <v/>
      </c>
    </row>
    <row r="1740" spans="1:14" x14ac:dyDescent="0.25">
      <c r="A1740" s="2"/>
      <c r="B1740" s="2" t="s">
        <v>240</v>
      </c>
      <c r="C1740" s="5" t="s">
        <v>241</v>
      </c>
      <c r="D1740" s="5"/>
      <c r="E1740" s="5" t="s">
        <v>242</v>
      </c>
      <c r="F1740" s="5" t="s">
        <v>243</v>
      </c>
      <c r="G1740" s="3">
        <v>7.22</v>
      </c>
      <c r="H1740" t="str" cm="1">
        <f t="array" ref="H1740">SUBSTITUTE(INDEX($C$1:$C1740, MAX(IF((NOT(ISBLANK($C$1:$C1740)))*(ISNUMBER(FIND("Item:", $C$1:$C1740))), ROW($C$1:$C1740)-ROW($C$1)+1))), "Item: ", "")</f>
        <v>CAMARA DE INSPECCION DE LADRILLO GAMBOTE (23X10X5) (0,60X0,60)</v>
      </c>
      <c r="I1740" t="str">
        <f t="shared" si="139"/>
        <v/>
      </c>
      <c r="J1740" t="str">
        <f t="shared" si="142"/>
        <v>EQUIPO</v>
      </c>
      <c r="K1740" t="b">
        <f t="shared" si="140"/>
        <v>0</v>
      </c>
      <c r="L1740" s="11" t="str">
        <f t="shared" si="141"/>
        <v/>
      </c>
      <c r="M1740" t="str">
        <f>IF(B1740="Q", MAX(M$2:M1739)+1, "")</f>
        <v/>
      </c>
      <c r="N1740" t="str">
        <f t="shared" si="138"/>
        <v/>
      </c>
    </row>
    <row r="1741" spans="1:14" x14ac:dyDescent="0.25">
      <c r="A1741" s="6" t="s">
        <v>1</v>
      </c>
      <c r="B1741" s="6" t="s">
        <v>244</v>
      </c>
      <c r="C1741" s="8" t="s">
        <v>245</v>
      </c>
      <c r="D1741" s="8"/>
      <c r="E1741" s="8"/>
      <c r="F1741" s="8" t="s">
        <v>246</v>
      </c>
      <c r="G1741" s="7">
        <v>7.22</v>
      </c>
      <c r="H1741" t="str" cm="1">
        <f t="array" ref="H1741">SUBSTITUTE(INDEX($C$1:$C1741, MAX(IF((NOT(ISBLANK($C$1:$C1741)))*(ISNUMBER(FIND("Item:", $C$1:$C1741))), ROW($C$1:$C1741)-ROW($C$1)+1))), "Item: ", "")</f>
        <v>CAMARA DE INSPECCION DE LADRILLO GAMBOTE (23X10X5) (0,60X0,60)</v>
      </c>
      <c r="I1741" t="str">
        <f t="shared" si="139"/>
        <v>EQUIPO</v>
      </c>
      <c r="J1741" t="str">
        <f t="shared" si="142"/>
        <v>EQUIPO</v>
      </c>
      <c r="K1741" t="b">
        <f t="shared" si="140"/>
        <v>0</v>
      </c>
      <c r="L1741" s="11" t="str">
        <f t="shared" si="141"/>
        <v/>
      </c>
      <c r="M1741" t="str">
        <f>IF(B1741="Q", MAX(M$2:M1740)+1, "")</f>
        <v/>
      </c>
      <c r="N1741" t="str">
        <f t="shared" si="138"/>
        <v/>
      </c>
    </row>
    <row r="1742" spans="1:14" x14ac:dyDescent="0.25">
      <c r="A1742" s="6" t="s">
        <v>1</v>
      </c>
      <c r="B1742" s="6" t="s">
        <v>247</v>
      </c>
      <c r="C1742" s="8" t="s">
        <v>248</v>
      </c>
      <c r="D1742" s="8"/>
      <c r="E1742" s="8"/>
      <c r="F1742" s="8" t="s">
        <v>249</v>
      </c>
      <c r="G1742" s="7">
        <v>417.39</v>
      </c>
      <c r="H1742" t="str" cm="1">
        <f t="array" ref="H1742">SUBSTITUTE(INDEX($C$1:$C1742, MAX(IF((NOT(ISBLANK($C$1:$C1742)))*(ISNUMBER(FIND("Item:", $C$1:$C1742))), ROW($C$1:$C1742)-ROW($C$1)+1))), "Item: ", "")</f>
        <v>CAMARA DE INSPECCION DE LADRILLO GAMBOTE (23X10X5) (0,60X0,60)</v>
      </c>
      <c r="I1742" t="str">
        <f t="shared" si="139"/>
        <v/>
      </c>
      <c r="J1742" t="str">
        <f t="shared" si="142"/>
        <v>EQUIPO</v>
      </c>
      <c r="K1742" t="b">
        <f t="shared" si="140"/>
        <v>0</v>
      </c>
      <c r="L1742" s="11" t="str">
        <f t="shared" si="141"/>
        <v/>
      </c>
      <c r="M1742" t="str">
        <f>IF(B1742="Q", MAX(M$2:M1741)+1, "")</f>
        <v/>
      </c>
      <c r="N1742" t="str">
        <f t="shared" si="138"/>
        <v/>
      </c>
    </row>
    <row r="1743" spans="1:14" x14ac:dyDescent="0.25">
      <c r="A1743" s="2"/>
      <c r="B1743" s="2" t="s">
        <v>250</v>
      </c>
      <c r="C1743" s="5" t="s">
        <v>251</v>
      </c>
      <c r="D1743" s="5"/>
      <c r="E1743" s="5" t="s">
        <v>252</v>
      </c>
      <c r="F1743" s="5" t="s">
        <v>253</v>
      </c>
      <c r="G1743" s="3">
        <v>29.22</v>
      </c>
      <c r="H1743" t="str" cm="1">
        <f t="array" ref="H1743">SUBSTITUTE(INDEX($C$1:$C1743, MAX(IF((NOT(ISBLANK($C$1:$C1743)))*(ISNUMBER(FIND("Item:", $C$1:$C1743))), ROW($C$1:$C1743)-ROW($C$1)+1))), "Item: ", "")</f>
        <v>CAMARA DE INSPECCION DE LADRILLO GAMBOTE (23X10X5) (0,60X0,60)</v>
      </c>
      <c r="I1743" t="str">
        <f t="shared" si="139"/>
        <v/>
      </c>
      <c r="J1743" t="str">
        <f t="shared" si="142"/>
        <v>EQUIPO</v>
      </c>
      <c r="K1743" t="b">
        <f t="shared" si="140"/>
        <v>0</v>
      </c>
      <c r="L1743" s="11" t="str">
        <f t="shared" si="141"/>
        <v/>
      </c>
      <c r="M1743" t="str">
        <f>IF(B1743="Q", MAX(M$2:M1742)+1, "")</f>
        <v/>
      </c>
      <c r="N1743" t="str">
        <f t="shared" si="138"/>
        <v/>
      </c>
    </row>
    <row r="1744" spans="1:14" x14ac:dyDescent="0.25">
      <c r="A1744" s="2"/>
      <c r="B1744" s="2" t="s">
        <v>26</v>
      </c>
      <c r="C1744" s="5" t="s">
        <v>254</v>
      </c>
      <c r="D1744" s="5"/>
      <c r="E1744" s="5" t="s">
        <v>252</v>
      </c>
      <c r="F1744" s="5" t="s">
        <v>255</v>
      </c>
      <c r="G1744" s="3">
        <v>31.26</v>
      </c>
      <c r="H1744" t="str" cm="1">
        <f t="array" ref="H1744">SUBSTITUTE(INDEX($C$1:$C1744, MAX(IF((NOT(ISBLANK($C$1:$C1744)))*(ISNUMBER(FIND("Item:", $C$1:$C1744))), ROW($C$1:$C1744)-ROW($C$1)+1))), "Item: ", "")</f>
        <v>CAMARA DE INSPECCION DE LADRILLO GAMBOTE (23X10X5) (0,60X0,60)</v>
      </c>
      <c r="I1744" t="str">
        <f t="shared" si="139"/>
        <v/>
      </c>
      <c r="J1744" t="str">
        <f t="shared" si="142"/>
        <v>EQUIPO</v>
      </c>
      <c r="K1744" t="b">
        <f t="shared" si="140"/>
        <v>0</v>
      </c>
      <c r="L1744" s="11" t="str">
        <f t="shared" si="141"/>
        <v/>
      </c>
      <c r="M1744" t="str">
        <f>IF(B1744="Q", MAX(M$2:M1743)+1, "")</f>
        <v/>
      </c>
      <c r="N1744" t="str">
        <f t="shared" si="138"/>
        <v/>
      </c>
    </row>
    <row r="1745" spans="1:14" x14ac:dyDescent="0.25">
      <c r="A1745" s="6" t="s">
        <v>1</v>
      </c>
      <c r="B1745" s="6" t="s">
        <v>256</v>
      </c>
      <c r="C1745" s="8" t="s">
        <v>257</v>
      </c>
      <c r="D1745" s="8"/>
      <c r="E1745" s="8"/>
      <c r="F1745" s="8" t="s">
        <v>258</v>
      </c>
      <c r="G1745" s="7">
        <v>477.87</v>
      </c>
      <c r="H1745" t="str" cm="1">
        <f t="array" ref="H1745">SUBSTITUTE(INDEX($C$1:$C1745, MAX(IF((NOT(ISBLANK($C$1:$C1745)))*(ISNUMBER(FIND("Item:", $C$1:$C1745))), ROW($C$1:$C1745)-ROW($C$1)+1))), "Item: ", "")</f>
        <v>CAMARA DE INSPECCION DE LADRILLO GAMBOTE (23X10X5) (0,60X0,60)</v>
      </c>
      <c r="I1745" t="str">
        <f t="shared" si="139"/>
        <v/>
      </c>
      <c r="J1745" t="str">
        <f t="shared" si="142"/>
        <v>EQUIPO</v>
      </c>
      <c r="K1745" t="b">
        <f t="shared" si="140"/>
        <v>0</v>
      </c>
      <c r="L1745" s="11" t="str">
        <f t="shared" si="141"/>
        <v/>
      </c>
      <c r="M1745" t="str">
        <f>IF(B1745="Q", MAX(M$2:M1744)+1, "")</f>
        <v/>
      </c>
      <c r="N1745" t="str">
        <f t="shared" si="138"/>
        <v/>
      </c>
    </row>
    <row r="1746" spans="1:14" x14ac:dyDescent="0.25">
      <c r="A1746" s="2"/>
      <c r="B1746" s="2" t="s">
        <v>259</v>
      </c>
      <c r="C1746" s="5" t="s">
        <v>260</v>
      </c>
      <c r="D1746" s="5"/>
      <c r="E1746" s="5" t="s">
        <v>261</v>
      </c>
      <c r="F1746" s="5" t="s">
        <v>262</v>
      </c>
      <c r="G1746" s="3">
        <v>14.77</v>
      </c>
      <c r="H1746" t="str" cm="1">
        <f t="array" ref="H1746">SUBSTITUTE(INDEX($C$1:$C1746, MAX(IF((NOT(ISBLANK($C$1:$C1746)))*(ISNUMBER(FIND("Item:", $C$1:$C1746))), ROW($C$1:$C1746)-ROW($C$1)+1))), "Item: ", "")</f>
        <v>CAMARA DE INSPECCION DE LADRILLO GAMBOTE (23X10X5) (0,60X0,60)</v>
      </c>
      <c r="I1746" t="str">
        <f t="shared" si="139"/>
        <v/>
      </c>
      <c r="J1746" t="str">
        <f t="shared" si="142"/>
        <v>EQUIPO</v>
      </c>
      <c r="K1746" t="b">
        <f t="shared" si="140"/>
        <v>0</v>
      </c>
      <c r="L1746" s="11" t="str">
        <f t="shared" si="141"/>
        <v/>
      </c>
      <c r="M1746" t="str">
        <f>IF(B1746="Q", MAX(M$2:M1745)+1, "")</f>
        <v/>
      </c>
      <c r="N1746" t="str">
        <f t="shared" si="138"/>
        <v/>
      </c>
    </row>
    <row r="1747" spans="1:14" x14ac:dyDescent="0.25">
      <c r="H1747" t="str" cm="1">
        <f t="array" ref="H1747">SUBSTITUTE(INDEX($C$1:$C1747, MAX(IF((NOT(ISBLANK($C$1:$C1747)))*(ISNUMBER(FIND("Item:", $C$1:$C1747))), ROW($C$1:$C1747)-ROW($C$1)+1))), "Item: ", "")</f>
        <v>CAMARA DE INSPECCION DE LADRILLO GAMBOTE (23X10X5) (0,60X0,60)</v>
      </c>
      <c r="I1747" t="str">
        <f t="shared" si="139"/>
        <v/>
      </c>
      <c r="J1747" t="str">
        <f t="shared" si="142"/>
        <v>EQUIPO</v>
      </c>
      <c r="K1747" t="b">
        <f t="shared" si="140"/>
        <v>0</v>
      </c>
      <c r="L1747" s="11" t="str">
        <f t="shared" si="141"/>
        <v/>
      </c>
      <c r="M1747" t="str">
        <f>IF(B1747="Q", MAX(M$2:M1746)+1, "")</f>
        <v/>
      </c>
      <c r="N1747" t="str">
        <f t="shared" si="138"/>
        <v/>
      </c>
    </row>
    <row r="1748" spans="1:14" x14ac:dyDescent="0.25">
      <c r="A1748" s="6" t="s">
        <v>1</v>
      </c>
      <c r="B1748" s="6" t="s">
        <v>263</v>
      </c>
      <c r="C1748" s="8" t="s">
        <v>264</v>
      </c>
      <c r="D1748" s="8"/>
      <c r="E1748" s="8"/>
      <c r="F1748" s="8" t="s">
        <v>265</v>
      </c>
      <c r="G1748" s="7">
        <v>492.63</v>
      </c>
      <c r="H1748" t="str" cm="1">
        <f t="array" ref="H1748">SUBSTITUTE(INDEX($C$1:$C1748, MAX(IF((NOT(ISBLANK($C$1:$C1748)))*(ISNUMBER(FIND("Item:", $C$1:$C1748))), ROW($C$1:$C1748)-ROW($C$1)+1))), "Item: ", "")</f>
        <v>CAMARA DE INSPECCION DE LADRILLO GAMBOTE (23X10X5) (0,60X0,60)</v>
      </c>
      <c r="I1748" t="str">
        <f t="shared" si="139"/>
        <v/>
      </c>
      <c r="J1748" t="str">
        <f t="shared" si="142"/>
        <v>EQUIPO</v>
      </c>
      <c r="K1748" t="b">
        <f t="shared" si="140"/>
        <v>0</v>
      </c>
      <c r="L1748" s="11" t="str">
        <f t="shared" si="141"/>
        <v/>
      </c>
      <c r="M1748">
        <f>IF(B1748="Q", MAX(M$2:M1747)+1, "")</f>
        <v>35</v>
      </c>
      <c r="N1748" t="str">
        <f t="shared" si="138"/>
        <v>CAMARA DE INSPECCION DE LADRILLO GAMBOTE (23X10X5) (0,60X0,60)</v>
      </c>
    </row>
    <row r="1749" spans="1:14" x14ac:dyDescent="0.25">
      <c r="A1749" s="6" t="s">
        <v>1</v>
      </c>
      <c r="B1749" s="6"/>
      <c r="C1749" s="8" t="s">
        <v>266</v>
      </c>
      <c r="D1749" s="8"/>
      <c r="E1749" s="8"/>
      <c r="F1749" s="8"/>
      <c r="G1749" s="7">
        <v>492.63</v>
      </c>
      <c r="H1749" t="str" cm="1">
        <f t="array" ref="H1749">SUBSTITUTE(INDEX($C$1:$C1749, MAX(IF((NOT(ISBLANK($C$1:$C1749)))*(ISNUMBER(FIND("Item:", $C$1:$C1749))), ROW($C$1:$C1749)-ROW($C$1)+1))), "Item: ", "")</f>
        <v>CAMARA DE INSPECCION DE LADRILLO GAMBOTE (23X10X5) (0,60X0,60)</v>
      </c>
      <c r="I1749" t="str">
        <f t="shared" si="139"/>
        <v/>
      </c>
      <c r="J1749" t="str">
        <f t="shared" si="142"/>
        <v>EQUIPO</v>
      </c>
      <c r="K1749" t="b">
        <f t="shared" si="140"/>
        <v>0</v>
      </c>
      <c r="L1749" s="11" t="str">
        <f t="shared" si="141"/>
        <v/>
      </c>
      <c r="M1749" t="str">
        <f>IF(B1749="Q", MAX(M$2:M1748)+1, "")</f>
        <v/>
      </c>
      <c r="N1749" t="str">
        <f t="shared" si="138"/>
        <v/>
      </c>
    </row>
    <row r="1750" spans="1:14" x14ac:dyDescent="0.25">
      <c r="C1750" s="9" t="s">
        <v>345</v>
      </c>
      <c r="H1750" t="str" cm="1">
        <f t="array" ref="H1750">SUBSTITUTE(INDEX($C$1:$C1750, MAX(IF((NOT(ISBLANK($C$1:$C1750)))*(ISNUMBER(FIND("Item:", $C$1:$C1750))), ROW($C$1:$C1750)-ROW($C$1)+1))), "Item: ", "")</f>
        <v>CAMARA DE INSPECCION DE LADRILLO GAMBOTE (23X10X5) (0,60X0,60)</v>
      </c>
      <c r="I1750" t="str">
        <f t="shared" si="139"/>
        <v/>
      </c>
      <c r="J1750" t="str">
        <f t="shared" si="142"/>
        <v>EQUIPO</v>
      </c>
      <c r="K1750" t="b">
        <f t="shared" si="140"/>
        <v>0</v>
      </c>
      <c r="L1750" s="11" t="str">
        <f t="shared" si="141"/>
        <v/>
      </c>
      <c r="M1750" t="str">
        <f>IF(B1750="Q", MAX(M$2:M1749)+1, "")</f>
        <v/>
      </c>
      <c r="N1750" t="str">
        <f t="shared" si="138"/>
        <v/>
      </c>
    </row>
    <row r="1751" spans="1:14" x14ac:dyDescent="0.25">
      <c r="H1751" t="str" cm="1">
        <f t="array" ref="H1751">SUBSTITUTE(INDEX($C$1:$C1751, MAX(IF((NOT(ISBLANK($C$1:$C1751)))*(ISNUMBER(FIND("Item:", $C$1:$C1751))), ROW($C$1:$C1751)-ROW($C$1)+1))), "Item: ", "")</f>
        <v>CAMARA DE INSPECCION DE LADRILLO GAMBOTE (23X10X5) (0,60X0,60)</v>
      </c>
      <c r="I1751" t="str">
        <f t="shared" si="139"/>
        <v/>
      </c>
      <c r="J1751" t="str">
        <f t="shared" si="142"/>
        <v>EQUIPO</v>
      </c>
      <c r="K1751" t="b">
        <f t="shared" si="140"/>
        <v>0</v>
      </c>
      <c r="L1751" s="11" t="str">
        <f t="shared" si="141"/>
        <v/>
      </c>
      <c r="M1751" t="str">
        <f>IF(B1751="Q", MAX(M$2:M1750)+1, "")</f>
        <v/>
      </c>
      <c r="N1751" t="str">
        <f t="shared" si="138"/>
        <v/>
      </c>
    </row>
    <row r="1752" spans="1:14" x14ac:dyDescent="0.25">
      <c r="C1752" s="10" t="s">
        <v>346</v>
      </c>
      <c r="E1752" s="10" t="s">
        <v>269</v>
      </c>
      <c r="H1752" t="str" cm="1">
        <f t="array" ref="H1752">SUBSTITUTE(INDEX($C$1:$C1752, MAX(IF((NOT(ISBLANK($C$1:$C1752)))*(ISNUMBER(FIND("Item:", $C$1:$C1752))), ROW($C$1:$C1752)-ROW($C$1)+1))), "Item: ", "")</f>
        <v>CÁMARA SÉPTICA DE LADRILLO GAMBOTE (23X10X5) (1.50X1.50)</v>
      </c>
      <c r="I1752" t="str">
        <f t="shared" si="139"/>
        <v/>
      </c>
      <c r="J1752" t="str">
        <f t="shared" si="142"/>
        <v>EQUIPO</v>
      </c>
      <c r="K1752" t="b">
        <f t="shared" si="140"/>
        <v>0</v>
      </c>
      <c r="L1752" s="11" t="str">
        <f t="shared" si="141"/>
        <v/>
      </c>
      <c r="M1752" t="str">
        <f>IF(B1752="Q", MAX(M$2:M1751)+1, "")</f>
        <v/>
      </c>
      <c r="N1752" t="str">
        <f t="shared" si="138"/>
        <v/>
      </c>
    </row>
    <row r="1753" spans="1:14" x14ac:dyDescent="0.25">
      <c r="C1753" s="10" t="s">
        <v>0</v>
      </c>
      <c r="E1753" s="10" t="s">
        <v>72</v>
      </c>
      <c r="H1753" t="str" cm="1">
        <f t="array" ref="H1753">SUBSTITUTE(INDEX($C$1:$C1753, MAX(IF((NOT(ISBLANK($C$1:$C1753)))*(ISNUMBER(FIND("Item:", $C$1:$C1753))), ROW($C$1:$C1753)-ROW($C$1)+1))), "Item: ", "")</f>
        <v>CÁMARA SÉPTICA DE LADRILLO GAMBOTE (23X10X5) (1.50X1.50)</v>
      </c>
      <c r="I1753" t="str">
        <f t="shared" si="139"/>
        <v/>
      </c>
      <c r="J1753" t="str">
        <f t="shared" si="142"/>
        <v>EQUIPO</v>
      </c>
      <c r="K1753" t="b">
        <f t="shared" si="140"/>
        <v>0</v>
      </c>
      <c r="L1753" s="11" t="str">
        <f t="shared" si="141"/>
        <v/>
      </c>
      <c r="M1753" t="str">
        <f>IF(B1753="Q", MAX(M$2:M1752)+1, "")</f>
        <v/>
      </c>
      <c r="N1753" t="str">
        <f t="shared" si="138"/>
        <v/>
      </c>
    </row>
    <row r="1754" spans="1:14" x14ac:dyDescent="0.25">
      <c r="C1754" s="10" t="s">
        <v>71</v>
      </c>
      <c r="E1754" s="10" t="s">
        <v>73</v>
      </c>
      <c r="H1754" t="str" cm="1">
        <f t="array" ref="H1754">SUBSTITUTE(INDEX($C$1:$C1754, MAX(IF((NOT(ISBLANK($C$1:$C1754)))*(ISNUMBER(FIND("Item:", $C$1:$C1754))), ROW($C$1:$C1754)-ROW($C$1)+1))), "Item: ", "")</f>
        <v>CÁMARA SÉPTICA DE LADRILLO GAMBOTE (23X10X5) (1.50X1.50)</v>
      </c>
      <c r="I1754" t="str">
        <f t="shared" si="139"/>
        <v/>
      </c>
      <c r="J1754" t="str">
        <f t="shared" si="142"/>
        <v>EQUIPO</v>
      </c>
      <c r="K1754" t="b">
        <f t="shared" si="140"/>
        <v>0</v>
      </c>
      <c r="L1754" s="11" t="str">
        <f t="shared" si="141"/>
        <v/>
      </c>
      <c r="M1754" t="str">
        <f>IF(B1754="Q", MAX(M$2:M1753)+1, "")</f>
        <v/>
      </c>
      <c r="N1754" t="str">
        <f t="shared" si="138"/>
        <v/>
      </c>
    </row>
    <row r="1755" spans="1:14" x14ac:dyDescent="0.25">
      <c r="H1755" t="str" cm="1">
        <f t="array" ref="H1755">SUBSTITUTE(INDEX($C$1:$C1755, MAX(IF((NOT(ISBLANK($C$1:$C1755)))*(ISNUMBER(FIND("Item:", $C$1:$C1755))), ROW($C$1:$C1755)-ROW($C$1)+1))), "Item: ", "")</f>
        <v>CÁMARA SÉPTICA DE LADRILLO GAMBOTE (23X10X5) (1.50X1.50)</v>
      </c>
      <c r="I1755" t="str">
        <f t="shared" si="139"/>
        <v/>
      </c>
      <c r="J1755" t="str">
        <f t="shared" si="142"/>
        <v>EQUIPO</v>
      </c>
      <c r="K1755" t="b">
        <f t="shared" si="140"/>
        <v>0</v>
      </c>
      <c r="L1755" s="11" t="str">
        <f t="shared" si="141"/>
        <v/>
      </c>
      <c r="M1755" t="str">
        <f>IF(B1755="Q", MAX(M$2:M1754)+1, "")</f>
        <v/>
      </c>
      <c r="N1755" t="str">
        <f t="shared" si="138"/>
        <v/>
      </c>
    </row>
    <row r="1756" spans="1:14" x14ac:dyDescent="0.25">
      <c r="A1756" s="1" t="s">
        <v>2</v>
      </c>
      <c r="B1756" s="1" t="s">
        <v>213</v>
      </c>
      <c r="C1756" s="4" t="s">
        <v>214</v>
      </c>
      <c r="D1756" s="4" t="s">
        <v>74</v>
      </c>
      <c r="E1756" s="4" t="s">
        <v>77</v>
      </c>
      <c r="F1756" s="4" t="s">
        <v>215</v>
      </c>
      <c r="G1756" s="4" t="s">
        <v>76</v>
      </c>
      <c r="H1756" t="str" cm="1">
        <f t="array" ref="H1756">SUBSTITUTE(INDEX($C$1:$C1756, MAX(IF((NOT(ISBLANK($C$1:$C1756)))*(ISNUMBER(FIND("Item:", $C$1:$C1756))), ROW($C$1:$C1756)-ROW($C$1)+1))), "Item: ", "")</f>
        <v>CÁMARA SÉPTICA DE LADRILLO GAMBOTE (23X10X5) (1.50X1.50)</v>
      </c>
      <c r="I1756" t="str">
        <f t="shared" si="139"/>
        <v/>
      </c>
      <c r="J1756" t="str">
        <f t="shared" si="142"/>
        <v>EQUIPO</v>
      </c>
      <c r="K1756" t="b">
        <f t="shared" si="140"/>
        <v>0</v>
      </c>
      <c r="L1756" s="11" t="str">
        <f t="shared" si="141"/>
        <v/>
      </c>
      <c r="M1756" t="str">
        <f>IF(B1756="Q", MAX(M$2:M1755)+1, "")</f>
        <v/>
      </c>
      <c r="N1756" t="str">
        <f t="shared" si="138"/>
        <v/>
      </c>
    </row>
    <row r="1757" spans="1:14" x14ac:dyDescent="0.25">
      <c r="A1757" s="2"/>
      <c r="B1757" s="2" t="s">
        <v>216</v>
      </c>
      <c r="C1757" s="5" t="s">
        <v>217</v>
      </c>
      <c r="D1757" s="5"/>
      <c r="E1757" s="5"/>
      <c r="F1757" s="5"/>
      <c r="G1757" s="5"/>
      <c r="H1757" t="str" cm="1">
        <f t="array" ref="H1757">SUBSTITUTE(INDEX($C$1:$C1757, MAX(IF((NOT(ISBLANK($C$1:$C1757)))*(ISNUMBER(FIND("Item:", $C$1:$C1757))), ROW($C$1:$C1757)-ROW($C$1)+1))), "Item: ", "")</f>
        <v>CÁMARA SÉPTICA DE LADRILLO GAMBOTE (23X10X5) (1.50X1.50)</v>
      </c>
      <c r="I1757" t="str">
        <f t="shared" si="139"/>
        <v>MATERIALES</v>
      </c>
      <c r="J1757" t="str">
        <f t="shared" si="142"/>
        <v>MATERIALES</v>
      </c>
      <c r="K1757" t="b">
        <f t="shared" si="140"/>
        <v>1</v>
      </c>
      <c r="L1757" s="11" t="str">
        <f t="shared" si="141"/>
        <v/>
      </c>
      <c r="M1757" t="str">
        <f>IF(B1757="Q", MAX(M$2:M1756)+1, "")</f>
        <v/>
      </c>
      <c r="N1757" t="str">
        <f t="shared" si="138"/>
        <v/>
      </c>
    </row>
    <row r="1758" spans="1:14" x14ac:dyDescent="0.25">
      <c r="A1758" s="2">
        <v>1</v>
      </c>
      <c r="B1758" s="2" t="s">
        <v>218</v>
      </c>
      <c r="C1758" s="5" t="s">
        <v>192</v>
      </c>
      <c r="D1758" s="5" t="s">
        <v>26</v>
      </c>
      <c r="E1758" s="3">
        <v>4</v>
      </c>
      <c r="F1758" s="3">
        <v>19</v>
      </c>
      <c r="G1758" s="3">
        <v>76</v>
      </c>
      <c r="H1758" t="str" cm="1">
        <f t="array" ref="H1758">SUBSTITUTE(INDEX($C$1:$C1758, MAX(IF((NOT(ISBLANK($C$1:$C1758)))*(ISNUMBER(FIND("Item:", $C$1:$C1758))), ROW($C$1:$C1758)-ROW($C$1)+1))), "Item: ", "")</f>
        <v>CÁMARA SÉPTICA DE LADRILLO GAMBOTE (23X10X5) (1.50X1.50)</v>
      </c>
      <c r="I1758" t="str">
        <f t="shared" si="139"/>
        <v/>
      </c>
      <c r="J1758" t="str">
        <f t="shared" si="142"/>
        <v>MATERIALES</v>
      </c>
      <c r="K1758" t="b">
        <f t="shared" si="140"/>
        <v>0</v>
      </c>
      <c r="L1758" s="11" t="str">
        <f t="shared" si="141"/>
        <v>SI</v>
      </c>
      <c r="M1758" t="str">
        <f>IF(B1758="Q", MAX(M$2:M1757)+1, "")</f>
        <v/>
      </c>
      <c r="N1758" t="str">
        <f t="shared" si="138"/>
        <v/>
      </c>
    </row>
    <row r="1759" spans="1:14" x14ac:dyDescent="0.25">
      <c r="A1759" s="2">
        <v>2</v>
      </c>
      <c r="B1759" s="2" t="s">
        <v>218</v>
      </c>
      <c r="C1759" s="5" t="s">
        <v>190</v>
      </c>
      <c r="D1759" s="5" t="s">
        <v>26</v>
      </c>
      <c r="E1759" s="3">
        <v>2</v>
      </c>
      <c r="F1759" s="3">
        <v>10.5</v>
      </c>
      <c r="G1759" s="3">
        <v>21</v>
      </c>
      <c r="H1759" t="str" cm="1">
        <f t="array" ref="H1759">SUBSTITUTE(INDEX($C$1:$C1759, MAX(IF((NOT(ISBLANK($C$1:$C1759)))*(ISNUMBER(FIND("Item:", $C$1:$C1759))), ROW($C$1:$C1759)-ROW($C$1)+1))), "Item: ", "")</f>
        <v>CÁMARA SÉPTICA DE LADRILLO GAMBOTE (23X10X5) (1.50X1.50)</v>
      </c>
      <c r="I1759" t="str">
        <f t="shared" si="139"/>
        <v/>
      </c>
      <c r="J1759" t="str">
        <f t="shared" si="142"/>
        <v>MATERIALES</v>
      </c>
      <c r="K1759" t="b">
        <f t="shared" si="140"/>
        <v>0</v>
      </c>
      <c r="L1759" s="11" t="str">
        <f t="shared" si="141"/>
        <v>SI</v>
      </c>
      <c r="M1759" t="str">
        <f>IF(B1759="Q", MAX(M$2:M1758)+1, "")</f>
        <v/>
      </c>
      <c r="N1759" t="str">
        <f t="shared" si="138"/>
        <v/>
      </c>
    </row>
    <row r="1760" spans="1:14" x14ac:dyDescent="0.25">
      <c r="A1760" s="2">
        <v>3</v>
      </c>
      <c r="B1760" s="2" t="s">
        <v>218</v>
      </c>
      <c r="C1760" s="5" t="s">
        <v>178</v>
      </c>
      <c r="D1760" s="5" t="s">
        <v>37</v>
      </c>
      <c r="E1760" s="3">
        <v>1</v>
      </c>
      <c r="F1760" s="3">
        <v>14</v>
      </c>
      <c r="G1760" s="3">
        <v>14</v>
      </c>
      <c r="H1760" t="str" cm="1">
        <f t="array" ref="H1760">SUBSTITUTE(INDEX($C$1:$C1760, MAX(IF((NOT(ISBLANK($C$1:$C1760)))*(ISNUMBER(FIND("Item:", $C$1:$C1760))), ROW($C$1:$C1760)-ROW($C$1)+1))), "Item: ", "")</f>
        <v>CÁMARA SÉPTICA DE LADRILLO GAMBOTE (23X10X5) (1.50X1.50)</v>
      </c>
      <c r="I1760" t="str">
        <f t="shared" si="139"/>
        <v/>
      </c>
      <c r="J1760" t="str">
        <f t="shared" si="142"/>
        <v>MATERIALES</v>
      </c>
      <c r="K1760" t="b">
        <f t="shared" si="140"/>
        <v>0</v>
      </c>
      <c r="L1760" s="11" t="str">
        <f t="shared" si="141"/>
        <v>SI</v>
      </c>
      <c r="M1760" t="str">
        <f>IF(B1760="Q", MAX(M$2:M1759)+1, "")</f>
        <v/>
      </c>
      <c r="N1760" t="str">
        <f t="shared" si="138"/>
        <v/>
      </c>
    </row>
    <row r="1761" spans="1:14" x14ac:dyDescent="0.25">
      <c r="A1761" s="2">
        <v>4</v>
      </c>
      <c r="B1761" s="2" t="s">
        <v>218</v>
      </c>
      <c r="C1761" s="5" t="s">
        <v>176</v>
      </c>
      <c r="D1761" s="5" t="s">
        <v>37</v>
      </c>
      <c r="E1761" s="3">
        <v>1</v>
      </c>
      <c r="F1761" s="3">
        <v>7</v>
      </c>
      <c r="G1761" s="3">
        <v>7</v>
      </c>
      <c r="H1761" t="str" cm="1">
        <f t="array" ref="H1761">SUBSTITUTE(INDEX($C$1:$C1761, MAX(IF((NOT(ISBLANK($C$1:$C1761)))*(ISNUMBER(FIND("Item:", $C$1:$C1761))), ROW($C$1:$C1761)-ROW($C$1)+1))), "Item: ", "")</f>
        <v>CÁMARA SÉPTICA DE LADRILLO GAMBOTE (23X10X5) (1.50X1.50)</v>
      </c>
      <c r="I1761" t="str">
        <f t="shared" si="139"/>
        <v/>
      </c>
      <c r="J1761" t="str">
        <f t="shared" si="142"/>
        <v>MATERIALES</v>
      </c>
      <c r="K1761" t="b">
        <f t="shared" si="140"/>
        <v>0</v>
      </c>
      <c r="L1761" s="11" t="str">
        <f t="shared" si="141"/>
        <v>SI</v>
      </c>
      <c r="M1761" t="str">
        <f>IF(B1761="Q", MAX(M$2:M1760)+1, "")</f>
        <v/>
      </c>
      <c r="N1761" t="str">
        <f t="shared" si="138"/>
        <v/>
      </c>
    </row>
    <row r="1762" spans="1:14" x14ac:dyDescent="0.25">
      <c r="A1762" s="2">
        <v>5</v>
      </c>
      <c r="B1762" s="2" t="s">
        <v>218</v>
      </c>
      <c r="C1762" s="5" t="s">
        <v>159</v>
      </c>
      <c r="D1762" s="5" t="s">
        <v>92</v>
      </c>
      <c r="E1762" s="3">
        <v>0.03</v>
      </c>
      <c r="F1762" s="3">
        <v>35</v>
      </c>
      <c r="G1762" s="3">
        <v>1.05</v>
      </c>
      <c r="H1762" t="str" cm="1">
        <f t="array" ref="H1762">SUBSTITUTE(INDEX($C$1:$C1762, MAX(IF((NOT(ISBLANK($C$1:$C1762)))*(ISNUMBER(FIND("Item:", $C$1:$C1762))), ROW($C$1:$C1762)-ROW($C$1)+1))), "Item: ", "")</f>
        <v>CÁMARA SÉPTICA DE LADRILLO GAMBOTE (23X10X5) (1.50X1.50)</v>
      </c>
      <c r="I1762" t="str">
        <f t="shared" si="139"/>
        <v/>
      </c>
      <c r="J1762" t="str">
        <f t="shared" si="142"/>
        <v>MATERIALES</v>
      </c>
      <c r="K1762" t="b">
        <f t="shared" si="140"/>
        <v>0</v>
      </c>
      <c r="L1762" s="11" t="str">
        <f t="shared" si="141"/>
        <v>SI</v>
      </c>
      <c r="M1762" t="str">
        <f>IF(B1762="Q", MAX(M$2:M1761)+1, "")</f>
        <v/>
      </c>
      <c r="N1762" t="str">
        <f t="shared" si="138"/>
        <v/>
      </c>
    </row>
    <row r="1763" spans="1:14" x14ac:dyDescent="0.25">
      <c r="A1763" s="2">
        <v>6</v>
      </c>
      <c r="B1763" s="2" t="s">
        <v>218</v>
      </c>
      <c r="C1763" s="5" t="s">
        <v>152</v>
      </c>
      <c r="D1763" s="5" t="s">
        <v>149</v>
      </c>
      <c r="E1763" s="3">
        <v>2.5</v>
      </c>
      <c r="F1763" s="3">
        <v>6</v>
      </c>
      <c r="G1763" s="3">
        <v>15</v>
      </c>
      <c r="H1763" t="str" cm="1">
        <f t="array" ref="H1763">SUBSTITUTE(INDEX($C$1:$C1763, MAX(IF((NOT(ISBLANK($C$1:$C1763)))*(ISNUMBER(FIND("Item:", $C$1:$C1763))), ROW($C$1:$C1763)-ROW($C$1)+1))), "Item: ", "")</f>
        <v>CÁMARA SÉPTICA DE LADRILLO GAMBOTE (23X10X5) (1.50X1.50)</v>
      </c>
      <c r="I1763" t="str">
        <f t="shared" si="139"/>
        <v/>
      </c>
      <c r="J1763" t="str">
        <f t="shared" si="142"/>
        <v>MATERIALES</v>
      </c>
      <c r="K1763" t="b">
        <f t="shared" si="140"/>
        <v>0</v>
      </c>
      <c r="L1763" s="11" t="str">
        <f t="shared" si="141"/>
        <v>SI</v>
      </c>
      <c r="M1763" t="str">
        <f>IF(B1763="Q", MAX(M$2:M1762)+1, "")</f>
        <v/>
      </c>
      <c r="N1763" t="str">
        <f t="shared" si="138"/>
        <v/>
      </c>
    </row>
    <row r="1764" spans="1:14" x14ac:dyDescent="0.25">
      <c r="A1764" s="2">
        <v>7</v>
      </c>
      <c r="B1764" s="2" t="s">
        <v>218</v>
      </c>
      <c r="C1764" s="5" t="s">
        <v>143</v>
      </c>
      <c r="D1764" s="5" t="s">
        <v>37</v>
      </c>
      <c r="E1764" s="3">
        <v>580</v>
      </c>
      <c r="F1764" s="3">
        <v>0.8</v>
      </c>
      <c r="G1764" s="3">
        <v>464</v>
      </c>
      <c r="H1764" t="str" cm="1">
        <f t="array" ref="H1764">SUBSTITUTE(INDEX($C$1:$C1764, MAX(IF((NOT(ISBLANK($C$1:$C1764)))*(ISNUMBER(FIND("Item:", $C$1:$C1764))), ROW($C$1:$C1764)-ROW($C$1)+1))), "Item: ", "")</f>
        <v>CÁMARA SÉPTICA DE LADRILLO GAMBOTE (23X10X5) (1.50X1.50)</v>
      </c>
      <c r="I1764" t="str">
        <f t="shared" si="139"/>
        <v/>
      </c>
      <c r="J1764" t="str">
        <f t="shared" si="142"/>
        <v>MATERIALES</v>
      </c>
      <c r="K1764" t="b">
        <f t="shared" si="140"/>
        <v>0</v>
      </c>
      <c r="L1764" s="11" t="str">
        <f t="shared" si="141"/>
        <v>SI</v>
      </c>
      <c r="M1764" t="str">
        <f>IF(B1764="Q", MAX(M$2:M1763)+1, "")</f>
        <v/>
      </c>
      <c r="N1764" t="str">
        <f t="shared" si="138"/>
        <v/>
      </c>
    </row>
    <row r="1765" spans="1:14" x14ac:dyDescent="0.25">
      <c r="A1765" s="2">
        <v>8</v>
      </c>
      <c r="B1765" s="2" t="s">
        <v>218</v>
      </c>
      <c r="C1765" s="5" t="s">
        <v>137</v>
      </c>
      <c r="D1765" s="5" t="s">
        <v>92</v>
      </c>
      <c r="E1765" s="3">
        <v>5</v>
      </c>
      <c r="F1765" s="3">
        <v>12</v>
      </c>
      <c r="G1765" s="3">
        <v>60</v>
      </c>
      <c r="H1765" t="str" cm="1">
        <f t="array" ref="H1765">SUBSTITUTE(INDEX($C$1:$C1765, MAX(IF((NOT(ISBLANK($C$1:$C1765)))*(ISNUMBER(FIND("Item:", $C$1:$C1765))), ROW($C$1:$C1765)-ROW($C$1)+1))), "Item: ", "")</f>
        <v>CÁMARA SÉPTICA DE LADRILLO GAMBOTE (23X10X5) (1.50X1.50)</v>
      </c>
      <c r="I1765" t="str">
        <f t="shared" si="139"/>
        <v/>
      </c>
      <c r="J1765" t="str">
        <f t="shared" si="142"/>
        <v>MATERIALES</v>
      </c>
      <c r="K1765" t="b">
        <f t="shared" si="140"/>
        <v>0</v>
      </c>
      <c r="L1765" s="11" t="str">
        <f t="shared" si="141"/>
        <v>SI</v>
      </c>
      <c r="M1765" t="str">
        <f>IF(B1765="Q", MAX(M$2:M1764)+1, "")</f>
        <v/>
      </c>
      <c r="N1765" t="str">
        <f t="shared" si="138"/>
        <v/>
      </c>
    </row>
    <row r="1766" spans="1:14" x14ac:dyDescent="0.25">
      <c r="A1766" s="2">
        <v>9</v>
      </c>
      <c r="B1766" s="2" t="s">
        <v>218</v>
      </c>
      <c r="C1766" s="5" t="s">
        <v>131</v>
      </c>
      <c r="D1766" s="5" t="s">
        <v>81</v>
      </c>
      <c r="E1766" s="3">
        <v>13.44</v>
      </c>
      <c r="F1766" s="3">
        <v>8.5</v>
      </c>
      <c r="G1766" s="3">
        <v>114.24</v>
      </c>
      <c r="H1766" t="str" cm="1">
        <f t="array" ref="H1766">SUBSTITUTE(INDEX($C$1:$C1766, MAX(IF((NOT(ISBLANK($C$1:$C1766)))*(ISNUMBER(FIND("Item:", $C$1:$C1766))), ROW($C$1:$C1766)-ROW($C$1)+1))), "Item: ", "")</f>
        <v>CÁMARA SÉPTICA DE LADRILLO GAMBOTE (23X10X5) (1.50X1.50)</v>
      </c>
      <c r="I1766" t="str">
        <f t="shared" si="139"/>
        <v/>
      </c>
      <c r="J1766" t="str">
        <f t="shared" si="142"/>
        <v>MATERIALES</v>
      </c>
      <c r="K1766" t="b">
        <f t="shared" si="140"/>
        <v>0</v>
      </c>
      <c r="L1766" s="11" t="str">
        <f t="shared" si="141"/>
        <v>SI</v>
      </c>
      <c r="M1766" t="str">
        <f>IF(B1766="Q", MAX(M$2:M1765)+1, "")</f>
        <v/>
      </c>
      <c r="N1766" t="str">
        <f t="shared" si="138"/>
        <v/>
      </c>
    </row>
    <row r="1767" spans="1:14" x14ac:dyDescent="0.25">
      <c r="A1767" s="2">
        <v>10</v>
      </c>
      <c r="B1767" s="2" t="s">
        <v>218</v>
      </c>
      <c r="C1767" s="5" t="s">
        <v>130</v>
      </c>
      <c r="D1767" s="5" t="s">
        <v>81</v>
      </c>
      <c r="E1767" s="3">
        <v>5.33</v>
      </c>
      <c r="F1767" s="3">
        <v>9</v>
      </c>
      <c r="G1767" s="3">
        <v>47.97</v>
      </c>
      <c r="H1767" t="str" cm="1">
        <f t="array" ref="H1767">SUBSTITUTE(INDEX($C$1:$C1767, MAX(IF((NOT(ISBLANK($C$1:$C1767)))*(ISNUMBER(FIND("Item:", $C$1:$C1767))), ROW($C$1:$C1767)-ROW($C$1)+1))), "Item: ", "")</f>
        <v>CÁMARA SÉPTICA DE LADRILLO GAMBOTE (23X10X5) (1.50X1.50)</v>
      </c>
      <c r="I1767" t="str">
        <f t="shared" si="139"/>
        <v/>
      </c>
      <c r="J1767" t="str">
        <f t="shared" si="142"/>
        <v>MATERIALES</v>
      </c>
      <c r="K1767" t="b">
        <f t="shared" si="140"/>
        <v>0</v>
      </c>
      <c r="L1767" s="11" t="str">
        <f t="shared" si="141"/>
        <v>SI</v>
      </c>
      <c r="M1767" t="str">
        <f>IF(B1767="Q", MAX(M$2:M1766)+1, "")</f>
        <v/>
      </c>
      <c r="N1767" t="str">
        <f t="shared" si="138"/>
        <v/>
      </c>
    </row>
    <row r="1768" spans="1:14" x14ac:dyDescent="0.25">
      <c r="A1768" s="2">
        <v>11</v>
      </c>
      <c r="B1768" s="2" t="s">
        <v>218</v>
      </c>
      <c r="C1768" s="5" t="s">
        <v>123</v>
      </c>
      <c r="D1768" s="5" t="s">
        <v>37</v>
      </c>
      <c r="E1768" s="3">
        <v>1</v>
      </c>
      <c r="F1768" s="3">
        <v>13</v>
      </c>
      <c r="G1768" s="3">
        <v>13</v>
      </c>
      <c r="H1768" t="str" cm="1">
        <f t="array" ref="H1768">SUBSTITUTE(INDEX($C$1:$C1768, MAX(IF((NOT(ISBLANK($C$1:$C1768)))*(ISNUMBER(FIND("Item:", $C$1:$C1768))), ROW($C$1:$C1768)-ROW($C$1)+1))), "Item: ", "")</f>
        <v>CÁMARA SÉPTICA DE LADRILLO GAMBOTE (23X10X5) (1.50X1.50)</v>
      </c>
      <c r="I1768" t="str">
        <f t="shared" si="139"/>
        <v/>
      </c>
      <c r="J1768" t="str">
        <f t="shared" si="142"/>
        <v>MATERIALES</v>
      </c>
      <c r="K1768" t="b">
        <f t="shared" si="140"/>
        <v>0</v>
      </c>
      <c r="L1768" s="11" t="str">
        <f t="shared" si="141"/>
        <v>SI</v>
      </c>
      <c r="M1768" t="str">
        <f>IF(B1768="Q", MAX(M$2:M1767)+1, "")</f>
        <v/>
      </c>
      <c r="N1768" t="str">
        <f t="shared" si="138"/>
        <v/>
      </c>
    </row>
    <row r="1769" spans="1:14" x14ac:dyDescent="0.25">
      <c r="A1769" s="2">
        <v>12</v>
      </c>
      <c r="B1769" s="2" t="s">
        <v>218</v>
      </c>
      <c r="C1769" s="5" t="s">
        <v>121</v>
      </c>
      <c r="D1769" s="5" t="s">
        <v>37</v>
      </c>
      <c r="E1769" s="3">
        <v>1</v>
      </c>
      <c r="F1769" s="3">
        <v>4</v>
      </c>
      <c r="G1769" s="3">
        <v>4</v>
      </c>
      <c r="H1769" t="str" cm="1">
        <f t="array" ref="H1769">SUBSTITUTE(INDEX($C$1:$C1769, MAX(IF((NOT(ISBLANK($C$1:$C1769)))*(ISNUMBER(FIND("Item:", $C$1:$C1769))), ROW($C$1:$C1769)-ROW($C$1)+1))), "Item: ", "")</f>
        <v>CÁMARA SÉPTICA DE LADRILLO GAMBOTE (23X10X5) (1.50X1.50)</v>
      </c>
      <c r="I1769" t="str">
        <f t="shared" si="139"/>
        <v/>
      </c>
      <c r="J1769" t="str">
        <f t="shared" si="142"/>
        <v>MATERIALES</v>
      </c>
      <c r="K1769" t="b">
        <f t="shared" si="140"/>
        <v>0</v>
      </c>
      <c r="L1769" s="11" t="str">
        <f t="shared" si="141"/>
        <v>SI</v>
      </c>
      <c r="M1769" t="str">
        <f>IF(B1769="Q", MAX(M$2:M1768)+1, "")</f>
        <v/>
      </c>
      <c r="N1769" t="str">
        <f t="shared" si="138"/>
        <v/>
      </c>
    </row>
    <row r="1770" spans="1:14" x14ac:dyDescent="0.25">
      <c r="A1770" s="2">
        <v>13</v>
      </c>
      <c r="B1770" s="2" t="s">
        <v>218</v>
      </c>
      <c r="C1770" s="5" t="s">
        <v>108</v>
      </c>
      <c r="D1770" s="5" t="s">
        <v>81</v>
      </c>
      <c r="E1770" s="3">
        <v>380</v>
      </c>
      <c r="F1770" s="3">
        <v>1.1000000000000001</v>
      </c>
      <c r="G1770" s="3">
        <v>418</v>
      </c>
      <c r="H1770" t="str" cm="1">
        <f t="array" ref="H1770">SUBSTITUTE(INDEX($C$1:$C1770, MAX(IF((NOT(ISBLANK($C$1:$C1770)))*(ISNUMBER(FIND("Item:", $C$1:$C1770))), ROW($C$1:$C1770)-ROW($C$1)+1))), "Item: ", "")</f>
        <v>CÁMARA SÉPTICA DE LADRILLO GAMBOTE (23X10X5) (1.50X1.50)</v>
      </c>
      <c r="I1770" t="str">
        <f t="shared" si="139"/>
        <v/>
      </c>
      <c r="J1770" t="str">
        <f t="shared" si="142"/>
        <v>MATERIALES</v>
      </c>
      <c r="K1770" t="b">
        <f t="shared" si="140"/>
        <v>0</v>
      </c>
      <c r="L1770" s="11" t="str">
        <f t="shared" si="141"/>
        <v>SI</v>
      </c>
      <c r="M1770" t="str">
        <f>IF(B1770="Q", MAX(M$2:M1769)+1, "")</f>
        <v/>
      </c>
      <c r="N1770" t="str">
        <f t="shared" si="138"/>
        <v/>
      </c>
    </row>
    <row r="1771" spans="1:14" x14ac:dyDescent="0.25">
      <c r="A1771" s="2">
        <v>14</v>
      </c>
      <c r="B1771" s="2" t="s">
        <v>218</v>
      </c>
      <c r="C1771" s="5" t="s">
        <v>80</v>
      </c>
      <c r="D1771" s="5" t="s">
        <v>81</v>
      </c>
      <c r="E1771" s="3">
        <v>1</v>
      </c>
      <c r="F1771" s="3">
        <v>11</v>
      </c>
      <c r="G1771" s="3">
        <v>11</v>
      </c>
      <c r="H1771" t="str" cm="1">
        <f t="array" ref="H1771">SUBSTITUTE(INDEX($C$1:$C1771, MAX(IF((NOT(ISBLANK($C$1:$C1771)))*(ISNUMBER(FIND("Item:", $C$1:$C1771))), ROW($C$1:$C1771)-ROW($C$1)+1))), "Item: ", "")</f>
        <v>CÁMARA SÉPTICA DE LADRILLO GAMBOTE (23X10X5) (1.50X1.50)</v>
      </c>
      <c r="I1771" t="str">
        <f t="shared" si="139"/>
        <v/>
      </c>
      <c r="J1771" t="str">
        <f t="shared" si="142"/>
        <v>MATERIALES</v>
      </c>
      <c r="K1771" t="b">
        <f t="shared" si="140"/>
        <v>0</v>
      </c>
      <c r="L1771" s="11" t="str">
        <f t="shared" si="141"/>
        <v>SI</v>
      </c>
      <c r="M1771" t="str">
        <f>IF(B1771="Q", MAX(M$2:M1770)+1, "")</f>
        <v/>
      </c>
      <c r="N1771" t="str">
        <f t="shared" si="138"/>
        <v/>
      </c>
    </row>
    <row r="1772" spans="1:14" x14ac:dyDescent="0.25">
      <c r="A1772" s="2">
        <v>15</v>
      </c>
      <c r="B1772" s="2" t="s">
        <v>218</v>
      </c>
      <c r="C1772" s="5" t="s">
        <v>160</v>
      </c>
      <c r="D1772" s="5" t="s">
        <v>89</v>
      </c>
      <c r="E1772" s="3">
        <v>0.25</v>
      </c>
      <c r="F1772" s="3">
        <v>0</v>
      </c>
      <c r="G1772" s="3">
        <v>0</v>
      </c>
      <c r="H1772" t="str" cm="1">
        <f t="array" ref="H1772">SUBSTITUTE(INDEX($C$1:$C1772, MAX(IF((NOT(ISBLANK($C$1:$C1772)))*(ISNUMBER(FIND("Item:", $C$1:$C1772))), ROW($C$1:$C1772)-ROW($C$1)+1))), "Item: ", "")</f>
        <v>CÁMARA SÉPTICA DE LADRILLO GAMBOTE (23X10X5) (1.50X1.50)</v>
      </c>
      <c r="I1772" t="str">
        <f t="shared" si="139"/>
        <v/>
      </c>
      <c r="J1772" t="str">
        <f t="shared" si="142"/>
        <v>MATERIALES</v>
      </c>
      <c r="K1772" t="b">
        <f t="shared" si="140"/>
        <v>0</v>
      </c>
      <c r="L1772" s="11" t="str">
        <f t="shared" si="141"/>
        <v>SI</v>
      </c>
      <c r="M1772" t="str">
        <f>IF(B1772="Q", MAX(M$2:M1771)+1, "")</f>
        <v/>
      </c>
      <c r="N1772" t="str">
        <f t="shared" si="138"/>
        <v/>
      </c>
    </row>
    <row r="1773" spans="1:14" x14ac:dyDescent="0.25">
      <c r="A1773" s="6" t="s">
        <v>1</v>
      </c>
      <c r="B1773" s="6" t="s">
        <v>219</v>
      </c>
      <c r="C1773" s="8" t="s">
        <v>220</v>
      </c>
      <c r="D1773" s="8"/>
      <c r="E1773" s="8"/>
      <c r="F1773" s="8" t="s">
        <v>221</v>
      </c>
      <c r="G1773" s="7">
        <v>1266.26</v>
      </c>
      <c r="H1773" t="str" cm="1">
        <f t="array" ref="H1773">SUBSTITUTE(INDEX($C$1:$C1773, MAX(IF((NOT(ISBLANK($C$1:$C1773)))*(ISNUMBER(FIND("Item:", $C$1:$C1773))), ROW($C$1:$C1773)-ROW($C$1)+1))), "Item: ", "")</f>
        <v>CÁMARA SÉPTICA DE LADRILLO GAMBOTE (23X10X5) (1.50X1.50)</v>
      </c>
      <c r="I1773" t="str">
        <f t="shared" si="139"/>
        <v>MATERIALES</v>
      </c>
      <c r="J1773" t="str">
        <f t="shared" si="142"/>
        <v>MATERIALES</v>
      </c>
      <c r="K1773" t="b">
        <f t="shared" si="140"/>
        <v>0</v>
      </c>
      <c r="L1773" s="11" t="str">
        <f t="shared" si="141"/>
        <v/>
      </c>
      <c r="M1773" t="str">
        <f>IF(B1773="Q", MAX(M$2:M1772)+1, "")</f>
        <v/>
      </c>
      <c r="N1773" t="str">
        <f t="shared" si="138"/>
        <v/>
      </c>
    </row>
    <row r="1774" spans="1:14" x14ac:dyDescent="0.25">
      <c r="A1774" s="2"/>
      <c r="B1774" s="2" t="s">
        <v>222</v>
      </c>
      <c r="C1774" s="5" t="s">
        <v>223</v>
      </c>
      <c r="D1774" s="5"/>
      <c r="E1774" s="5"/>
      <c r="F1774" s="5"/>
      <c r="G1774" s="5"/>
      <c r="H1774" t="str" cm="1">
        <f t="array" ref="H1774">SUBSTITUTE(INDEX($C$1:$C1774, MAX(IF((NOT(ISBLANK($C$1:$C1774)))*(ISNUMBER(FIND("Item:", $C$1:$C1774))), ROW($C$1:$C1774)-ROW($C$1)+1))), "Item: ", "")</f>
        <v>CÁMARA SÉPTICA DE LADRILLO GAMBOTE (23X10X5) (1.50X1.50)</v>
      </c>
      <c r="I1774" t="str">
        <f t="shared" si="139"/>
        <v>MANO DE OBRA</v>
      </c>
      <c r="J1774" t="str">
        <f t="shared" si="142"/>
        <v>MANO DE OBRA</v>
      </c>
      <c r="K1774" t="b">
        <f t="shared" si="140"/>
        <v>1</v>
      </c>
      <c r="L1774" s="11" t="str">
        <f t="shared" si="141"/>
        <v/>
      </c>
      <c r="M1774" t="str">
        <f>IF(B1774="Q", MAX(M$2:M1773)+1, "")</f>
        <v/>
      </c>
      <c r="N1774" t="str">
        <f t="shared" si="138"/>
        <v/>
      </c>
    </row>
    <row r="1775" spans="1:14" x14ac:dyDescent="0.25">
      <c r="A1775" s="2">
        <v>1</v>
      </c>
      <c r="B1775" s="2" t="s">
        <v>218</v>
      </c>
      <c r="C1775" s="5" t="s">
        <v>197</v>
      </c>
      <c r="D1775" s="5" t="s">
        <v>198</v>
      </c>
      <c r="E1775" s="3">
        <v>24</v>
      </c>
      <c r="F1775" s="3">
        <v>18</v>
      </c>
      <c r="G1775" s="3">
        <v>432</v>
      </c>
      <c r="H1775" t="str" cm="1">
        <f t="array" ref="H1775">SUBSTITUTE(INDEX($C$1:$C1775, MAX(IF((NOT(ISBLANK($C$1:$C1775)))*(ISNUMBER(FIND("Item:", $C$1:$C1775))), ROW($C$1:$C1775)-ROW($C$1)+1))), "Item: ", "")</f>
        <v>CÁMARA SÉPTICA DE LADRILLO GAMBOTE (23X10X5) (1.50X1.50)</v>
      </c>
      <c r="I1775" t="str">
        <f t="shared" si="139"/>
        <v/>
      </c>
      <c r="J1775" t="str">
        <f t="shared" si="142"/>
        <v>MANO DE OBRA</v>
      </c>
      <c r="K1775" t="b">
        <f t="shared" si="140"/>
        <v>0</v>
      </c>
      <c r="L1775" s="11" t="str">
        <f t="shared" si="141"/>
        <v>SI</v>
      </c>
      <c r="M1775" t="str">
        <f>IF(B1775="Q", MAX(M$2:M1774)+1, "")</f>
        <v/>
      </c>
      <c r="N1775" t="str">
        <f t="shared" si="138"/>
        <v/>
      </c>
    </row>
    <row r="1776" spans="1:14" x14ac:dyDescent="0.25">
      <c r="A1776" s="2">
        <v>2</v>
      </c>
      <c r="B1776" s="2" t="s">
        <v>218</v>
      </c>
      <c r="C1776" s="5" t="s">
        <v>200</v>
      </c>
      <c r="D1776" s="5" t="s">
        <v>198</v>
      </c>
      <c r="E1776" s="3">
        <v>24</v>
      </c>
      <c r="F1776" s="3">
        <v>0</v>
      </c>
      <c r="G1776" s="3">
        <v>0</v>
      </c>
      <c r="H1776" t="str" cm="1">
        <f t="array" ref="H1776">SUBSTITUTE(INDEX($C$1:$C1776, MAX(IF((NOT(ISBLANK($C$1:$C1776)))*(ISNUMBER(FIND("Item:", $C$1:$C1776))), ROW($C$1:$C1776)-ROW($C$1)+1))), "Item: ", "")</f>
        <v>CÁMARA SÉPTICA DE LADRILLO GAMBOTE (23X10X5) (1.50X1.50)</v>
      </c>
      <c r="I1776" t="str">
        <f t="shared" si="139"/>
        <v/>
      </c>
      <c r="J1776" t="str">
        <f t="shared" si="142"/>
        <v>MANO DE OBRA</v>
      </c>
      <c r="K1776" t="b">
        <f t="shared" si="140"/>
        <v>0</v>
      </c>
      <c r="L1776" s="11" t="str">
        <f t="shared" si="141"/>
        <v>SI</v>
      </c>
      <c r="M1776" t="str">
        <f>IF(B1776="Q", MAX(M$2:M1775)+1, "")</f>
        <v/>
      </c>
      <c r="N1776" t="str">
        <f t="shared" si="138"/>
        <v/>
      </c>
    </row>
    <row r="1777" spans="1:14" x14ac:dyDescent="0.25">
      <c r="H1777" t="str" cm="1">
        <f t="array" ref="H1777">SUBSTITUTE(INDEX($C$1:$C1777, MAX(IF((NOT(ISBLANK($C$1:$C1777)))*(ISNUMBER(FIND("Item:", $C$1:$C1777))), ROW($C$1:$C1777)-ROW($C$1)+1))), "Item: ", "")</f>
        <v>CÁMARA SÉPTICA DE LADRILLO GAMBOTE (23X10X5) (1.50X1.50)</v>
      </c>
      <c r="I1777" t="str">
        <f t="shared" si="139"/>
        <v/>
      </c>
      <c r="J1777" t="str">
        <f t="shared" si="142"/>
        <v>MANO DE OBRA</v>
      </c>
      <c r="K1777" t="b">
        <f t="shared" si="140"/>
        <v>0</v>
      </c>
      <c r="L1777" s="11" t="str">
        <f t="shared" si="141"/>
        <v/>
      </c>
      <c r="M1777" t="str">
        <f>IF(B1777="Q", MAX(M$2:M1776)+1, "")</f>
        <v/>
      </c>
      <c r="N1777" t="str">
        <f t="shared" si="138"/>
        <v/>
      </c>
    </row>
    <row r="1778" spans="1:14" x14ac:dyDescent="0.25">
      <c r="H1778" t="str" cm="1">
        <f t="array" ref="H1778">SUBSTITUTE(INDEX($C$1:$C1778, MAX(IF((NOT(ISBLANK($C$1:$C1778)))*(ISNUMBER(FIND("Item:", $C$1:$C1778))), ROW($C$1:$C1778)-ROW($C$1)+1))), "Item: ", "")</f>
        <v>CÁMARA SÉPTICA DE LADRILLO GAMBOTE (23X10X5) (1.50X1.50)</v>
      </c>
      <c r="I1778" t="str">
        <f t="shared" si="139"/>
        <v/>
      </c>
      <c r="J1778" t="str">
        <f t="shared" si="142"/>
        <v>MANO DE OBRA</v>
      </c>
      <c r="K1778" t="b">
        <f t="shared" si="140"/>
        <v>0</v>
      </c>
      <c r="L1778" s="11" t="str">
        <f t="shared" si="141"/>
        <v/>
      </c>
      <c r="M1778" t="str">
        <f>IF(B1778="Q", MAX(M$2:M1777)+1, "")</f>
        <v/>
      </c>
      <c r="N1778" t="str">
        <f t="shared" si="138"/>
        <v/>
      </c>
    </row>
    <row r="1779" spans="1:14" x14ac:dyDescent="0.25">
      <c r="H1779" t="str" cm="1">
        <f t="array" ref="H1779">SUBSTITUTE(INDEX($C$1:$C1779, MAX(IF((NOT(ISBLANK($C$1:$C1779)))*(ISNUMBER(FIND("Item:", $C$1:$C1779))), ROW($C$1:$C1779)-ROW($C$1)+1))), "Item: ", "")</f>
        <v>CÁMARA SÉPTICA DE LADRILLO GAMBOTE (23X10X5) (1.50X1.50)</v>
      </c>
      <c r="I1779" t="str">
        <f t="shared" si="139"/>
        <v/>
      </c>
      <c r="J1779" t="str">
        <f t="shared" si="142"/>
        <v>MANO DE OBRA</v>
      </c>
      <c r="K1779" t="b">
        <f t="shared" si="140"/>
        <v>0</v>
      </c>
      <c r="L1779" s="11" t="str">
        <f t="shared" si="141"/>
        <v/>
      </c>
      <c r="M1779" t="str">
        <f>IF(B1779="Q", MAX(M$2:M1778)+1, "")</f>
        <v/>
      </c>
      <c r="N1779" t="str">
        <f t="shared" si="138"/>
        <v/>
      </c>
    </row>
    <row r="1780" spans="1:14" x14ac:dyDescent="0.25">
      <c r="A1780" s="6" t="s">
        <v>1</v>
      </c>
      <c r="B1780" s="6" t="s">
        <v>224</v>
      </c>
      <c r="C1780" s="8" t="s">
        <v>225</v>
      </c>
      <c r="D1780" s="8"/>
      <c r="E1780" s="8"/>
      <c r="F1780" s="8" t="s">
        <v>226</v>
      </c>
      <c r="G1780" s="7">
        <v>432</v>
      </c>
      <c r="H1780" t="str" cm="1">
        <f t="array" ref="H1780">SUBSTITUTE(INDEX($C$1:$C1780, MAX(IF((NOT(ISBLANK($C$1:$C1780)))*(ISNUMBER(FIND("Item:", $C$1:$C1780))), ROW($C$1:$C1780)-ROW($C$1)+1))), "Item: ", "")</f>
        <v>CÁMARA SÉPTICA DE LADRILLO GAMBOTE (23X10X5) (1.50X1.50)</v>
      </c>
      <c r="I1780" t="str">
        <f t="shared" si="139"/>
        <v>MANO DE OBRA</v>
      </c>
      <c r="J1780" t="str">
        <f t="shared" si="142"/>
        <v>MANO DE OBRA</v>
      </c>
      <c r="K1780" t="b">
        <f t="shared" si="140"/>
        <v>0</v>
      </c>
      <c r="L1780" s="11" t="str">
        <f t="shared" si="141"/>
        <v/>
      </c>
      <c r="M1780" t="str">
        <f>IF(B1780="Q", MAX(M$2:M1779)+1, "")</f>
        <v/>
      </c>
      <c r="N1780" t="str">
        <f t="shared" si="138"/>
        <v/>
      </c>
    </row>
    <row r="1781" spans="1:14" x14ac:dyDescent="0.25">
      <c r="A1781" s="2"/>
      <c r="B1781" s="2" t="s">
        <v>227</v>
      </c>
      <c r="C1781" s="5" t="s">
        <v>228</v>
      </c>
      <c r="D1781" s="5"/>
      <c r="E1781" s="5" t="s">
        <v>229</v>
      </c>
      <c r="F1781" s="5" t="s">
        <v>230</v>
      </c>
      <c r="G1781" s="3">
        <v>237.6</v>
      </c>
      <c r="H1781" t="str" cm="1">
        <f t="array" ref="H1781">SUBSTITUTE(INDEX($C$1:$C1781, MAX(IF((NOT(ISBLANK($C$1:$C1781)))*(ISNUMBER(FIND("Item:", $C$1:$C1781))), ROW($C$1:$C1781)-ROW($C$1)+1))), "Item: ", "")</f>
        <v>CÁMARA SÉPTICA DE LADRILLO GAMBOTE (23X10X5) (1.50X1.50)</v>
      </c>
      <c r="I1781" t="str">
        <f t="shared" si="139"/>
        <v/>
      </c>
      <c r="J1781" t="str">
        <f t="shared" si="142"/>
        <v>MANO DE OBRA</v>
      </c>
      <c r="K1781" t="b">
        <f t="shared" si="140"/>
        <v>0</v>
      </c>
      <c r="L1781" s="11" t="str">
        <f t="shared" si="141"/>
        <v/>
      </c>
      <c r="M1781" t="str">
        <f>IF(B1781="Q", MAX(M$2:M1780)+1, "")</f>
        <v/>
      </c>
      <c r="N1781" t="str">
        <f t="shared" si="138"/>
        <v/>
      </c>
    </row>
    <row r="1782" spans="1:14" x14ac:dyDescent="0.25">
      <c r="A1782" s="2"/>
      <c r="B1782" s="2" t="s">
        <v>231</v>
      </c>
      <c r="C1782" s="5" t="s">
        <v>232</v>
      </c>
      <c r="D1782" s="5"/>
      <c r="E1782" s="5" t="s">
        <v>233</v>
      </c>
      <c r="F1782" s="5" t="s">
        <v>234</v>
      </c>
      <c r="G1782" s="3">
        <v>100.04</v>
      </c>
      <c r="H1782" t="str" cm="1">
        <f t="array" ref="H1782">SUBSTITUTE(INDEX($C$1:$C1782, MAX(IF((NOT(ISBLANK($C$1:$C1782)))*(ISNUMBER(FIND("Item:", $C$1:$C1782))), ROW($C$1:$C1782)-ROW($C$1)+1))), "Item: ", "")</f>
        <v>CÁMARA SÉPTICA DE LADRILLO GAMBOTE (23X10X5) (1.50X1.50)</v>
      </c>
      <c r="I1782" t="str">
        <f t="shared" si="139"/>
        <v/>
      </c>
      <c r="J1782" t="str">
        <f t="shared" si="142"/>
        <v>MANO DE OBRA</v>
      </c>
      <c r="K1782" t="b">
        <f t="shared" si="140"/>
        <v>0</v>
      </c>
      <c r="L1782" s="11" t="str">
        <f t="shared" si="141"/>
        <v/>
      </c>
      <c r="M1782" t="str">
        <f>IF(B1782="Q", MAX(M$2:M1781)+1, "")</f>
        <v/>
      </c>
      <c r="N1782" t="str">
        <f t="shared" si="138"/>
        <v/>
      </c>
    </row>
    <row r="1783" spans="1:14" x14ac:dyDescent="0.25">
      <c r="A1783" s="6" t="s">
        <v>1</v>
      </c>
      <c r="B1783" s="6" t="s">
        <v>235</v>
      </c>
      <c r="C1783" s="8" t="s">
        <v>236</v>
      </c>
      <c r="D1783" s="8"/>
      <c r="E1783" s="8"/>
      <c r="F1783" s="8" t="s">
        <v>237</v>
      </c>
      <c r="G1783" s="7">
        <v>769.64</v>
      </c>
      <c r="H1783" t="str" cm="1">
        <f t="array" ref="H1783">SUBSTITUTE(INDEX($C$1:$C1783, MAX(IF((NOT(ISBLANK($C$1:$C1783)))*(ISNUMBER(FIND("Item:", $C$1:$C1783))), ROW($C$1:$C1783)-ROW($C$1)+1))), "Item: ", "")</f>
        <v>CÁMARA SÉPTICA DE LADRILLO GAMBOTE (23X10X5) (1.50X1.50)</v>
      </c>
      <c r="I1783" t="str">
        <f t="shared" si="139"/>
        <v>MANO DE OBRA</v>
      </c>
      <c r="J1783" t="str">
        <f t="shared" si="142"/>
        <v>MANO DE OBRA</v>
      </c>
      <c r="K1783" t="b">
        <f t="shared" si="140"/>
        <v>0</v>
      </c>
      <c r="L1783" s="11" t="str">
        <f t="shared" si="141"/>
        <v/>
      </c>
      <c r="M1783" t="str">
        <f>IF(B1783="Q", MAX(M$2:M1782)+1, "")</f>
        <v/>
      </c>
      <c r="N1783" t="str">
        <f t="shared" si="138"/>
        <v/>
      </c>
    </row>
    <row r="1784" spans="1:14" x14ac:dyDescent="0.25">
      <c r="A1784" s="2"/>
      <c r="B1784" s="2" t="s">
        <v>238</v>
      </c>
      <c r="C1784" s="5" t="s">
        <v>239</v>
      </c>
      <c r="D1784" s="5"/>
      <c r="E1784" s="5"/>
      <c r="F1784" s="5"/>
      <c r="G1784" s="5"/>
      <c r="H1784" t="str" cm="1">
        <f t="array" ref="H1784">SUBSTITUTE(INDEX($C$1:$C1784, MAX(IF((NOT(ISBLANK($C$1:$C1784)))*(ISNUMBER(FIND("Item:", $C$1:$C1784))), ROW($C$1:$C1784)-ROW($C$1)+1))), "Item: ", "")</f>
        <v>CÁMARA SÉPTICA DE LADRILLO GAMBOTE (23X10X5) (1.50X1.50)</v>
      </c>
      <c r="I1784" t="str">
        <f t="shared" si="139"/>
        <v>EQUIPO</v>
      </c>
      <c r="J1784" t="str">
        <f t="shared" si="142"/>
        <v>EQUIPO</v>
      </c>
      <c r="K1784" t="b">
        <f t="shared" si="140"/>
        <v>0</v>
      </c>
      <c r="L1784" s="11" t="str">
        <f t="shared" si="141"/>
        <v/>
      </c>
      <c r="M1784" t="str">
        <f>IF(B1784="Q", MAX(M$2:M1783)+1, "")</f>
        <v/>
      </c>
      <c r="N1784" t="str">
        <f t="shared" si="138"/>
        <v/>
      </c>
    </row>
    <row r="1785" spans="1:14" x14ac:dyDescent="0.25">
      <c r="H1785" t="str" cm="1">
        <f t="array" ref="H1785">SUBSTITUTE(INDEX($C$1:$C1785, MAX(IF((NOT(ISBLANK($C$1:$C1785)))*(ISNUMBER(FIND("Item:", $C$1:$C1785))), ROW($C$1:$C1785)-ROW($C$1)+1))), "Item: ", "")</f>
        <v>CÁMARA SÉPTICA DE LADRILLO GAMBOTE (23X10X5) (1.50X1.50)</v>
      </c>
      <c r="I1785" t="str">
        <f t="shared" si="139"/>
        <v/>
      </c>
      <c r="J1785" t="str">
        <f t="shared" si="142"/>
        <v>EQUIPO</v>
      </c>
      <c r="K1785" t="b">
        <f t="shared" si="140"/>
        <v>0</v>
      </c>
      <c r="L1785" s="11" t="str">
        <f t="shared" si="141"/>
        <v/>
      </c>
      <c r="M1785" t="str">
        <f>IF(B1785="Q", MAX(M$2:M1784)+1, "")</f>
        <v/>
      </c>
      <c r="N1785" t="str">
        <f t="shared" si="138"/>
        <v/>
      </c>
    </row>
    <row r="1786" spans="1:14" x14ac:dyDescent="0.25">
      <c r="H1786" t="str" cm="1">
        <f t="array" ref="H1786">SUBSTITUTE(INDEX($C$1:$C1786, MAX(IF((NOT(ISBLANK($C$1:$C1786)))*(ISNUMBER(FIND("Item:", $C$1:$C1786))), ROW($C$1:$C1786)-ROW($C$1)+1))), "Item: ", "")</f>
        <v>CÁMARA SÉPTICA DE LADRILLO GAMBOTE (23X10X5) (1.50X1.50)</v>
      </c>
      <c r="I1786" t="str">
        <f t="shared" si="139"/>
        <v/>
      </c>
      <c r="J1786" t="str">
        <f t="shared" si="142"/>
        <v>EQUIPO</v>
      </c>
      <c r="K1786" t="b">
        <f t="shared" si="140"/>
        <v>0</v>
      </c>
      <c r="L1786" s="11" t="str">
        <f t="shared" si="141"/>
        <v/>
      </c>
      <c r="M1786" t="str">
        <f>IF(B1786="Q", MAX(M$2:M1785)+1, "")</f>
        <v/>
      </c>
      <c r="N1786" t="str">
        <f t="shared" si="138"/>
        <v/>
      </c>
    </row>
    <row r="1787" spans="1:14" x14ac:dyDescent="0.25">
      <c r="H1787" t="str" cm="1">
        <f t="array" ref="H1787">SUBSTITUTE(INDEX($C$1:$C1787, MAX(IF((NOT(ISBLANK($C$1:$C1787)))*(ISNUMBER(FIND("Item:", $C$1:$C1787))), ROW($C$1:$C1787)-ROW($C$1)+1))), "Item: ", "")</f>
        <v>CÁMARA SÉPTICA DE LADRILLO GAMBOTE (23X10X5) (1.50X1.50)</v>
      </c>
      <c r="I1787" t="str">
        <f t="shared" si="139"/>
        <v/>
      </c>
      <c r="J1787" t="str">
        <f t="shared" si="142"/>
        <v>EQUIPO</v>
      </c>
      <c r="K1787" t="b">
        <f t="shared" si="140"/>
        <v>0</v>
      </c>
      <c r="L1787" s="11" t="str">
        <f t="shared" si="141"/>
        <v/>
      </c>
      <c r="M1787" t="str">
        <f>IF(B1787="Q", MAX(M$2:M1786)+1, "")</f>
        <v/>
      </c>
      <c r="N1787" t="str">
        <f t="shared" si="138"/>
        <v/>
      </c>
    </row>
    <row r="1788" spans="1:14" x14ac:dyDescent="0.25">
      <c r="H1788" t="str" cm="1">
        <f t="array" ref="H1788">SUBSTITUTE(INDEX($C$1:$C1788, MAX(IF((NOT(ISBLANK($C$1:$C1788)))*(ISNUMBER(FIND("Item:", $C$1:$C1788))), ROW($C$1:$C1788)-ROW($C$1)+1))), "Item: ", "")</f>
        <v>CÁMARA SÉPTICA DE LADRILLO GAMBOTE (23X10X5) (1.50X1.50)</v>
      </c>
      <c r="I1788" t="str">
        <f t="shared" si="139"/>
        <v/>
      </c>
      <c r="J1788" t="str">
        <f t="shared" si="142"/>
        <v>EQUIPO</v>
      </c>
      <c r="K1788" t="b">
        <f t="shared" si="140"/>
        <v>0</v>
      </c>
      <c r="L1788" s="11" t="str">
        <f t="shared" si="141"/>
        <v/>
      </c>
      <c r="M1788" t="str">
        <f>IF(B1788="Q", MAX(M$2:M1787)+1, "")</f>
        <v/>
      </c>
      <c r="N1788" t="str">
        <f t="shared" si="138"/>
        <v/>
      </c>
    </row>
    <row r="1789" spans="1:14" x14ac:dyDescent="0.25">
      <c r="H1789" t="str" cm="1">
        <f t="array" ref="H1789">SUBSTITUTE(INDEX($C$1:$C1789, MAX(IF((NOT(ISBLANK($C$1:$C1789)))*(ISNUMBER(FIND("Item:", $C$1:$C1789))), ROW($C$1:$C1789)-ROW($C$1)+1))), "Item: ", "")</f>
        <v>CÁMARA SÉPTICA DE LADRILLO GAMBOTE (23X10X5) (1.50X1.50)</v>
      </c>
      <c r="I1789" t="str">
        <f t="shared" si="139"/>
        <v/>
      </c>
      <c r="J1789" t="str">
        <f t="shared" si="142"/>
        <v>EQUIPO</v>
      </c>
      <c r="K1789" t="b">
        <f t="shared" si="140"/>
        <v>0</v>
      </c>
      <c r="L1789" s="11" t="str">
        <f t="shared" si="141"/>
        <v/>
      </c>
      <c r="M1789" t="str">
        <f>IF(B1789="Q", MAX(M$2:M1788)+1, "")</f>
        <v/>
      </c>
      <c r="N1789" t="str">
        <f t="shared" si="138"/>
        <v/>
      </c>
    </row>
    <row r="1790" spans="1:14" x14ac:dyDescent="0.25">
      <c r="A1790" s="2"/>
      <c r="B1790" s="2" t="s">
        <v>240</v>
      </c>
      <c r="C1790" s="5" t="s">
        <v>241</v>
      </c>
      <c r="D1790" s="5"/>
      <c r="E1790" s="5" t="s">
        <v>242</v>
      </c>
      <c r="F1790" s="5" t="s">
        <v>243</v>
      </c>
      <c r="G1790" s="3">
        <v>23.09</v>
      </c>
      <c r="H1790" t="str" cm="1">
        <f t="array" ref="H1790">SUBSTITUTE(INDEX($C$1:$C1790, MAX(IF((NOT(ISBLANK($C$1:$C1790)))*(ISNUMBER(FIND("Item:", $C$1:$C1790))), ROW($C$1:$C1790)-ROW($C$1)+1))), "Item: ", "")</f>
        <v>CÁMARA SÉPTICA DE LADRILLO GAMBOTE (23X10X5) (1.50X1.50)</v>
      </c>
      <c r="I1790" t="str">
        <f t="shared" si="139"/>
        <v/>
      </c>
      <c r="J1790" t="str">
        <f t="shared" si="142"/>
        <v>EQUIPO</v>
      </c>
      <c r="K1790" t="b">
        <f t="shared" si="140"/>
        <v>0</v>
      </c>
      <c r="L1790" s="11" t="str">
        <f t="shared" si="141"/>
        <v/>
      </c>
      <c r="M1790" t="str">
        <f>IF(B1790="Q", MAX(M$2:M1789)+1, "")</f>
        <v/>
      </c>
      <c r="N1790" t="str">
        <f t="shared" si="138"/>
        <v/>
      </c>
    </row>
    <row r="1791" spans="1:14" x14ac:dyDescent="0.25">
      <c r="A1791" s="6" t="s">
        <v>1</v>
      </c>
      <c r="B1791" s="6" t="s">
        <v>244</v>
      </c>
      <c r="C1791" s="8" t="s">
        <v>245</v>
      </c>
      <c r="D1791" s="8"/>
      <c r="E1791" s="8"/>
      <c r="F1791" s="8" t="s">
        <v>246</v>
      </c>
      <c r="G1791" s="7">
        <v>23.09</v>
      </c>
      <c r="H1791" t="str" cm="1">
        <f t="array" ref="H1791">SUBSTITUTE(INDEX($C$1:$C1791, MAX(IF((NOT(ISBLANK($C$1:$C1791)))*(ISNUMBER(FIND("Item:", $C$1:$C1791))), ROW($C$1:$C1791)-ROW($C$1)+1))), "Item: ", "")</f>
        <v>CÁMARA SÉPTICA DE LADRILLO GAMBOTE (23X10X5) (1.50X1.50)</v>
      </c>
      <c r="I1791" t="str">
        <f t="shared" si="139"/>
        <v>EQUIPO</v>
      </c>
      <c r="J1791" t="str">
        <f t="shared" si="142"/>
        <v>EQUIPO</v>
      </c>
      <c r="K1791" t="b">
        <f t="shared" si="140"/>
        <v>0</v>
      </c>
      <c r="L1791" s="11" t="str">
        <f t="shared" si="141"/>
        <v/>
      </c>
      <c r="M1791" t="str">
        <f>IF(B1791="Q", MAX(M$2:M1790)+1, "")</f>
        <v/>
      </c>
      <c r="N1791" t="str">
        <f t="shared" si="138"/>
        <v/>
      </c>
    </row>
    <row r="1792" spans="1:14" x14ac:dyDescent="0.25">
      <c r="A1792" s="6" t="s">
        <v>1</v>
      </c>
      <c r="B1792" s="6" t="s">
        <v>247</v>
      </c>
      <c r="C1792" s="8" t="s">
        <v>248</v>
      </c>
      <c r="D1792" s="8"/>
      <c r="E1792" s="8"/>
      <c r="F1792" s="8" t="s">
        <v>249</v>
      </c>
      <c r="G1792" s="7">
        <v>2058.9899999999998</v>
      </c>
      <c r="H1792" t="str" cm="1">
        <f t="array" ref="H1792">SUBSTITUTE(INDEX($C$1:$C1792, MAX(IF((NOT(ISBLANK($C$1:$C1792)))*(ISNUMBER(FIND("Item:", $C$1:$C1792))), ROW($C$1:$C1792)-ROW($C$1)+1))), "Item: ", "")</f>
        <v>CÁMARA SÉPTICA DE LADRILLO GAMBOTE (23X10X5) (1.50X1.50)</v>
      </c>
      <c r="I1792" t="str">
        <f t="shared" si="139"/>
        <v/>
      </c>
      <c r="J1792" t="str">
        <f t="shared" si="142"/>
        <v>EQUIPO</v>
      </c>
      <c r="K1792" t="b">
        <f t="shared" si="140"/>
        <v>0</v>
      </c>
      <c r="L1792" s="11" t="str">
        <f t="shared" si="141"/>
        <v/>
      </c>
      <c r="M1792" t="str">
        <f>IF(B1792="Q", MAX(M$2:M1791)+1, "")</f>
        <v/>
      </c>
      <c r="N1792" t="str">
        <f t="shared" si="138"/>
        <v/>
      </c>
    </row>
    <row r="1793" spans="1:14" x14ac:dyDescent="0.25">
      <c r="A1793" s="2"/>
      <c r="B1793" s="2" t="s">
        <v>250</v>
      </c>
      <c r="C1793" s="5" t="s">
        <v>251</v>
      </c>
      <c r="D1793" s="5"/>
      <c r="E1793" s="5" t="s">
        <v>252</v>
      </c>
      <c r="F1793" s="5" t="s">
        <v>253</v>
      </c>
      <c r="G1793" s="3">
        <v>144.13</v>
      </c>
      <c r="H1793" t="str" cm="1">
        <f t="array" ref="H1793">SUBSTITUTE(INDEX($C$1:$C1793, MAX(IF((NOT(ISBLANK($C$1:$C1793)))*(ISNUMBER(FIND("Item:", $C$1:$C1793))), ROW($C$1:$C1793)-ROW($C$1)+1))), "Item: ", "")</f>
        <v>CÁMARA SÉPTICA DE LADRILLO GAMBOTE (23X10X5) (1.50X1.50)</v>
      </c>
      <c r="I1793" t="str">
        <f t="shared" si="139"/>
        <v/>
      </c>
      <c r="J1793" t="str">
        <f t="shared" si="142"/>
        <v>EQUIPO</v>
      </c>
      <c r="K1793" t="b">
        <f t="shared" si="140"/>
        <v>0</v>
      </c>
      <c r="L1793" s="11" t="str">
        <f t="shared" si="141"/>
        <v/>
      </c>
      <c r="M1793" t="str">
        <f>IF(B1793="Q", MAX(M$2:M1792)+1, "")</f>
        <v/>
      </c>
      <c r="N1793" t="str">
        <f t="shared" si="138"/>
        <v/>
      </c>
    </row>
    <row r="1794" spans="1:14" x14ac:dyDescent="0.25">
      <c r="A1794" s="2"/>
      <c r="B1794" s="2" t="s">
        <v>26</v>
      </c>
      <c r="C1794" s="5" t="s">
        <v>254</v>
      </c>
      <c r="D1794" s="5"/>
      <c r="E1794" s="5" t="s">
        <v>252</v>
      </c>
      <c r="F1794" s="5" t="s">
        <v>255</v>
      </c>
      <c r="G1794" s="3">
        <v>154.22</v>
      </c>
      <c r="H1794" t="str" cm="1">
        <f t="array" ref="H1794">SUBSTITUTE(INDEX($C$1:$C1794, MAX(IF((NOT(ISBLANK($C$1:$C1794)))*(ISNUMBER(FIND("Item:", $C$1:$C1794))), ROW($C$1:$C1794)-ROW($C$1)+1))), "Item: ", "")</f>
        <v>CÁMARA SÉPTICA DE LADRILLO GAMBOTE (23X10X5) (1.50X1.50)</v>
      </c>
      <c r="I1794" t="str">
        <f t="shared" si="139"/>
        <v/>
      </c>
      <c r="J1794" t="str">
        <f t="shared" si="142"/>
        <v>EQUIPO</v>
      </c>
      <c r="K1794" t="b">
        <f t="shared" si="140"/>
        <v>0</v>
      </c>
      <c r="L1794" s="11" t="str">
        <f t="shared" si="141"/>
        <v/>
      </c>
      <c r="M1794" t="str">
        <f>IF(B1794="Q", MAX(M$2:M1793)+1, "")</f>
        <v/>
      </c>
      <c r="N1794" t="str">
        <f t="shared" ref="N1794:N1857" si="143">+IF(M1794="","",H1794)</f>
        <v/>
      </c>
    </row>
    <row r="1795" spans="1:14" x14ac:dyDescent="0.25">
      <c r="A1795" s="6" t="s">
        <v>1</v>
      </c>
      <c r="B1795" s="6" t="s">
        <v>256</v>
      </c>
      <c r="C1795" s="8" t="s">
        <v>257</v>
      </c>
      <c r="D1795" s="8"/>
      <c r="E1795" s="8"/>
      <c r="F1795" s="8" t="s">
        <v>258</v>
      </c>
      <c r="G1795" s="7">
        <v>2357.33</v>
      </c>
      <c r="H1795" t="str" cm="1">
        <f t="array" ref="H1795">SUBSTITUTE(INDEX($C$1:$C1795, MAX(IF((NOT(ISBLANK($C$1:$C1795)))*(ISNUMBER(FIND("Item:", $C$1:$C1795))), ROW($C$1:$C1795)-ROW($C$1)+1))), "Item: ", "")</f>
        <v>CÁMARA SÉPTICA DE LADRILLO GAMBOTE (23X10X5) (1.50X1.50)</v>
      </c>
      <c r="I1795" t="str">
        <f t="shared" ref="I1795:I1858" si="144">IFERROR(  IF(OR(ISNUMBER(FIND("MATERIALES", C1795,1))), "MATERIALES",  IF(OR(ISNUMBER(FIND("MANO DE OBRA", C1795))), "MANO DE OBRA",  IF(OR(ISNUMBER(FIND("EQUIPO", C1795))), "EQUIPO",  ""))),"")</f>
        <v/>
      </c>
      <c r="J1795" t="str">
        <f t="shared" si="142"/>
        <v>EQUIPO</v>
      </c>
      <c r="K1795" t="b">
        <f t="shared" ref="K1795:K1858" si="145">AND(ISTEXT(B1795),C1795=J1795)</f>
        <v>0</v>
      </c>
      <c r="L1795" s="11" t="str">
        <f t="shared" ref="L1795:L1858" si="146">IF(ISNUMBER(A1795),"SI","")</f>
        <v/>
      </c>
      <c r="M1795" t="str">
        <f>IF(B1795="Q", MAX(M$2:M1794)+1, "")</f>
        <v/>
      </c>
      <c r="N1795" t="str">
        <f t="shared" si="143"/>
        <v/>
      </c>
    </row>
    <row r="1796" spans="1:14" x14ac:dyDescent="0.25">
      <c r="A1796" s="2"/>
      <c r="B1796" s="2" t="s">
        <v>259</v>
      </c>
      <c r="C1796" s="5" t="s">
        <v>260</v>
      </c>
      <c r="D1796" s="5"/>
      <c r="E1796" s="5" t="s">
        <v>261</v>
      </c>
      <c r="F1796" s="5" t="s">
        <v>262</v>
      </c>
      <c r="G1796" s="3">
        <v>72.84</v>
      </c>
      <c r="H1796" t="str" cm="1">
        <f t="array" ref="H1796">SUBSTITUTE(INDEX($C$1:$C1796, MAX(IF((NOT(ISBLANK($C$1:$C1796)))*(ISNUMBER(FIND("Item:", $C$1:$C1796))), ROW($C$1:$C1796)-ROW($C$1)+1))), "Item: ", "")</f>
        <v>CÁMARA SÉPTICA DE LADRILLO GAMBOTE (23X10X5) (1.50X1.50)</v>
      </c>
      <c r="I1796" t="str">
        <f t="shared" si="144"/>
        <v/>
      </c>
      <c r="J1796" t="str">
        <f t="shared" si="142"/>
        <v>EQUIPO</v>
      </c>
      <c r="K1796" t="b">
        <f t="shared" si="145"/>
        <v>0</v>
      </c>
      <c r="L1796" s="11" t="str">
        <f t="shared" si="146"/>
        <v/>
      </c>
      <c r="M1796" t="str">
        <f>IF(B1796="Q", MAX(M$2:M1795)+1, "")</f>
        <v/>
      </c>
      <c r="N1796" t="str">
        <f t="shared" si="143"/>
        <v/>
      </c>
    </row>
    <row r="1797" spans="1:14" x14ac:dyDescent="0.25">
      <c r="H1797" t="str" cm="1">
        <f t="array" ref="H1797">SUBSTITUTE(INDEX($C$1:$C1797, MAX(IF((NOT(ISBLANK($C$1:$C1797)))*(ISNUMBER(FIND("Item:", $C$1:$C1797))), ROW($C$1:$C1797)-ROW($C$1)+1))), "Item: ", "")</f>
        <v>CÁMARA SÉPTICA DE LADRILLO GAMBOTE (23X10X5) (1.50X1.50)</v>
      </c>
      <c r="I1797" t="str">
        <f t="shared" si="144"/>
        <v/>
      </c>
      <c r="J1797" t="str">
        <f t="shared" si="142"/>
        <v>EQUIPO</v>
      </c>
      <c r="K1797" t="b">
        <f t="shared" si="145"/>
        <v>0</v>
      </c>
      <c r="L1797" s="11" t="str">
        <f t="shared" si="146"/>
        <v/>
      </c>
      <c r="M1797" t="str">
        <f>IF(B1797="Q", MAX(M$2:M1796)+1, "")</f>
        <v/>
      </c>
      <c r="N1797" t="str">
        <f t="shared" si="143"/>
        <v/>
      </c>
    </row>
    <row r="1798" spans="1:14" x14ac:dyDescent="0.25">
      <c r="A1798" s="6" t="s">
        <v>1</v>
      </c>
      <c r="B1798" s="6" t="s">
        <v>263</v>
      </c>
      <c r="C1798" s="8" t="s">
        <v>264</v>
      </c>
      <c r="D1798" s="8"/>
      <c r="E1798" s="8"/>
      <c r="F1798" s="8" t="s">
        <v>265</v>
      </c>
      <c r="G1798" s="7">
        <v>2430.1799999999998</v>
      </c>
      <c r="H1798" t="str" cm="1">
        <f t="array" ref="H1798">SUBSTITUTE(INDEX($C$1:$C1798, MAX(IF((NOT(ISBLANK($C$1:$C1798)))*(ISNUMBER(FIND("Item:", $C$1:$C1798))), ROW($C$1:$C1798)-ROW($C$1)+1))), "Item: ", "")</f>
        <v>CÁMARA SÉPTICA DE LADRILLO GAMBOTE (23X10X5) (1.50X1.50)</v>
      </c>
      <c r="I1798" t="str">
        <f t="shared" si="144"/>
        <v/>
      </c>
      <c r="J1798" t="str">
        <f t="shared" si="142"/>
        <v>EQUIPO</v>
      </c>
      <c r="K1798" t="b">
        <f t="shared" si="145"/>
        <v>0</v>
      </c>
      <c r="L1798" s="11" t="str">
        <f t="shared" si="146"/>
        <v/>
      </c>
      <c r="M1798">
        <f>IF(B1798="Q", MAX(M$2:M1797)+1, "")</f>
        <v>36</v>
      </c>
      <c r="N1798" t="str">
        <f t="shared" si="143"/>
        <v>CÁMARA SÉPTICA DE LADRILLO GAMBOTE (23X10X5) (1.50X1.50)</v>
      </c>
    </row>
    <row r="1799" spans="1:14" x14ac:dyDescent="0.25">
      <c r="A1799" s="6" t="s">
        <v>1</v>
      </c>
      <c r="B1799" s="6"/>
      <c r="C1799" s="8" t="s">
        <v>266</v>
      </c>
      <c r="D1799" s="8"/>
      <c r="E1799" s="8"/>
      <c r="F1799" s="8"/>
      <c r="G1799" s="7">
        <v>2430.1799999999998</v>
      </c>
      <c r="H1799" t="str" cm="1">
        <f t="array" ref="H1799">SUBSTITUTE(INDEX($C$1:$C1799, MAX(IF((NOT(ISBLANK($C$1:$C1799)))*(ISNUMBER(FIND("Item:", $C$1:$C1799))), ROW($C$1:$C1799)-ROW($C$1)+1))), "Item: ", "")</f>
        <v>CÁMARA SÉPTICA DE LADRILLO GAMBOTE (23X10X5) (1.50X1.50)</v>
      </c>
      <c r="I1799" t="str">
        <f t="shared" si="144"/>
        <v/>
      </c>
      <c r="J1799" t="str">
        <f t="shared" si="142"/>
        <v>EQUIPO</v>
      </c>
      <c r="K1799" t="b">
        <f t="shared" si="145"/>
        <v>0</v>
      </c>
      <c r="L1799" s="11" t="str">
        <f t="shared" si="146"/>
        <v/>
      </c>
      <c r="M1799" t="str">
        <f>IF(B1799="Q", MAX(M$2:M1798)+1, "")</f>
        <v/>
      </c>
      <c r="N1799" t="str">
        <f t="shared" si="143"/>
        <v/>
      </c>
    </row>
    <row r="1800" spans="1:14" x14ac:dyDescent="0.25">
      <c r="C1800" s="9" t="s">
        <v>347</v>
      </c>
      <c r="H1800" t="str" cm="1">
        <f t="array" ref="H1800">SUBSTITUTE(INDEX($C$1:$C1800, MAX(IF((NOT(ISBLANK($C$1:$C1800)))*(ISNUMBER(FIND("Item:", $C$1:$C1800))), ROW($C$1:$C1800)-ROW($C$1)+1))), "Item: ", "")</f>
        <v>CÁMARA SÉPTICA DE LADRILLO GAMBOTE (23X10X5) (1.50X1.50)</v>
      </c>
      <c r="I1800" t="str">
        <f t="shared" si="144"/>
        <v/>
      </c>
      <c r="J1800" t="str">
        <f t="shared" ref="J1800:J1863" si="147">+IF(I1800="",J1799,I1800)</f>
        <v>EQUIPO</v>
      </c>
      <c r="K1800" t="b">
        <f t="shared" si="145"/>
        <v>0</v>
      </c>
      <c r="L1800" s="11" t="str">
        <f t="shared" si="146"/>
        <v/>
      </c>
      <c r="M1800" t="str">
        <f>IF(B1800="Q", MAX(M$2:M1799)+1, "")</f>
        <v/>
      </c>
      <c r="N1800" t="str">
        <f t="shared" si="143"/>
        <v/>
      </c>
    </row>
    <row r="1801" spans="1:14" x14ac:dyDescent="0.25">
      <c r="H1801" t="str" cm="1">
        <f t="array" ref="H1801">SUBSTITUTE(INDEX($C$1:$C1801, MAX(IF((NOT(ISBLANK($C$1:$C1801)))*(ISNUMBER(FIND("Item:", $C$1:$C1801))), ROW($C$1:$C1801)-ROW($C$1)+1))), "Item: ", "")</f>
        <v>CÁMARA SÉPTICA DE LADRILLO GAMBOTE (23X10X5) (1.50X1.50)</v>
      </c>
      <c r="I1801" t="str">
        <f t="shared" si="144"/>
        <v/>
      </c>
      <c r="J1801" t="str">
        <f t="shared" si="147"/>
        <v>EQUIPO</v>
      </c>
      <c r="K1801" t="b">
        <f t="shared" si="145"/>
        <v>0</v>
      </c>
      <c r="L1801" s="11" t="str">
        <f t="shared" si="146"/>
        <v/>
      </c>
      <c r="M1801" t="str">
        <f>IF(B1801="Q", MAX(M$2:M1800)+1, "")</f>
        <v/>
      </c>
      <c r="N1801" t="str">
        <f t="shared" si="143"/>
        <v/>
      </c>
    </row>
    <row r="1802" spans="1:14" x14ac:dyDescent="0.25">
      <c r="C1802" s="10" t="s">
        <v>348</v>
      </c>
      <c r="E1802" s="10" t="s">
        <v>212</v>
      </c>
      <c r="H1802" t="str" cm="1">
        <f t="array" ref="H1802">SUBSTITUTE(INDEX($C$1:$C1802, MAX(IF((NOT(ISBLANK($C$1:$C1802)))*(ISNUMBER(FIND("Item:", $C$1:$C1802))), ROW($C$1:$C1802)-ROW($C$1)+1))), "Item: ", "")</f>
        <v>POZO ABSORBENTE DE MAMPOSTERIA DE PIEDRA H=2,50</v>
      </c>
      <c r="I1802" t="str">
        <f t="shared" si="144"/>
        <v/>
      </c>
      <c r="J1802" t="str">
        <f t="shared" si="147"/>
        <v>EQUIPO</v>
      </c>
      <c r="K1802" t="b">
        <f t="shared" si="145"/>
        <v>0</v>
      </c>
      <c r="L1802" s="11" t="str">
        <f t="shared" si="146"/>
        <v/>
      </c>
      <c r="M1802" t="str">
        <f>IF(B1802="Q", MAX(M$2:M1801)+1, "")</f>
        <v/>
      </c>
      <c r="N1802" t="str">
        <f t="shared" si="143"/>
        <v/>
      </c>
    </row>
    <row r="1803" spans="1:14" x14ac:dyDescent="0.25">
      <c r="C1803" s="10" t="s">
        <v>0</v>
      </c>
      <c r="E1803" s="10" t="s">
        <v>72</v>
      </c>
      <c r="H1803" t="str" cm="1">
        <f t="array" ref="H1803">SUBSTITUTE(INDEX($C$1:$C1803, MAX(IF((NOT(ISBLANK($C$1:$C1803)))*(ISNUMBER(FIND("Item:", $C$1:$C1803))), ROW($C$1:$C1803)-ROW($C$1)+1))), "Item: ", "")</f>
        <v>POZO ABSORBENTE DE MAMPOSTERIA DE PIEDRA H=2,50</v>
      </c>
      <c r="I1803" t="str">
        <f t="shared" si="144"/>
        <v/>
      </c>
      <c r="J1803" t="str">
        <f t="shared" si="147"/>
        <v>EQUIPO</v>
      </c>
      <c r="K1803" t="b">
        <f t="shared" si="145"/>
        <v>0</v>
      </c>
      <c r="L1803" s="11" t="str">
        <f t="shared" si="146"/>
        <v/>
      </c>
      <c r="M1803" t="str">
        <f>IF(B1803="Q", MAX(M$2:M1802)+1, "")</f>
        <v/>
      </c>
      <c r="N1803" t="str">
        <f t="shared" si="143"/>
        <v/>
      </c>
    </row>
    <row r="1804" spans="1:14" x14ac:dyDescent="0.25">
      <c r="C1804" s="10" t="s">
        <v>71</v>
      </c>
      <c r="E1804" s="10" t="s">
        <v>73</v>
      </c>
      <c r="H1804" t="str" cm="1">
        <f t="array" ref="H1804">SUBSTITUTE(INDEX($C$1:$C1804, MAX(IF((NOT(ISBLANK($C$1:$C1804)))*(ISNUMBER(FIND("Item:", $C$1:$C1804))), ROW($C$1:$C1804)-ROW($C$1)+1))), "Item: ", "")</f>
        <v>POZO ABSORBENTE DE MAMPOSTERIA DE PIEDRA H=2,50</v>
      </c>
      <c r="I1804" t="str">
        <f t="shared" si="144"/>
        <v/>
      </c>
      <c r="J1804" t="str">
        <f t="shared" si="147"/>
        <v>EQUIPO</v>
      </c>
      <c r="K1804" t="b">
        <f t="shared" si="145"/>
        <v>0</v>
      </c>
      <c r="L1804" s="11" t="str">
        <f t="shared" si="146"/>
        <v/>
      </c>
      <c r="M1804" t="str">
        <f>IF(B1804="Q", MAX(M$2:M1803)+1, "")</f>
        <v/>
      </c>
      <c r="N1804" t="str">
        <f t="shared" si="143"/>
        <v/>
      </c>
    </row>
    <row r="1805" spans="1:14" x14ac:dyDescent="0.25">
      <c r="H1805" t="str" cm="1">
        <f t="array" ref="H1805">SUBSTITUTE(INDEX($C$1:$C1805, MAX(IF((NOT(ISBLANK($C$1:$C1805)))*(ISNUMBER(FIND("Item:", $C$1:$C1805))), ROW($C$1:$C1805)-ROW($C$1)+1))), "Item: ", "")</f>
        <v>POZO ABSORBENTE DE MAMPOSTERIA DE PIEDRA H=2,50</v>
      </c>
      <c r="I1805" t="str">
        <f t="shared" si="144"/>
        <v/>
      </c>
      <c r="J1805" t="str">
        <f t="shared" si="147"/>
        <v>EQUIPO</v>
      </c>
      <c r="K1805" t="b">
        <f t="shared" si="145"/>
        <v>0</v>
      </c>
      <c r="L1805" s="11" t="str">
        <f t="shared" si="146"/>
        <v/>
      </c>
      <c r="M1805" t="str">
        <f>IF(B1805="Q", MAX(M$2:M1804)+1, "")</f>
        <v/>
      </c>
      <c r="N1805" t="str">
        <f t="shared" si="143"/>
        <v/>
      </c>
    </row>
    <row r="1806" spans="1:14" x14ac:dyDescent="0.25">
      <c r="A1806" s="1" t="s">
        <v>2</v>
      </c>
      <c r="B1806" s="1" t="s">
        <v>213</v>
      </c>
      <c r="C1806" s="4" t="s">
        <v>214</v>
      </c>
      <c r="D1806" s="4" t="s">
        <v>74</v>
      </c>
      <c r="E1806" s="4" t="s">
        <v>77</v>
      </c>
      <c r="F1806" s="4" t="s">
        <v>215</v>
      </c>
      <c r="G1806" s="4" t="s">
        <v>76</v>
      </c>
      <c r="H1806" t="str" cm="1">
        <f t="array" ref="H1806">SUBSTITUTE(INDEX($C$1:$C1806, MAX(IF((NOT(ISBLANK($C$1:$C1806)))*(ISNUMBER(FIND("Item:", $C$1:$C1806))), ROW($C$1:$C1806)-ROW($C$1)+1))), "Item: ", "")</f>
        <v>POZO ABSORBENTE DE MAMPOSTERIA DE PIEDRA H=2,50</v>
      </c>
      <c r="I1806" t="str">
        <f t="shared" si="144"/>
        <v/>
      </c>
      <c r="J1806" t="str">
        <f t="shared" si="147"/>
        <v>EQUIPO</v>
      </c>
      <c r="K1806" t="b">
        <f t="shared" si="145"/>
        <v>0</v>
      </c>
      <c r="L1806" s="11" t="str">
        <f t="shared" si="146"/>
        <v/>
      </c>
      <c r="M1806" t="str">
        <f>IF(B1806="Q", MAX(M$2:M1805)+1, "")</f>
        <v/>
      </c>
      <c r="N1806" t="str">
        <f t="shared" si="143"/>
        <v/>
      </c>
    </row>
    <row r="1807" spans="1:14" x14ac:dyDescent="0.25">
      <c r="A1807" s="2"/>
      <c r="B1807" s="2" t="s">
        <v>216</v>
      </c>
      <c r="C1807" s="5" t="s">
        <v>217</v>
      </c>
      <c r="D1807" s="5"/>
      <c r="E1807" s="5"/>
      <c r="F1807" s="5"/>
      <c r="G1807" s="5"/>
      <c r="H1807" t="str" cm="1">
        <f t="array" ref="H1807">SUBSTITUTE(INDEX($C$1:$C1807, MAX(IF((NOT(ISBLANK($C$1:$C1807)))*(ISNUMBER(FIND("Item:", $C$1:$C1807))), ROW($C$1:$C1807)-ROW($C$1)+1))), "Item: ", "")</f>
        <v>POZO ABSORBENTE DE MAMPOSTERIA DE PIEDRA H=2,50</v>
      </c>
      <c r="I1807" t="str">
        <f t="shared" si="144"/>
        <v>MATERIALES</v>
      </c>
      <c r="J1807" t="str">
        <f t="shared" si="147"/>
        <v>MATERIALES</v>
      </c>
      <c r="K1807" t="b">
        <f t="shared" si="145"/>
        <v>1</v>
      </c>
      <c r="L1807" s="11" t="str">
        <f t="shared" si="146"/>
        <v/>
      </c>
      <c r="M1807" t="str">
        <f>IF(B1807="Q", MAX(M$2:M1806)+1, "")</f>
        <v/>
      </c>
      <c r="N1807" t="str">
        <f t="shared" si="143"/>
        <v/>
      </c>
    </row>
    <row r="1808" spans="1:14" x14ac:dyDescent="0.25">
      <c r="A1808" s="2">
        <v>1</v>
      </c>
      <c r="B1808" s="2" t="s">
        <v>218</v>
      </c>
      <c r="C1808" s="5" t="s">
        <v>192</v>
      </c>
      <c r="D1808" s="5" t="s">
        <v>26</v>
      </c>
      <c r="E1808" s="3">
        <v>4</v>
      </c>
      <c r="F1808" s="3">
        <v>19</v>
      </c>
      <c r="G1808" s="3">
        <v>76</v>
      </c>
      <c r="H1808" t="str" cm="1">
        <f t="array" ref="H1808">SUBSTITUTE(INDEX($C$1:$C1808, MAX(IF((NOT(ISBLANK($C$1:$C1808)))*(ISNUMBER(FIND("Item:", $C$1:$C1808))), ROW($C$1:$C1808)-ROW($C$1)+1))), "Item: ", "")</f>
        <v>POZO ABSORBENTE DE MAMPOSTERIA DE PIEDRA H=2,50</v>
      </c>
      <c r="I1808" t="str">
        <f t="shared" si="144"/>
        <v/>
      </c>
      <c r="J1808" t="str">
        <f t="shared" si="147"/>
        <v>MATERIALES</v>
      </c>
      <c r="K1808" t="b">
        <f t="shared" si="145"/>
        <v>0</v>
      </c>
      <c r="L1808" s="11" t="str">
        <f t="shared" si="146"/>
        <v>SI</v>
      </c>
      <c r="M1808" t="str">
        <f>IF(B1808="Q", MAX(M$2:M1807)+1, "")</f>
        <v/>
      </c>
      <c r="N1808" t="str">
        <f t="shared" si="143"/>
        <v/>
      </c>
    </row>
    <row r="1809" spans="1:14" x14ac:dyDescent="0.25">
      <c r="A1809" s="2">
        <v>2</v>
      </c>
      <c r="B1809" s="2" t="s">
        <v>218</v>
      </c>
      <c r="C1809" s="5" t="s">
        <v>178</v>
      </c>
      <c r="D1809" s="5" t="s">
        <v>37</v>
      </c>
      <c r="E1809" s="3">
        <v>1</v>
      </c>
      <c r="F1809" s="3">
        <v>14</v>
      </c>
      <c r="G1809" s="3">
        <v>14</v>
      </c>
      <c r="H1809" t="str" cm="1">
        <f t="array" ref="H1809">SUBSTITUTE(INDEX($C$1:$C1809, MAX(IF((NOT(ISBLANK($C$1:$C1809)))*(ISNUMBER(FIND("Item:", $C$1:$C1809))), ROW($C$1:$C1809)-ROW($C$1)+1))), "Item: ", "")</f>
        <v>POZO ABSORBENTE DE MAMPOSTERIA DE PIEDRA H=2,50</v>
      </c>
      <c r="I1809" t="str">
        <f t="shared" si="144"/>
        <v/>
      </c>
      <c r="J1809" t="str">
        <f t="shared" si="147"/>
        <v>MATERIALES</v>
      </c>
      <c r="K1809" t="b">
        <f t="shared" si="145"/>
        <v>0</v>
      </c>
      <c r="L1809" s="11" t="str">
        <f t="shared" si="146"/>
        <v>SI</v>
      </c>
      <c r="M1809" t="str">
        <f>IF(B1809="Q", MAX(M$2:M1808)+1, "")</f>
        <v/>
      </c>
      <c r="N1809" t="str">
        <f t="shared" si="143"/>
        <v/>
      </c>
    </row>
    <row r="1810" spans="1:14" x14ac:dyDescent="0.25">
      <c r="A1810" s="2">
        <v>3</v>
      </c>
      <c r="B1810" s="2" t="s">
        <v>218</v>
      </c>
      <c r="C1810" s="5" t="s">
        <v>159</v>
      </c>
      <c r="D1810" s="5" t="s">
        <v>92</v>
      </c>
      <c r="E1810" s="3">
        <v>0.03</v>
      </c>
      <c r="F1810" s="3">
        <v>35</v>
      </c>
      <c r="G1810" s="3">
        <v>1.05</v>
      </c>
      <c r="H1810" t="str" cm="1">
        <f t="array" ref="H1810">SUBSTITUTE(INDEX($C$1:$C1810, MAX(IF((NOT(ISBLANK($C$1:$C1810)))*(ISNUMBER(FIND("Item:", $C$1:$C1810))), ROW($C$1:$C1810)-ROW($C$1)+1))), "Item: ", "")</f>
        <v>POZO ABSORBENTE DE MAMPOSTERIA DE PIEDRA H=2,50</v>
      </c>
      <c r="I1810" t="str">
        <f t="shared" si="144"/>
        <v/>
      </c>
      <c r="J1810" t="str">
        <f t="shared" si="147"/>
        <v>MATERIALES</v>
      </c>
      <c r="K1810" t="b">
        <f t="shared" si="145"/>
        <v>0</v>
      </c>
      <c r="L1810" s="11" t="str">
        <f t="shared" si="146"/>
        <v>SI</v>
      </c>
      <c r="M1810" t="str">
        <f>IF(B1810="Q", MAX(M$2:M1809)+1, "")</f>
        <v/>
      </c>
      <c r="N1810" t="str">
        <f t="shared" si="143"/>
        <v/>
      </c>
    </row>
    <row r="1811" spans="1:14" x14ac:dyDescent="0.25">
      <c r="A1811" s="2">
        <v>4</v>
      </c>
      <c r="B1811" s="2" t="s">
        <v>218</v>
      </c>
      <c r="C1811" s="5" t="s">
        <v>131</v>
      </c>
      <c r="D1811" s="5" t="s">
        <v>81</v>
      </c>
      <c r="E1811" s="3">
        <v>8.1199999999999992</v>
      </c>
      <c r="F1811" s="3">
        <v>8.5</v>
      </c>
      <c r="G1811" s="3">
        <v>69.02</v>
      </c>
      <c r="H1811" t="str" cm="1">
        <f t="array" ref="H1811">SUBSTITUTE(INDEX($C$1:$C1811, MAX(IF((NOT(ISBLANK($C$1:$C1811)))*(ISNUMBER(FIND("Item:", $C$1:$C1811))), ROW($C$1:$C1811)-ROW($C$1)+1))), "Item: ", "")</f>
        <v>POZO ABSORBENTE DE MAMPOSTERIA DE PIEDRA H=2,50</v>
      </c>
      <c r="I1811" t="str">
        <f t="shared" si="144"/>
        <v/>
      </c>
      <c r="J1811" t="str">
        <f t="shared" si="147"/>
        <v>MATERIALES</v>
      </c>
      <c r="K1811" t="b">
        <f t="shared" si="145"/>
        <v>0</v>
      </c>
      <c r="L1811" s="11" t="str">
        <f t="shared" si="146"/>
        <v>SI</v>
      </c>
      <c r="M1811" t="str">
        <f>IF(B1811="Q", MAX(M$2:M1810)+1, "")</f>
        <v/>
      </c>
      <c r="N1811" t="str">
        <f t="shared" si="143"/>
        <v/>
      </c>
    </row>
    <row r="1812" spans="1:14" x14ac:dyDescent="0.25">
      <c r="A1812" s="2">
        <v>5</v>
      </c>
      <c r="B1812" s="2" t="s">
        <v>218</v>
      </c>
      <c r="C1812" s="5" t="s">
        <v>108</v>
      </c>
      <c r="D1812" s="5" t="s">
        <v>81</v>
      </c>
      <c r="E1812" s="3">
        <v>180</v>
      </c>
      <c r="F1812" s="3">
        <v>1.1000000000000001</v>
      </c>
      <c r="G1812" s="3">
        <v>198</v>
      </c>
      <c r="H1812" t="str" cm="1">
        <f t="array" ref="H1812">SUBSTITUTE(INDEX($C$1:$C1812, MAX(IF((NOT(ISBLANK($C$1:$C1812)))*(ISNUMBER(FIND("Item:", $C$1:$C1812))), ROW($C$1:$C1812)-ROW($C$1)+1))), "Item: ", "")</f>
        <v>POZO ABSORBENTE DE MAMPOSTERIA DE PIEDRA H=2,50</v>
      </c>
      <c r="I1812" t="str">
        <f t="shared" si="144"/>
        <v/>
      </c>
      <c r="J1812" t="str">
        <f t="shared" si="147"/>
        <v>MATERIALES</v>
      </c>
      <c r="K1812" t="b">
        <f t="shared" si="145"/>
        <v>0</v>
      </c>
      <c r="L1812" s="11" t="str">
        <f t="shared" si="146"/>
        <v>SI</v>
      </c>
      <c r="M1812" t="str">
        <f>IF(B1812="Q", MAX(M$2:M1811)+1, "")</f>
        <v/>
      </c>
      <c r="N1812" t="str">
        <f t="shared" si="143"/>
        <v/>
      </c>
    </row>
    <row r="1813" spans="1:14" x14ac:dyDescent="0.25">
      <c r="A1813" s="2">
        <v>6</v>
      </c>
      <c r="B1813" s="2" t="s">
        <v>218</v>
      </c>
      <c r="C1813" s="5" t="s">
        <v>80</v>
      </c>
      <c r="D1813" s="5" t="s">
        <v>81</v>
      </c>
      <c r="E1813" s="3">
        <v>1</v>
      </c>
      <c r="F1813" s="3">
        <v>11</v>
      </c>
      <c r="G1813" s="3">
        <v>11</v>
      </c>
      <c r="H1813" t="str" cm="1">
        <f t="array" ref="H1813">SUBSTITUTE(INDEX($C$1:$C1813, MAX(IF((NOT(ISBLANK($C$1:$C1813)))*(ISNUMBER(FIND("Item:", $C$1:$C1813))), ROW($C$1:$C1813)-ROW($C$1)+1))), "Item: ", "")</f>
        <v>POZO ABSORBENTE DE MAMPOSTERIA DE PIEDRA H=2,50</v>
      </c>
      <c r="I1813" t="str">
        <f t="shared" si="144"/>
        <v/>
      </c>
      <c r="J1813" t="str">
        <f t="shared" si="147"/>
        <v>MATERIALES</v>
      </c>
      <c r="K1813" t="b">
        <f t="shared" si="145"/>
        <v>0</v>
      </c>
      <c r="L1813" s="11" t="str">
        <f t="shared" si="146"/>
        <v>SI</v>
      </c>
      <c r="M1813" t="str">
        <f>IF(B1813="Q", MAX(M$2:M1812)+1, "")</f>
        <v/>
      </c>
      <c r="N1813" t="str">
        <f t="shared" si="143"/>
        <v/>
      </c>
    </row>
    <row r="1814" spans="1:14" x14ac:dyDescent="0.25">
      <c r="A1814" s="2">
        <v>7</v>
      </c>
      <c r="B1814" s="2" t="s">
        <v>218</v>
      </c>
      <c r="C1814" s="5" t="s">
        <v>160</v>
      </c>
      <c r="D1814" s="5" t="s">
        <v>89</v>
      </c>
      <c r="E1814" s="3">
        <v>1.4</v>
      </c>
      <c r="F1814" s="3">
        <v>0</v>
      </c>
      <c r="G1814" s="3">
        <v>0</v>
      </c>
      <c r="H1814" t="str" cm="1">
        <f t="array" ref="H1814">SUBSTITUTE(INDEX($C$1:$C1814, MAX(IF((NOT(ISBLANK($C$1:$C1814)))*(ISNUMBER(FIND("Item:", $C$1:$C1814))), ROW($C$1:$C1814)-ROW($C$1)+1))), "Item: ", "")</f>
        <v>POZO ABSORBENTE DE MAMPOSTERIA DE PIEDRA H=2,50</v>
      </c>
      <c r="I1814" t="str">
        <f t="shared" si="144"/>
        <v/>
      </c>
      <c r="J1814" t="str">
        <f t="shared" si="147"/>
        <v>MATERIALES</v>
      </c>
      <c r="K1814" t="b">
        <f t="shared" si="145"/>
        <v>0</v>
      </c>
      <c r="L1814" s="11" t="str">
        <f t="shared" si="146"/>
        <v>SI</v>
      </c>
      <c r="M1814" t="str">
        <f>IF(B1814="Q", MAX(M$2:M1813)+1, "")</f>
        <v/>
      </c>
      <c r="N1814" t="str">
        <f t="shared" si="143"/>
        <v/>
      </c>
    </row>
    <row r="1815" spans="1:14" x14ac:dyDescent="0.25">
      <c r="A1815" s="2">
        <v>8</v>
      </c>
      <c r="B1815" s="2" t="s">
        <v>218</v>
      </c>
      <c r="C1815" s="5" t="s">
        <v>133</v>
      </c>
      <c r="D1815" s="5" t="s">
        <v>89</v>
      </c>
      <c r="E1815" s="3">
        <v>0.3</v>
      </c>
      <c r="F1815" s="3">
        <v>0</v>
      </c>
      <c r="G1815" s="3">
        <v>0</v>
      </c>
      <c r="H1815" t="str" cm="1">
        <f t="array" ref="H1815">SUBSTITUTE(INDEX($C$1:$C1815, MAX(IF((NOT(ISBLANK($C$1:$C1815)))*(ISNUMBER(FIND("Item:", $C$1:$C1815))), ROW($C$1:$C1815)-ROW($C$1)+1))), "Item: ", "")</f>
        <v>POZO ABSORBENTE DE MAMPOSTERIA DE PIEDRA H=2,50</v>
      </c>
      <c r="I1815" t="str">
        <f t="shared" si="144"/>
        <v/>
      </c>
      <c r="J1815" t="str">
        <f t="shared" si="147"/>
        <v>MATERIALES</v>
      </c>
      <c r="K1815" t="b">
        <f t="shared" si="145"/>
        <v>0</v>
      </c>
      <c r="L1815" s="11" t="str">
        <f t="shared" si="146"/>
        <v>SI</v>
      </c>
      <c r="M1815" t="str">
        <f>IF(B1815="Q", MAX(M$2:M1814)+1, "")</f>
        <v/>
      </c>
      <c r="N1815" t="str">
        <f t="shared" si="143"/>
        <v/>
      </c>
    </row>
    <row r="1816" spans="1:14" x14ac:dyDescent="0.25">
      <c r="A1816" s="2">
        <v>9</v>
      </c>
      <c r="B1816" s="2" t="s">
        <v>218</v>
      </c>
      <c r="C1816" s="5" t="s">
        <v>88</v>
      </c>
      <c r="D1816" s="5" t="s">
        <v>89</v>
      </c>
      <c r="E1816" s="3">
        <v>1.2</v>
      </c>
      <c r="F1816" s="3">
        <v>0</v>
      </c>
      <c r="G1816" s="3">
        <v>0</v>
      </c>
      <c r="H1816" t="str" cm="1">
        <f t="array" ref="H1816">SUBSTITUTE(INDEX($C$1:$C1816, MAX(IF((NOT(ISBLANK($C$1:$C1816)))*(ISNUMBER(FIND("Item:", $C$1:$C1816))), ROW($C$1:$C1816)-ROW($C$1)+1))), "Item: ", "")</f>
        <v>POZO ABSORBENTE DE MAMPOSTERIA DE PIEDRA H=2,50</v>
      </c>
      <c r="I1816" t="str">
        <f t="shared" si="144"/>
        <v/>
      </c>
      <c r="J1816" t="str">
        <f t="shared" si="147"/>
        <v>MATERIALES</v>
      </c>
      <c r="K1816" t="b">
        <f t="shared" si="145"/>
        <v>0</v>
      </c>
      <c r="L1816" s="11" t="str">
        <f t="shared" si="146"/>
        <v>SI</v>
      </c>
      <c r="M1816" t="str">
        <f>IF(B1816="Q", MAX(M$2:M1815)+1, "")</f>
        <v/>
      </c>
      <c r="N1816" t="str">
        <f t="shared" si="143"/>
        <v/>
      </c>
    </row>
    <row r="1817" spans="1:14" x14ac:dyDescent="0.25">
      <c r="H1817" t="str" cm="1">
        <f t="array" ref="H1817">SUBSTITUTE(INDEX($C$1:$C1817, MAX(IF((NOT(ISBLANK($C$1:$C1817)))*(ISNUMBER(FIND("Item:", $C$1:$C1817))), ROW($C$1:$C1817)-ROW($C$1)+1))), "Item: ", "")</f>
        <v>POZO ABSORBENTE DE MAMPOSTERIA DE PIEDRA H=2,50</v>
      </c>
      <c r="I1817" t="str">
        <f t="shared" si="144"/>
        <v/>
      </c>
      <c r="J1817" t="str">
        <f t="shared" si="147"/>
        <v>MATERIALES</v>
      </c>
      <c r="K1817" t="b">
        <f t="shared" si="145"/>
        <v>0</v>
      </c>
      <c r="L1817" s="11" t="str">
        <f t="shared" si="146"/>
        <v/>
      </c>
      <c r="M1817" t="str">
        <f>IF(B1817="Q", MAX(M$2:M1816)+1, "")</f>
        <v/>
      </c>
      <c r="N1817" t="str">
        <f t="shared" si="143"/>
        <v/>
      </c>
    </row>
    <row r="1818" spans="1:14" x14ac:dyDescent="0.25">
      <c r="H1818" t="str" cm="1">
        <f t="array" ref="H1818">SUBSTITUTE(INDEX($C$1:$C1818, MAX(IF((NOT(ISBLANK($C$1:$C1818)))*(ISNUMBER(FIND("Item:", $C$1:$C1818))), ROW($C$1:$C1818)-ROW($C$1)+1))), "Item: ", "")</f>
        <v>POZO ABSORBENTE DE MAMPOSTERIA DE PIEDRA H=2,50</v>
      </c>
      <c r="I1818" t="str">
        <f t="shared" si="144"/>
        <v/>
      </c>
      <c r="J1818" t="str">
        <f t="shared" si="147"/>
        <v>MATERIALES</v>
      </c>
      <c r="K1818" t="b">
        <f t="shared" si="145"/>
        <v>0</v>
      </c>
      <c r="L1818" s="11" t="str">
        <f t="shared" si="146"/>
        <v/>
      </c>
      <c r="M1818" t="str">
        <f>IF(B1818="Q", MAX(M$2:M1817)+1, "")</f>
        <v/>
      </c>
      <c r="N1818" t="str">
        <f t="shared" si="143"/>
        <v/>
      </c>
    </row>
    <row r="1819" spans="1:14" x14ac:dyDescent="0.25">
      <c r="H1819" t="str" cm="1">
        <f t="array" ref="H1819">SUBSTITUTE(INDEX($C$1:$C1819, MAX(IF((NOT(ISBLANK($C$1:$C1819)))*(ISNUMBER(FIND("Item:", $C$1:$C1819))), ROW($C$1:$C1819)-ROW($C$1)+1))), "Item: ", "")</f>
        <v>POZO ABSORBENTE DE MAMPOSTERIA DE PIEDRA H=2,50</v>
      </c>
      <c r="I1819" t="str">
        <f t="shared" si="144"/>
        <v/>
      </c>
      <c r="J1819" t="str">
        <f t="shared" si="147"/>
        <v>MATERIALES</v>
      </c>
      <c r="K1819" t="b">
        <f t="shared" si="145"/>
        <v>0</v>
      </c>
      <c r="L1819" s="11" t="str">
        <f t="shared" si="146"/>
        <v/>
      </c>
      <c r="M1819" t="str">
        <f>IF(B1819="Q", MAX(M$2:M1818)+1, "")</f>
        <v/>
      </c>
      <c r="N1819" t="str">
        <f t="shared" si="143"/>
        <v/>
      </c>
    </row>
    <row r="1820" spans="1:14" x14ac:dyDescent="0.25">
      <c r="H1820" t="str" cm="1">
        <f t="array" ref="H1820">SUBSTITUTE(INDEX($C$1:$C1820, MAX(IF((NOT(ISBLANK($C$1:$C1820)))*(ISNUMBER(FIND("Item:", $C$1:$C1820))), ROW($C$1:$C1820)-ROW($C$1)+1))), "Item: ", "")</f>
        <v>POZO ABSORBENTE DE MAMPOSTERIA DE PIEDRA H=2,50</v>
      </c>
      <c r="I1820" t="str">
        <f t="shared" si="144"/>
        <v/>
      </c>
      <c r="J1820" t="str">
        <f t="shared" si="147"/>
        <v>MATERIALES</v>
      </c>
      <c r="K1820" t="b">
        <f t="shared" si="145"/>
        <v>0</v>
      </c>
      <c r="L1820" s="11" t="str">
        <f t="shared" si="146"/>
        <v/>
      </c>
      <c r="M1820" t="str">
        <f>IF(B1820="Q", MAX(M$2:M1819)+1, "")</f>
        <v/>
      </c>
      <c r="N1820" t="str">
        <f t="shared" si="143"/>
        <v/>
      </c>
    </row>
    <row r="1821" spans="1:14" x14ac:dyDescent="0.25">
      <c r="H1821" t="str" cm="1">
        <f t="array" ref="H1821">SUBSTITUTE(INDEX($C$1:$C1821, MAX(IF((NOT(ISBLANK($C$1:$C1821)))*(ISNUMBER(FIND("Item:", $C$1:$C1821))), ROW($C$1:$C1821)-ROW($C$1)+1))), "Item: ", "")</f>
        <v>POZO ABSORBENTE DE MAMPOSTERIA DE PIEDRA H=2,50</v>
      </c>
      <c r="I1821" t="str">
        <f t="shared" si="144"/>
        <v/>
      </c>
      <c r="J1821" t="str">
        <f t="shared" si="147"/>
        <v>MATERIALES</v>
      </c>
      <c r="K1821" t="b">
        <f t="shared" si="145"/>
        <v>0</v>
      </c>
      <c r="L1821" s="11" t="str">
        <f t="shared" si="146"/>
        <v/>
      </c>
      <c r="M1821" t="str">
        <f>IF(B1821="Q", MAX(M$2:M1820)+1, "")</f>
        <v/>
      </c>
      <c r="N1821" t="str">
        <f t="shared" si="143"/>
        <v/>
      </c>
    </row>
    <row r="1822" spans="1:14" x14ac:dyDescent="0.25">
      <c r="H1822" t="str" cm="1">
        <f t="array" ref="H1822">SUBSTITUTE(INDEX($C$1:$C1822, MAX(IF((NOT(ISBLANK($C$1:$C1822)))*(ISNUMBER(FIND("Item:", $C$1:$C1822))), ROW($C$1:$C1822)-ROW($C$1)+1))), "Item: ", "")</f>
        <v>POZO ABSORBENTE DE MAMPOSTERIA DE PIEDRA H=2,50</v>
      </c>
      <c r="I1822" t="str">
        <f t="shared" si="144"/>
        <v/>
      </c>
      <c r="J1822" t="str">
        <f t="shared" si="147"/>
        <v>MATERIALES</v>
      </c>
      <c r="K1822" t="b">
        <f t="shared" si="145"/>
        <v>0</v>
      </c>
      <c r="L1822" s="11" t="str">
        <f t="shared" si="146"/>
        <v/>
      </c>
      <c r="M1822" t="str">
        <f>IF(B1822="Q", MAX(M$2:M1821)+1, "")</f>
        <v/>
      </c>
      <c r="N1822" t="str">
        <f t="shared" si="143"/>
        <v/>
      </c>
    </row>
    <row r="1823" spans="1:14" x14ac:dyDescent="0.25">
      <c r="A1823" s="6" t="s">
        <v>1</v>
      </c>
      <c r="B1823" s="6" t="s">
        <v>219</v>
      </c>
      <c r="C1823" s="8" t="s">
        <v>220</v>
      </c>
      <c r="D1823" s="8"/>
      <c r="E1823" s="8"/>
      <c r="F1823" s="8" t="s">
        <v>221</v>
      </c>
      <c r="G1823" s="7">
        <v>369.07</v>
      </c>
      <c r="H1823" t="str" cm="1">
        <f t="array" ref="H1823">SUBSTITUTE(INDEX($C$1:$C1823, MAX(IF((NOT(ISBLANK($C$1:$C1823)))*(ISNUMBER(FIND("Item:", $C$1:$C1823))), ROW($C$1:$C1823)-ROW($C$1)+1))), "Item: ", "")</f>
        <v>POZO ABSORBENTE DE MAMPOSTERIA DE PIEDRA H=2,50</v>
      </c>
      <c r="I1823" t="str">
        <f t="shared" si="144"/>
        <v>MATERIALES</v>
      </c>
      <c r="J1823" t="str">
        <f t="shared" si="147"/>
        <v>MATERIALES</v>
      </c>
      <c r="K1823" t="b">
        <f t="shared" si="145"/>
        <v>0</v>
      </c>
      <c r="L1823" s="11" t="str">
        <f t="shared" si="146"/>
        <v/>
      </c>
      <c r="M1823" t="str">
        <f>IF(B1823="Q", MAX(M$2:M1822)+1, "")</f>
        <v/>
      </c>
      <c r="N1823" t="str">
        <f t="shared" si="143"/>
        <v/>
      </c>
    </row>
    <row r="1824" spans="1:14" x14ac:dyDescent="0.25">
      <c r="A1824" s="2"/>
      <c r="B1824" s="2" t="s">
        <v>222</v>
      </c>
      <c r="C1824" s="5" t="s">
        <v>223</v>
      </c>
      <c r="D1824" s="5"/>
      <c r="E1824" s="5"/>
      <c r="F1824" s="5"/>
      <c r="G1824" s="5"/>
      <c r="H1824" t="str" cm="1">
        <f t="array" ref="H1824">SUBSTITUTE(INDEX($C$1:$C1824, MAX(IF((NOT(ISBLANK($C$1:$C1824)))*(ISNUMBER(FIND("Item:", $C$1:$C1824))), ROW($C$1:$C1824)-ROW($C$1)+1))), "Item: ", "")</f>
        <v>POZO ABSORBENTE DE MAMPOSTERIA DE PIEDRA H=2,50</v>
      </c>
      <c r="I1824" t="str">
        <f t="shared" si="144"/>
        <v>MANO DE OBRA</v>
      </c>
      <c r="J1824" t="str">
        <f t="shared" si="147"/>
        <v>MANO DE OBRA</v>
      </c>
      <c r="K1824" t="b">
        <f t="shared" si="145"/>
        <v>1</v>
      </c>
      <c r="L1824" s="11" t="str">
        <f t="shared" si="146"/>
        <v/>
      </c>
      <c r="M1824" t="str">
        <f>IF(B1824="Q", MAX(M$2:M1823)+1, "")</f>
        <v/>
      </c>
      <c r="N1824" t="str">
        <f t="shared" si="143"/>
        <v/>
      </c>
    </row>
    <row r="1825" spans="1:14" x14ac:dyDescent="0.25">
      <c r="A1825" s="2">
        <v>1</v>
      </c>
      <c r="B1825" s="2" t="s">
        <v>218</v>
      </c>
      <c r="C1825" s="5" t="s">
        <v>197</v>
      </c>
      <c r="D1825" s="5" t="s">
        <v>198</v>
      </c>
      <c r="E1825" s="3">
        <v>12</v>
      </c>
      <c r="F1825" s="3">
        <v>18</v>
      </c>
      <c r="G1825" s="3">
        <v>216</v>
      </c>
      <c r="H1825" t="str" cm="1">
        <f t="array" ref="H1825">SUBSTITUTE(INDEX($C$1:$C1825, MAX(IF((NOT(ISBLANK($C$1:$C1825)))*(ISNUMBER(FIND("Item:", $C$1:$C1825))), ROW($C$1:$C1825)-ROW($C$1)+1))), "Item: ", "")</f>
        <v>POZO ABSORBENTE DE MAMPOSTERIA DE PIEDRA H=2,50</v>
      </c>
      <c r="I1825" t="str">
        <f t="shared" si="144"/>
        <v/>
      </c>
      <c r="J1825" t="str">
        <f t="shared" si="147"/>
        <v>MANO DE OBRA</v>
      </c>
      <c r="K1825" t="b">
        <f t="shared" si="145"/>
        <v>0</v>
      </c>
      <c r="L1825" s="11" t="str">
        <f t="shared" si="146"/>
        <v>SI</v>
      </c>
      <c r="M1825" t="str">
        <f>IF(B1825="Q", MAX(M$2:M1824)+1, "")</f>
        <v/>
      </c>
      <c r="N1825" t="str">
        <f t="shared" si="143"/>
        <v/>
      </c>
    </row>
    <row r="1826" spans="1:14" x14ac:dyDescent="0.25">
      <c r="A1826" s="2">
        <v>2</v>
      </c>
      <c r="B1826" s="2" t="s">
        <v>218</v>
      </c>
      <c r="C1826" s="5" t="s">
        <v>200</v>
      </c>
      <c r="D1826" s="5" t="s">
        <v>198</v>
      </c>
      <c r="E1826" s="3">
        <v>22</v>
      </c>
      <c r="F1826" s="3">
        <v>0</v>
      </c>
      <c r="G1826" s="3">
        <v>0</v>
      </c>
      <c r="H1826" t="str" cm="1">
        <f t="array" ref="H1826">SUBSTITUTE(INDEX($C$1:$C1826, MAX(IF((NOT(ISBLANK($C$1:$C1826)))*(ISNUMBER(FIND("Item:", $C$1:$C1826))), ROW($C$1:$C1826)-ROW($C$1)+1))), "Item: ", "")</f>
        <v>POZO ABSORBENTE DE MAMPOSTERIA DE PIEDRA H=2,50</v>
      </c>
      <c r="I1826" t="str">
        <f t="shared" si="144"/>
        <v/>
      </c>
      <c r="J1826" t="str">
        <f t="shared" si="147"/>
        <v>MANO DE OBRA</v>
      </c>
      <c r="K1826" t="b">
        <f t="shared" si="145"/>
        <v>0</v>
      </c>
      <c r="L1826" s="11" t="str">
        <f t="shared" si="146"/>
        <v>SI</v>
      </c>
      <c r="M1826" t="str">
        <f>IF(B1826="Q", MAX(M$2:M1825)+1, "")</f>
        <v/>
      </c>
      <c r="N1826" t="str">
        <f t="shared" si="143"/>
        <v/>
      </c>
    </row>
    <row r="1827" spans="1:14" x14ac:dyDescent="0.25">
      <c r="H1827" t="str" cm="1">
        <f t="array" ref="H1827">SUBSTITUTE(INDEX($C$1:$C1827, MAX(IF((NOT(ISBLANK($C$1:$C1827)))*(ISNUMBER(FIND("Item:", $C$1:$C1827))), ROW($C$1:$C1827)-ROW($C$1)+1))), "Item: ", "")</f>
        <v>POZO ABSORBENTE DE MAMPOSTERIA DE PIEDRA H=2,50</v>
      </c>
      <c r="I1827" t="str">
        <f t="shared" si="144"/>
        <v/>
      </c>
      <c r="J1827" t="str">
        <f t="shared" si="147"/>
        <v>MANO DE OBRA</v>
      </c>
      <c r="K1827" t="b">
        <f t="shared" si="145"/>
        <v>0</v>
      </c>
      <c r="L1827" s="11" t="str">
        <f t="shared" si="146"/>
        <v/>
      </c>
      <c r="M1827" t="str">
        <f>IF(B1827="Q", MAX(M$2:M1826)+1, "")</f>
        <v/>
      </c>
      <c r="N1827" t="str">
        <f t="shared" si="143"/>
        <v/>
      </c>
    </row>
    <row r="1828" spans="1:14" x14ac:dyDescent="0.25">
      <c r="H1828" t="str" cm="1">
        <f t="array" ref="H1828">SUBSTITUTE(INDEX($C$1:$C1828, MAX(IF((NOT(ISBLANK($C$1:$C1828)))*(ISNUMBER(FIND("Item:", $C$1:$C1828))), ROW($C$1:$C1828)-ROW($C$1)+1))), "Item: ", "")</f>
        <v>POZO ABSORBENTE DE MAMPOSTERIA DE PIEDRA H=2,50</v>
      </c>
      <c r="I1828" t="str">
        <f t="shared" si="144"/>
        <v/>
      </c>
      <c r="J1828" t="str">
        <f t="shared" si="147"/>
        <v>MANO DE OBRA</v>
      </c>
      <c r="K1828" t="b">
        <f t="shared" si="145"/>
        <v>0</v>
      </c>
      <c r="L1828" s="11" t="str">
        <f t="shared" si="146"/>
        <v/>
      </c>
      <c r="M1828" t="str">
        <f>IF(B1828="Q", MAX(M$2:M1827)+1, "")</f>
        <v/>
      </c>
      <c r="N1828" t="str">
        <f t="shared" si="143"/>
        <v/>
      </c>
    </row>
    <row r="1829" spans="1:14" x14ac:dyDescent="0.25">
      <c r="H1829" t="str" cm="1">
        <f t="array" ref="H1829">SUBSTITUTE(INDEX($C$1:$C1829, MAX(IF((NOT(ISBLANK($C$1:$C1829)))*(ISNUMBER(FIND("Item:", $C$1:$C1829))), ROW($C$1:$C1829)-ROW($C$1)+1))), "Item: ", "")</f>
        <v>POZO ABSORBENTE DE MAMPOSTERIA DE PIEDRA H=2,50</v>
      </c>
      <c r="I1829" t="str">
        <f t="shared" si="144"/>
        <v/>
      </c>
      <c r="J1829" t="str">
        <f t="shared" si="147"/>
        <v>MANO DE OBRA</v>
      </c>
      <c r="K1829" t="b">
        <f t="shared" si="145"/>
        <v>0</v>
      </c>
      <c r="L1829" s="11" t="str">
        <f t="shared" si="146"/>
        <v/>
      </c>
      <c r="M1829" t="str">
        <f>IF(B1829="Q", MAX(M$2:M1828)+1, "")</f>
        <v/>
      </c>
      <c r="N1829" t="str">
        <f t="shared" si="143"/>
        <v/>
      </c>
    </row>
    <row r="1830" spans="1:14" x14ac:dyDescent="0.25">
      <c r="A1830" s="6" t="s">
        <v>1</v>
      </c>
      <c r="B1830" s="6" t="s">
        <v>224</v>
      </c>
      <c r="C1830" s="8" t="s">
        <v>225</v>
      </c>
      <c r="D1830" s="8"/>
      <c r="E1830" s="8"/>
      <c r="F1830" s="8" t="s">
        <v>226</v>
      </c>
      <c r="G1830" s="7">
        <v>216</v>
      </c>
      <c r="H1830" t="str" cm="1">
        <f t="array" ref="H1830">SUBSTITUTE(INDEX($C$1:$C1830, MAX(IF((NOT(ISBLANK($C$1:$C1830)))*(ISNUMBER(FIND("Item:", $C$1:$C1830))), ROW($C$1:$C1830)-ROW($C$1)+1))), "Item: ", "")</f>
        <v>POZO ABSORBENTE DE MAMPOSTERIA DE PIEDRA H=2,50</v>
      </c>
      <c r="I1830" t="str">
        <f t="shared" si="144"/>
        <v>MANO DE OBRA</v>
      </c>
      <c r="J1830" t="str">
        <f t="shared" si="147"/>
        <v>MANO DE OBRA</v>
      </c>
      <c r="K1830" t="b">
        <f t="shared" si="145"/>
        <v>0</v>
      </c>
      <c r="L1830" s="11" t="str">
        <f t="shared" si="146"/>
        <v/>
      </c>
      <c r="M1830" t="str">
        <f>IF(B1830="Q", MAX(M$2:M1829)+1, "")</f>
        <v/>
      </c>
      <c r="N1830" t="str">
        <f t="shared" si="143"/>
        <v/>
      </c>
    </row>
    <row r="1831" spans="1:14" x14ac:dyDescent="0.25">
      <c r="A1831" s="2"/>
      <c r="B1831" s="2" t="s">
        <v>227</v>
      </c>
      <c r="C1831" s="5" t="s">
        <v>228</v>
      </c>
      <c r="D1831" s="5"/>
      <c r="E1831" s="5" t="s">
        <v>229</v>
      </c>
      <c r="F1831" s="5" t="s">
        <v>230</v>
      </c>
      <c r="G1831" s="3">
        <v>118.8</v>
      </c>
      <c r="H1831" t="str" cm="1">
        <f t="array" ref="H1831">SUBSTITUTE(INDEX($C$1:$C1831, MAX(IF((NOT(ISBLANK($C$1:$C1831)))*(ISNUMBER(FIND("Item:", $C$1:$C1831))), ROW($C$1:$C1831)-ROW($C$1)+1))), "Item: ", "")</f>
        <v>POZO ABSORBENTE DE MAMPOSTERIA DE PIEDRA H=2,50</v>
      </c>
      <c r="I1831" t="str">
        <f t="shared" si="144"/>
        <v/>
      </c>
      <c r="J1831" t="str">
        <f t="shared" si="147"/>
        <v>MANO DE OBRA</v>
      </c>
      <c r="K1831" t="b">
        <f t="shared" si="145"/>
        <v>0</v>
      </c>
      <c r="L1831" s="11" t="str">
        <f t="shared" si="146"/>
        <v/>
      </c>
      <c r="M1831" t="str">
        <f>IF(B1831="Q", MAX(M$2:M1830)+1, "")</f>
        <v/>
      </c>
      <c r="N1831" t="str">
        <f t="shared" si="143"/>
        <v/>
      </c>
    </row>
    <row r="1832" spans="1:14" x14ac:dyDescent="0.25">
      <c r="A1832" s="2"/>
      <c r="B1832" s="2" t="s">
        <v>231</v>
      </c>
      <c r="C1832" s="5" t="s">
        <v>232</v>
      </c>
      <c r="D1832" s="5"/>
      <c r="E1832" s="5" t="s">
        <v>233</v>
      </c>
      <c r="F1832" s="5" t="s">
        <v>234</v>
      </c>
      <c r="G1832" s="3">
        <v>50.02</v>
      </c>
      <c r="H1832" t="str" cm="1">
        <f t="array" ref="H1832">SUBSTITUTE(INDEX($C$1:$C1832, MAX(IF((NOT(ISBLANK($C$1:$C1832)))*(ISNUMBER(FIND("Item:", $C$1:$C1832))), ROW($C$1:$C1832)-ROW($C$1)+1))), "Item: ", "")</f>
        <v>POZO ABSORBENTE DE MAMPOSTERIA DE PIEDRA H=2,50</v>
      </c>
      <c r="I1832" t="str">
        <f t="shared" si="144"/>
        <v/>
      </c>
      <c r="J1832" t="str">
        <f t="shared" si="147"/>
        <v>MANO DE OBRA</v>
      </c>
      <c r="K1832" t="b">
        <f t="shared" si="145"/>
        <v>0</v>
      </c>
      <c r="L1832" s="11" t="str">
        <f t="shared" si="146"/>
        <v/>
      </c>
      <c r="M1832" t="str">
        <f>IF(B1832="Q", MAX(M$2:M1831)+1, "")</f>
        <v/>
      </c>
      <c r="N1832" t="str">
        <f t="shared" si="143"/>
        <v/>
      </c>
    </row>
    <row r="1833" spans="1:14" x14ac:dyDescent="0.25">
      <c r="A1833" s="6" t="s">
        <v>1</v>
      </c>
      <c r="B1833" s="6" t="s">
        <v>235</v>
      </c>
      <c r="C1833" s="8" t="s">
        <v>236</v>
      </c>
      <c r="D1833" s="8"/>
      <c r="E1833" s="8"/>
      <c r="F1833" s="8" t="s">
        <v>237</v>
      </c>
      <c r="G1833" s="7">
        <v>384.82</v>
      </c>
      <c r="H1833" t="str" cm="1">
        <f t="array" ref="H1833">SUBSTITUTE(INDEX($C$1:$C1833, MAX(IF((NOT(ISBLANK($C$1:$C1833)))*(ISNUMBER(FIND("Item:", $C$1:$C1833))), ROW($C$1:$C1833)-ROW($C$1)+1))), "Item: ", "")</f>
        <v>POZO ABSORBENTE DE MAMPOSTERIA DE PIEDRA H=2,50</v>
      </c>
      <c r="I1833" t="str">
        <f t="shared" si="144"/>
        <v>MANO DE OBRA</v>
      </c>
      <c r="J1833" t="str">
        <f t="shared" si="147"/>
        <v>MANO DE OBRA</v>
      </c>
      <c r="K1833" t="b">
        <f t="shared" si="145"/>
        <v>0</v>
      </c>
      <c r="L1833" s="11" t="str">
        <f t="shared" si="146"/>
        <v/>
      </c>
      <c r="M1833" t="str">
        <f>IF(B1833="Q", MAX(M$2:M1832)+1, "")</f>
        <v/>
      </c>
      <c r="N1833" t="str">
        <f t="shared" si="143"/>
        <v/>
      </c>
    </row>
    <row r="1834" spans="1:14" x14ac:dyDescent="0.25">
      <c r="A1834" s="2"/>
      <c r="B1834" s="2" t="s">
        <v>238</v>
      </c>
      <c r="C1834" s="5" t="s">
        <v>239</v>
      </c>
      <c r="D1834" s="5"/>
      <c r="E1834" s="5"/>
      <c r="F1834" s="5"/>
      <c r="G1834" s="5"/>
      <c r="H1834" t="str" cm="1">
        <f t="array" ref="H1834">SUBSTITUTE(INDEX($C$1:$C1834, MAX(IF((NOT(ISBLANK($C$1:$C1834)))*(ISNUMBER(FIND("Item:", $C$1:$C1834))), ROW($C$1:$C1834)-ROW($C$1)+1))), "Item: ", "")</f>
        <v>POZO ABSORBENTE DE MAMPOSTERIA DE PIEDRA H=2,50</v>
      </c>
      <c r="I1834" t="str">
        <f t="shared" si="144"/>
        <v>EQUIPO</v>
      </c>
      <c r="J1834" t="str">
        <f t="shared" si="147"/>
        <v>EQUIPO</v>
      </c>
      <c r="K1834" t="b">
        <f t="shared" si="145"/>
        <v>0</v>
      </c>
      <c r="L1834" s="11" t="str">
        <f t="shared" si="146"/>
        <v/>
      </c>
      <c r="M1834" t="str">
        <f>IF(B1834="Q", MAX(M$2:M1833)+1, "")</f>
        <v/>
      </c>
      <c r="N1834" t="str">
        <f t="shared" si="143"/>
        <v/>
      </c>
    </row>
    <row r="1835" spans="1:14" x14ac:dyDescent="0.25">
      <c r="H1835" t="str" cm="1">
        <f t="array" ref="H1835">SUBSTITUTE(INDEX($C$1:$C1835, MAX(IF((NOT(ISBLANK($C$1:$C1835)))*(ISNUMBER(FIND("Item:", $C$1:$C1835))), ROW($C$1:$C1835)-ROW($C$1)+1))), "Item: ", "")</f>
        <v>POZO ABSORBENTE DE MAMPOSTERIA DE PIEDRA H=2,50</v>
      </c>
      <c r="I1835" t="str">
        <f t="shared" si="144"/>
        <v/>
      </c>
      <c r="J1835" t="str">
        <f t="shared" si="147"/>
        <v>EQUIPO</v>
      </c>
      <c r="K1835" t="b">
        <f t="shared" si="145"/>
        <v>0</v>
      </c>
      <c r="L1835" s="11" t="str">
        <f t="shared" si="146"/>
        <v/>
      </c>
      <c r="M1835" t="str">
        <f>IF(B1835="Q", MAX(M$2:M1834)+1, "")</f>
        <v/>
      </c>
      <c r="N1835" t="str">
        <f t="shared" si="143"/>
        <v/>
      </c>
    </row>
    <row r="1836" spans="1:14" x14ac:dyDescent="0.25">
      <c r="H1836" t="str" cm="1">
        <f t="array" ref="H1836">SUBSTITUTE(INDEX($C$1:$C1836, MAX(IF((NOT(ISBLANK($C$1:$C1836)))*(ISNUMBER(FIND("Item:", $C$1:$C1836))), ROW($C$1:$C1836)-ROW($C$1)+1))), "Item: ", "")</f>
        <v>POZO ABSORBENTE DE MAMPOSTERIA DE PIEDRA H=2,50</v>
      </c>
      <c r="I1836" t="str">
        <f t="shared" si="144"/>
        <v/>
      </c>
      <c r="J1836" t="str">
        <f t="shared" si="147"/>
        <v>EQUIPO</v>
      </c>
      <c r="K1836" t="b">
        <f t="shared" si="145"/>
        <v>0</v>
      </c>
      <c r="L1836" s="11" t="str">
        <f t="shared" si="146"/>
        <v/>
      </c>
      <c r="M1836" t="str">
        <f>IF(B1836="Q", MAX(M$2:M1835)+1, "")</f>
        <v/>
      </c>
      <c r="N1836" t="str">
        <f t="shared" si="143"/>
        <v/>
      </c>
    </row>
    <row r="1837" spans="1:14" x14ac:dyDescent="0.25">
      <c r="H1837" t="str" cm="1">
        <f t="array" ref="H1837">SUBSTITUTE(INDEX($C$1:$C1837, MAX(IF((NOT(ISBLANK($C$1:$C1837)))*(ISNUMBER(FIND("Item:", $C$1:$C1837))), ROW($C$1:$C1837)-ROW($C$1)+1))), "Item: ", "")</f>
        <v>POZO ABSORBENTE DE MAMPOSTERIA DE PIEDRA H=2,50</v>
      </c>
      <c r="I1837" t="str">
        <f t="shared" si="144"/>
        <v/>
      </c>
      <c r="J1837" t="str">
        <f t="shared" si="147"/>
        <v>EQUIPO</v>
      </c>
      <c r="K1837" t="b">
        <f t="shared" si="145"/>
        <v>0</v>
      </c>
      <c r="L1837" s="11" t="str">
        <f t="shared" si="146"/>
        <v/>
      </c>
      <c r="M1837" t="str">
        <f>IF(B1837="Q", MAX(M$2:M1836)+1, "")</f>
        <v/>
      </c>
      <c r="N1837" t="str">
        <f t="shared" si="143"/>
        <v/>
      </c>
    </row>
    <row r="1838" spans="1:14" x14ac:dyDescent="0.25">
      <c r="H1838" t="str" cm="1">
        <f t="array" ref="H1838">SUBSTITUTE(INDEX($C$1:$C1838, MAX(IF((NOT(ISBLANK($C$1:$C1838)))*(ISNUMBER(FIND("Item:", $C$1:$C1838))), ROW($C$1:$C1838)-ROW($C$1)+1))), "Item: ", "")</f>
        <v>POZO ABSORBENTE DE MAMPOSTERIA DE PIEDRA H=2,50</v>
      </c>
      <c r="I1838" t="str">
        <f t="shared" si="144"/>
        <v/>
      </c>
      <c r="J1838" t="str">
        <f t="shared" si="147"/>
        <v>EQUIPO</v>
      </c>
      <c r="K1838" t="b">
        <f t="shared" si="145"/>
        <v>0</v>
      </c>
      <c r="L1838" s="11" t="str">
        <f t="shared" si="146"/>
        <v/>
      </c>
      <c r="M1838" t="str">
        <f>IF(B1838="Q", MAX(M$2:M1837)+1, "")</f>
        <v/>
      </c>
      <c r="N1838" t="str">
        <f t="shared" si="143"/>
        <v/>
      </c>
    </row>
    <row r="1839" spans="1:14" x14ac:dyDescent="0.25">
      <c r="H1839" t="str" cm="1">
        <f t="array" ref="H1839">SUBSTITUTE(INDEX($C$1:$C1839, MAX(IF((NOT(ISBLANK($C$1:$C1839)))*(ISNUMBER(FIND("Item:", $C$1:$C1839))), ROW($C$1:$C1839)-ROW($C$1)+1))), "Item: ", "")</f>
        <v>POZO ABSORBENTE DE MAMPOSTERIA DE PIEDRA H=2,50</v>
      </c>
      <c r="I1839" t="str">
        <f t="shared" si="144"/>
        <v/>
      </c>
      <c r="J1839" t="str">
        <f t="shared" si="147"/>
        <v>EQUIPO</v>
      </c>
      <c r="K1839" t="b">
        <f t="shared" si="145"/>
        <v>0</v>
      </c>
      <c r="L1839" s="11" t="str">
        <f t="shared" si="146"/>
        <v/>
      </c>
      <c r="M1839" t="str">
        <f>IF(B1839="Q", MAX(M$2:M1838)+1, "")</f>
        <v/>
      </c>
      <c r="N1839" t="str">
        <f t="shared" si="143"/>
        <v/>
      </c>
    </row>
    <row r="1840" spans="1:14" x14ac:dyDescent="0.25">
      <c r="A1840" s="2"/>
      <c r="B1840" s="2" t="s">
        <v>240</v>
      </c>
      <c r="C1840" s="5" t="s">
        <v>241</v>
      </c>
      <c r="D1840" s="5"/>
      <c r="E1840" s="5" t="s">
        <v>242</v>
      </c>
      <c r="F1840" s="5" t="s">
        <v>243</v>
      </c>
      <c r="G1840" s="3">
        <v>11.54</v>
      </c>
      <c r="H1840" t="str" cm="1">
        <f t="array" ref="H1840">SUBSTITUTE(INDEX($C$1:$C1840, MAX(IF((NOT(ISBLANK($C$1:$C1840)))*(ISNUMBER(FIND("Item:", $C$1:$C1840))), ROW($C$1:$C1840)-ROW($C$1)+1))), "Item: ", "")</f>
        <v>POZO ABSORBENTE DE MAMPOSTERIA DE PIEDRA H=2,50</v>
      </c>
      <c r="I1840" t="str">
        <f t="shared" si="144"/>
        <v/>
      </c>
      <c r="J1840" t="str">
        <f t="shared" si="147"/>
        <v>EQUIPO</v>
      </c>
      <c r="K1840" t="b">
        <f t="shared" si="145"/>
        <v>0</v>
      </c>
      <c r="L1840" s="11" t="str">
        <f t="shared" si="146"/>
        <v/>
      </c>
      <c r="M1840" t="str">
        <f>IF(B1840="Q", MAX(M$2:M1839)+1, "")</f>
        <v/>
      </c>
      <c r="N1840" t="str">
        <f t="shared" si="143"/>
        <v/>
      </c>
    </row>
    <row r="1841" spans="1:14" x14ac:dyDescent="0.25">
      <c r="A1841" s="6" t="s">
        <v>1</v>
      </c>
      <c r="B1841" s="6" t="s">
        <v>244</v>
      </c>
      <c r="C1841" s="8" t="s">
        <v>245</v>
      </c>
      <c r="D1841" s="8"/>
      <c r="E1841" s="8"/>
      <c r="F1841" s="8" t="s">
        <v>246</v>
      </c>
      <c r="G1841" s="7">
        <v>11.54</v>
      </c>
      <c r="H1841" t="str" cm="1">
        <f t="array" ref="H1841">SUBSTITUTE(INDEX($C$1:$C1841, MAX(IF((NOT(ISBLANK($C$1:$C1841)))*(ISNUMBER(FIND("Item:", $C$1:$C1841))), ROW($C$1:$C1841)-ROW($C$1)+1))), "Item: ", "")</f>
        <v>POZO ABSORBENTE DE MAMPOSTERIA DE PIEDRA H=2,50</v>
      </c>
      <c r="I1841" t="str">
        <f t="shared" si="144"/>
        <v>EQUIPO</v>
      </c>
      <c r="J1841" t="str">
        <f t="shared" si="147"/>
        <v>EQUIPO</v>
      </c>
      <c r="K1841" t="b">
        <f t="shared" si="145"/>
        <v>0</v>
      </c>
      <c r="L1841" s="11" t="str">
        <f t="shared" si="146"/>
        <v/>
      </c>
      <c r="M1841" t="str">
        <f>IF(B1841="Q", MAX(M$2:M1840)+1, "")</f>
        <v/>
      </c>
      <c r="N1841" t="str">
        <f t="shared" si="143"/>
        <v/>
      </c>
    </row>
    <row r="1842" spans="1:14" x14ac:dyDescent="0.25">
      <c r="A1842" s="6" t="s">
        <v>1</v>
      </c>
      <c r="B1842" s="6" t="s">
        <v>247</v>
      </c>
      <c r="C1842" s="8" t="s">
        <v>248</v>
      </c>
      <c r="D1842" s="8"/>
      <c r="E1842" s="8"/>
      <c r="F1842" s="8" t="s">
        <v>249</v>
      </c>
      <c r="G1842" s="7">
        <v>765.43</v>
      </c>
      <c r="H1842" t="str" cm="1">
        <f t="array" ref="H1842">SUBSTITUTE(INDEX($C$1:$C1842, MAX(IF((NOT(ISBLANK($C$1:$C1842)))*(ISNUMBER(FIND("Item:", $C$1:$C1842))), ROW($C$1:$C1842)-ROW($C$1)+1))), "Item: ", "")</f>
        <v>POZO ABSORBENTE DE MAMPOSTERIA DE PIEDRA H=2,50</v>
      </c>
      <c r="I1842" t="str">
        <f t="shared" si="144"/>
        <v/>
      </c>
      <c r="J1842" t="str">
        <f t="shared" si="147"/>
        <v>EQUIPO</v>
      </c>
      <c r="K1842" t="b">
        <f t="shared" si="145"/>
        <v>0</v>
      </c>
      <c r="L1842" s="11" t="str">
        <f t="shared" si="146"/>
        <v/>
      </c>
      <c r="M1842" t="str">
        <f>IF(B1842="Q", MAX(M$2:M1841)+1, "")</f>
        <v/>
      </c>
      <c r="N1842" t="str">
        <f t="shared" si="143"/>
        <v/>
      </c>
    </row>
    <row r="1843" spans="1:14" x14ac:dyDescent="0.25">
      <c r="A1843" s="2"/>
      <c r="B1843" s="2" t="s">
        <v>250</v>
      </c>
      <c r="C1843" s="5" t="s">
        <v>251</v>
      </c>
      <c r="D1843" s="5"/>
      <c r="E1843" s="5" t="s">
        <v>252</v>
      </c>
      <c r="F1843" s="5" t="s">
        <v>253</v>
      </c>
      <c r="G1843" s="3">
        <v>53.58</v>
      </c>
      <c r="H1843" t="str" cm="1">
        <f t="array" ref="H1843">SUBSTITUTE(INDEX($C$1:$C1843, MAX(IF((NOT(ISBLANK($C$1:$C1843)))*(ISNUMBER(FIND("Item:", $C$1:$C1843))), ROW($C$1:$C1843)-ROW($C$1)+1))), "Item: ", "")</f>
        <v>POZO ABSORBENTE DE MAMPOSTERIA DE PIEDRA H=2,50</v>
      </c>
      <c r="I1843" t="str">
        <f t="shared" si="144"/>
        <v/>
      </c>
      <c r="J1843" t="str">
        <f t="shared" si="147"/>
        <v>EQUIPO</v>
      </c>
      <c r="K1843" t="b">
        <f t="shared" si="145"/>
        <v>0</v>
      </c>
      <c r="L1843" s="11" t="str">
        <f t="shared" si="146"/>
        <v/>
      </c>
      <c r="M1843" t="str">
        <f>IF(B1843="Q", MAX(M$2:M1842)+1, "")</f>
        <v/>
      </c>
      <c r="N1843" t="str">
        <f t="shared" si="143"/>
        <v/>
      </c>
    </row>
    <row r="1844" spans="1:14" x14ac:dyDescent="0.25">
      <c r="A1844" s="2"/>
      <c r="B1844" s="2" t="s">
        <v>26</v>
      </c>
      <c r="C1844" s="5" t="s">
        <v>254</v>
      </c>
      <c r="D1844" s="5"/>
      <c r="E1844" s="5" t="s">
        <v>252</v>
      </c>
      <c r="F1844" s="5" t="s">
        <v>255</v>
      </c>
      <c r="G1844" s="3">
        <v>57.33</v>
      </c>
      <c r="H1844" t="str" cm="1">
        <f t="array" ref="H1844">SUBSTITUTE(INDEX($C$1:$C1844, MAX(IF((NOT(ISBLANK($C$1:$C1844)))*(ISNUMBER(FIND("Item:", $C$1:$C1844))), ROW($C$1:$C1844)-ROW($C$1)+1))), "Item: ", "")</f>
        <v>POZO ABSORBENTE DE MAMPOSTERIA DE PIEDRA H=2,50</v>
      </c>
      <c r="I1844" t="str">
        <f t="shared" si="144"/>
        <v/>
      </c>
      <c r="J1844" t="str">
        <f t="shared" si="147"/>
        <v>EQUIPO</v>
      </c>
      <c r="K1844" t="b">
        <f t="shared" si="145"/>
        <v>0</v>
      </c>
      <c r="L1844" s="11" t="str">
        <f t="shared" si="146"/>
        <v/>
      </c>
      <c r="M1844" t="str">
        <f>IF(B1844="Q", MAX(M$2:M1843)+1, "")</f>
        <v/>
      </c>
      <c r="N1844" t="str">
        <f t="shared" si="143"/>
        <v/>
      </c>
    </row>
    <row r="1845" spans="1:14" x14ac:dyDescent="0.25">
      <c r="A1845" s="6" t="s">
        <v>1</v>
      </c>
      <c r="B1845" s="6" t="s">
        <v>256</v>
      </c>
      <c r="C1845" s="8" t="s">
        <v>257</v>
      </c>
      <c r="D1845" s="8"/>
      <c r="E1845" s="8"/>
      <c r="F1845" s="8" t="s">
        <v>258</v>
      </c>
      <c r="G1845" s="7">
        <v>876.35</v>
      </c>
      <c r="H1845" t="str" cm="1">
        <f t="array" ref="H1845">SUBSTITUTE(INDEX($C$1:$C1845, MAX(IF((NOT(ISBLANK($C$1:$C1845)))*(ISNUMBER(FIND("Item:", $C$1:$C1845))), ROW($C$1:$C1845)-ROW($C$1)+1))), "Item: ", "")</f>
        <v>POZO ABSORBENTE DE MAMPOSTERIA DE PIEDRA H=2,50</v>
      </c>
      <c r="I1845" t="str">
        <f t="shared" si="144"/>
        <v/>
      </c>
      <c r="J1845" t="str">
        <f t="shared" si="147"/>
        <v>EQUIPO</v>
      </c>
      <c r="K1845" t="b">
        <f t="shared" si="145"/>
        <v>0</v>
      </c>
      <c r="L1845" s="11" t="str">
        <f t="shared" si="146"/>
        <v/>
      </c>
      <c r="M1845" t="str">
        <f>IF(B1845="Q", MAX(M$2:M1844)+1, "")</f>
        <v/>
      </c>
      <c r="N1845" t="str">
        <f t="shared" si="143"/>
        <v/>
      </c>
    </row>
    <row r="1846" spans="1:14" x14ac:dyDescent="0.25">
      <c r="A1846" s="2"/>
      <c r="B1846" s="2" t="s">
        <v>259</v>
      </c>
      <c r="C1846" s="5" t="s">
        <v>260</v>
      </c>
      <c r="D1846" s="5"/>
      <c r="E1846" s="5" t="s">
        <v>261</v>
      </c>
      <c r="F1846" s="5" t="s">
        <v>262</v>
      </c>
      <c r="G1846" s="3">
        <v>27.08</v>
      </c>
      <c r="H1846" t="str" cm="1">
        <f t="array" ref="H1846">SUBSTITUTE(INDEX($C$1:$C1846, MAX(IF((NOT(ISBLANK($C$1:$C1846)))*(ISNUMBER(FIND("Item:", $C$1:$C1846))), ROW($C$1:$C1846)-ROW($C$1)+1))), "Item: ", "")</f>
        <v>POZO ABSORBENTE DE MAMPOSTERIA DE PIEDRA H=2,50</v>
      </c>
      <c r="I1846" t="str">
        <f t="shared" si="144"/>
        <v/>
      </c>
      <c r="J1846" t="str">
        <f t="shared" si="147"/>
        <v>EQUIPO</v>
      </c>
      <c r="K1846" t="b">
        <f t="shared" si="145"/>
        <v>0</v>
      </c>
      <c r="L1846" s="11" t="str">
        <f t="shared" si="146"/>
        <v/>
      </c>
      <c r="M1846" t="str">
        <f>IF(B1846="Q", MAX(M$2:M1845)+1, "")</f>
        <v/>
      </c>
      <c r="N1846" t="str">
        <f t="shared" si="143"/>
        <v/>
      </c>
    </row>
    <row r="1847" spans="1:14" x14ac:dyDescent="0.25">
      <c r="H1847" t="str" cm="1">
        <f t="array" ref="H1847">SUBSTITUTE(INDEX($C$1:$C1847, MAX(IF((NOT(ISBLANK($C$1:$C1847)))*(ISNUMBER(FIND("Item:", $C$1:$C1847))), ROW($C$1:$C1847)-ROW($C$1)+1))), "Item: ", "")</f>
        <v>POZO ABSORBENTE DE MAMPOSTERIA DE PIEDRA H=2,50</v>
      </c>
      <c r="I1847" t="str">
        <f t="shared" si="144"/>
        <v/>
      </c>
      <c r="J1847" t="str">
        <f t="shared" si="147"/>
        <v>EQUIPO</v>
      </c>
      <c r="K1847" t="b">
        <f t="shared" si="145"/>
        <v>0</v>
      </c>
      <c r="L1847" s="11" t="str">
        <f t="shared" si="146"/>
        <v/>
      </c>
      <c r="M1847" t="str">
        <f>IF(B1847="Q", MAX(M$2:M1846)+1, "")</f>
        <v/>
      </c>
      <c r="N1847" t="str">
        <f t="shared" si="143"/>
        <v/>
      </c>
    </row>
    <row r="1848" spans="1:14" x14ac:dyDescent="0.25">
      <c r="A1848" s="6" t="s">
        <v>1</v>
      </c>
      <c r="B1848" s="6" t="s">
        <v>263</v>
      </c>
      <c r="C1848" s="8" t="s">
        <v>264</v>
      </c>
      <c r="D1848" s="8"/>
      <c r="E1848" s="8"/>
      <c r="F1848" s="8" t="s">
        <v>265</v>
      </c>
      <c r="G1848" s="7">
        <v>903.42</v>
      </c>
      <c r="H1848" t="str" cm="1">
        <f t="array" ref="H1848">SUBSTITUTE(INDEX($C$1:$C1848, MAX(IF((NOT(ISBLANK($C$1:$C1848)))*(ISNUMBER(FIND("Item:", $C$1:$C1848))), ROW($C$1:$C1848)-ROW($C$1)+1))), "Item: ", "")</f>
        <v>POZO ABSORBENTE DE MAMPOSTERIA DE PIEDRA H=2,50</v>
      </c>
      <c r="I1848" t="str">
        <f t="shared" si="144"/>
        <v/>
      </c>
      <c r="J1848" t="str">
        <f t="shared" si="147"/>
        <v>EQUIPO</v>
      </c>
      <c r="K1848" t="b">
        <f t="shared" si="145"/>
        <v>0</v>
      </c>
      <c r="L1848" s="11" t="str">
        <f t="shared" si="146"/>
        <v/>
      </c>
      <c r="M1848">
        <f>IF(B1848="Q", MAX(M$2:M1847)+1, "")</f>
        <v>37</v>
      </c>
      <c r="N1848" t="str">
        <f t="shared" si="143"/>
        <v>POZO ABSORBENTE DE MAMPOSTERIA DE PIEDRA H=2,50</v>
      </c>
    </row>
    <row r="1849" spans="1:14" x14ac:dyDescent="0.25">
      <c r="A1849" s="6" t="s">
        <v>1</v>
      </c>
      <c r="B1849" s="6"/>
      <c r="C1849" s="8" t="s">
        <v>266</v>
      </c>
      <c r="D1849" s="8"/>
      <c r="E1849" s="8"/>
      <c r="F1849" s="8"/>
      <c r="G1849" s="7">
        <v>903.42</v>
      </c>
      <c r="H1849" t="str" cm="1">
        <f t="array" ref="H1849">SUBSTITUTE(INDEX($C$1:$C1849, MAX(IF((NOT(ISBLANK($C$1:$C1849)))*(ISNUMBER(FIND("Item:", $C$1:$C1849))), ROW($C$1:$C1849)-ROW($C$1)+1))), "Item: ", "")</f>
        <v>POZO ABSORBENTE DE MAMPOSTERIA DE PIEDRA H=2,50</v>
      </c>
      <c r="I1849" t="str">
        <f t="shared" si="144"/>
        <v/>
      </c>
      <c r="J1849" t="str">
        <f t="shared" si="147"/>
        <v>EQUIPO</v>
      </c>
      <c r="K1849" t="b">
        <f t="shared" si="145"/>
        <v>0</v>
      </c>
      <c r="L1849" s="11" t="str">
        <f t="shared" si="146"/>
        <v/>
      </c>
      <c r="M1849" t="str">
        <f>IF(B1849="Q", MAX(M$2:M1848)+1, "")</f>
        <v/>
      </c>
      <c r="N1849" t="str">
        <f t="shared" si="143"/>
        <v/>
      </c>
    </row>
    <row r="1850" spans="1:14" x14ac:dyDescent="0.25">
      <c r="C1850" s="9" t="s">
        <v>349</v>
      </c>
      <c r="H1850" t="str" cm="1">
        <f t="array" ref="H1850">SUBSTITUTE(INDEX($C$1:$C1850, MAX(IF((NOT(ISBLANK($C$1:$C1850)))*(ISNUMBER(FIND("Item:", $C$1:$C1850))), ROW($C$1:$C1850)-ROW($C$1)+1))), "Item: ", "")</f>
        <v>POZO ABSORBENTE DE MAMPOSTERIA DE PIEDRA H=2,50</v>
      </c>
      <c r="I1850" t="str">
        <f t="shared" si="144"/>
        <v/>
      </c>
      <c r="J1850" t="str">
        <f t="shared" si="147"/>
        <v>EQUIPO</v>
      </c>
      <c r="K1850" t="b">
        <f t="shared" si="145"/>
        <v>0</v>
      </c>
      <c r="L1850" s="11" t="str">
        <f t="shared" si="146"/>
        <v/>
      </c>
      <c r="M1850" t="str">
        <f>IF(B1850="Q", MAX(M$2:M1849)+1, "")</f>
        <v/>
      </c>
      <c r="N1850" t="str">
        <f t="shared" si="143"/>
        <v/>
      </c>
    </row>
    <row r="1851" spans="1:14" x14ac:dyDescent="0.25">
      <c r="H1851" t="str" cm="1">
        <f t="array" ref="H1851">SUBSTITUTE(INDEX($C$1:$C1851, MAX(IF((NOT(ISBLANK($C$1:$C1851)))*(ISNUMBER(FIND("Item:", $C$1:$C1851))), ROW($C$1:$C1851)-ROW($C$1)+1))), "Item: ", "")</f>
        <v>POZO ABSORBENTE DE MAMPOSTERIA DE PIEDRA H=2,50</v>
      </c>
      <c r="I1851" t="str">
        <f t="shared" si="144"/>
        <v/>
      </c>
      <c r="J1851" t="str">
        <f t="shared" si="147"/>
        <v>EQUIPO</v>
      </c>
      <c r="K1851" t="b">
        <f t="shared" si="145"/>
        <v>0</v>
      </c>
      <c r="L1851" s="11" t="str">
        <f t="shared" si="146"/>
        <v/>
      </c>
      <c r="M1851" t="str">
        <f>IF(B1851="Q", MAX(M$2:M1850)+1, "")</f>
        <v/>
      </c>
      <c r="N1851" t="str">
        <f t="shared" si="143"/>
        <v/>
      </c>
    </row>
    <row r="1852" spans="1:14" x14ac:dyDescent="0.25">
      <c r="C1852" s="10" t="s">
        <v>350</v>
      </c>
      <c r="E1852" s="10" t="s">
        <v>293</v>
      </c>
      <c r="H1852" t="str" cm="1">
        <f t="array" ref="H1852">SUBSTITUTE(INDEX($C$1:$C1852, MAX(IF((NOT(ISBLANK($C$1:$C1852)))*(ISNUMBER(FIND("Item:", $C$1:$C1852))), ROW($C$1:$C1852)-ROW($C$1)+1))), "Item: ", "")</f>
        <v>PISO DE CERAMICA C/CEMENTO COLA</v>
      </c>
      <c r="I1852" t="str">
        <f t="shared" si="144"/>
        <v/>
      </c>
      <c r="J1852" t="str">
        <f t="shared" si="147"/>
        <v>EQUIPO</v>
      </c>
      <c r="K1852" t="b">
        <f t="shared" si="145"/>
        <v>0</v>
      </c>
      <c r="L1852" s="11" t="str">
        <f t="shared" si="146"/>
        <v/>
      </c>
      <c r="M1852" t="str">
        <f>IF(B1852="Q", MAX(M$2:M1851)+1, "")</f>
        <v/>
      </c>
      <c r="N1852" t="str">
        <f t="shared" si="143"/>
        <v/>
      </c>
    </row>
    <row r="1853" spans="1:14" x14ac:dyDescent="0.25">
      <c r="C1853" s="10" t="s">
        <v>0</v>
      </c>
      <c r="E1853" s="10" t="s">
        <v>72</v>
      </c>
      <c r="H1853" t="str" cm="1">
        <f t="array" ref="H1853">SUBSTITUTE(INDEX($C$1:$C1853, MAX(IF((NOT(ISBLANK($C$1:$C1853)))*(ISNUMBER(FIND("Item:", $C$1:$C1853))), ROW($C$1:$C1853)-ROW($C$1)+1))), "Item: ", "")</f>
        <v>PISO DE CERAMICA C/CEMENTO COLA</v>
      </c>
      <c r="I1853" t="str">
        <f t="shared" si="144"/>
        <v/>
      </c>
      <c r="J1853" t="str">
        <f t="shared" si="147"/>
        <v>EQUIPO</v>
      </c>
      <c r="K1853" t="b">
        <f t="shared" si="145"/>
        <v>0</v>
      </c>
      <c r="L1853" s="11" t="str">
        <f t="shared" si="146"/>
        <v/>
      </c>
      <c r="M1853" t="str">
        <f>IF(B1853="Q", MAX(M$2:M1852)+1, "")</f>
        <v/>
      </c>
      <c r="N1853" t="str">
        <f t="shared" si="143"/>
        <v/>
      </c>
    </row>
    <row r="1854" spans="1:14" x14ac:dyDescent="0.25">
      <c r="C1854" s="10" t="s">
        <v>71</v>
      </c>
      <c r="E1854" s="10" t="s">
        <v>73</v>
      </c>
      <c r="H1854" t="str" cm="1">
        <f t="array" ref="H1854">SUBSTITUTE(INDEX($C$1:$C1854, MAX(IF((NOT(ISBLANK($C$1:$C1854)))*(ISNUMBER(FIND("Item:", $C$1:$C1854))), ROW($C$1:$C1854)-ROW($C$1)+1))), "Item: ", "")</f>
        <v>PISO DE CERAMICA C/CEMENTO COLA</v>
      </c>
      <c r="I1854" t="str">
        <f t="shared" si="144"/>
        <v/>
      </c>
      <c r="J1854" t="str">
        <f t="shared" si="147"/>
        <v>EQUIPO</v>
      </c>
      <c r="K1854" t="b">
        <f t="shared" si="145"/>
        <v>0</v>
      </c>
      <c r="L1854" s="11" t="str">
        <f t="shared" si="146"/>
        <v/>
      </c>
      <c r="M1854" t="str">
        <f>IF(B1854="Q", MAX(M$2:M1853)+1, "")</f>
        <v/>
      </c>
      <c r="N1854" t="str">
        <f t="shared" si="143"/>
        <v/>
      </c>
    </row>
    <row r="1855" spans="1:14" x14ac:dyDescent="0.25">
      <c r="H1855" t="str" cm="1">
        <f t="array" ref="H1855">SUBSTITUTE(INDEX($C$1:$C1855, MAX(IF((NOT(ISBLANK($C$1:$C1855)))*(ISNUMBER(FIND("Item:", $C$1:$C1855))), ROW($C$1:$C1855)-ROW($C$1)+1))), "Item: ", "")</f>
        <v>PISO DE CERAMICA C/CEMENTO COLA</v>
      </c>
      <c r="I1855" t="str">
        <f t="shared" si="144"/>
        <v/>
      </c>
      <c r="J1855" t="str">
        <f t="shared" si="147"/>
        <v>EQUIPO</v>
      </c>
      <c r="K1855" t="b">
        <f t="shared" si="145"/>
        <v>0</v>
      </c>
      <c r="L1855" s="11" t="str">
        <f t="shared" si="146"/>
        <v/>
      </c>
      <c r="M1855" t="str">
        <f>IF(B1855="Q", MAX(M$2:M1854)+1, "")</f>
        <v/>
      </c>
      <c r="N1855" t="str">
        <f t="shared" si="143"/>
        <v/>
      </c>
    </row>
    <row r="1856" spans="1:14" x14ac:dyDescent="0.25">
      <c r="A1856" s="1" t="s">
        <v>2</v>
      </c>
      <c r="B1856" s="1" t="s">
        <v>213</v>
      </c>
      <c r="C1856" s="4" t="s">
        <v>214</v>
      </c>
      <c r="D1856" s="4" t="s">
        <v>74</v>
      </c>
      <c r="E1856" s="4" t="s">
        <v>77</v>
      </c>
      <c r="F1856" s="4" t="s">
        <v>215</v>
      </c>
      <c r="G1856" s="4" t="s">
        <v>76</v>
      </c>
      <c r="H1856" t="str" cm="1">
        <f t="array" ref="H1856">SUBSTITUTE(INDEX($C$1:$C1856, MAX(IF((NOT(ISBLANK($C$1:$C1856)))*(ISNUMBER(FIND("Item:", $C$1:$C1856))), ROW($C$1:$C1856)-ROW($C$1)+1))), "Item: ", "")</f>
        <v>PISO DE CERAMICA C/CEMENTO COLA</v>
      </c>
      <c r="I1856" t="str">
        <f t="shared" si="144"/>
        <v/>
      </c>
      <c r="J1856" t="str">
        <f t="shared" si="147"/>
        <v>EQUIPO</v>
      </c>
      <c r="K1856" t="b">
        <f t="shared" si="145"/>
        <v>0</v>
      </c>
      <c r="L1856" s="11" t="str">
        <f t="shared" si="146"/>
        <v/>
      </c>
      <c r="M1856" t="str">
        <f>IF(B1856="Q", MAX(M$2:M1855)+1, "")</f>
        <v/>
      </c>
      <c r="N1856" t="str">
        <f t="shared" si="143"/>
        <v/>
      </c>
    </row>
    <row r="1857" spans="1:14" x14ac:dyDescent="0.25">
      <c r="A1857" s="2"/>
      <c r="B1857" s="2" t="s">
        <v>216</v>
      </c>
      <c r="C1857" s="5" t="s">
        <v>217</v>
      </c>
      <c r="D1857" s="5"/>
      <c r="E1857" s="5"/>
      <c r="F1857" s="5"/>
      <c r="G1857" s="5"/>
      <c r="H1857" t="str" cm="1">
        <f t="array" ref="H1857">SUBSTITUTE(INDEX($C$1:$C1857, MAX(IF((NOT(ISBLANK($C$1:$C1857)))*(ISNUMBER(FIND("Item:", $C$1:$C1857))), ROW($C$1:$C1857)-ROW($C$1)+1))), "Item: ", "")</f>
        <v>PISO DE CERAMICA C/CEMENTO COLA</v>
      </c>
      <c r="I1857" t="str">
        <f t="shared" si="144"/>
        <v>MATERIALES</v>
      </c>
      <c r="J1857" t="str">
        <f t="shared" si="147"/>
        <v>MATERIALES</v>
      </c>
      <c r="K1857" t="b">
        <f t="shared" si="145"/>
        <v>1</v>
      </c>
      <c r="L1857" s="11" t="str">
        <f t="shared" si="146"/>
        <v/>
      </c>
      <c r="M1857" t="str">
        <f>IF(B1857="Q", MAX(M$2:M1856)+1, "")</f>
        <v/>
      </c>
      <c r="N1857" t="str">
        <f t="shared" si="143"/>
        <v/>
      </c>
    </row>
    <row r="1858" spans="1:14" x14ac:dyDescent="0.25">
      <c r="A1858" s="2">
        <v>1</v>
      </c>
      <c r="B1858" s="2" t="s">
        <v>218</v>
      </c>
      <c r="C1858" s="5" t="s">
        <v>109</v>
      </c>
      <c r="D1858" s="5" t="s">
        <v>18</v>
      </c>
      <c r="E1858" s="3">
        <v>1.05</v>
      </c>
      <c r="F1858" s="3">
        <v>31</v>
      </c>
      <c r="G1858" s="3">
        <v>32.549999999999997</v>
      </c>
      <c r="H1858" t="str" cm="1">
        <f t="array" ref="H1858">SUBSTITUTE(INDEX($C$1:$C1858, MAX(IF((NOT(ISBLANK($C$1:$C1858)))*(ISNUMBER(FIND("Item:", $C$1:$C1858))), ROW($C$1:$C1858)-ROW($C$1)+1))), "Item: ", "")</f>
        <v>PISO DE CERAMICA C/CEMENTO COLA</v>
      </c>
      <c r="I1858" t="str">
        <f t="shared" si="144"/>
        <v/>
      </c>
      <c r="J1858" t="str">
        <f t="shared" si="147"/>
        <v>MATERIALES</v>
      </c>
      <c r="K1858" t="b">
        <f t="shared" si="145"/>
        <v>0</v>
      </c>
      <c r="L1858" s="11" t="str">
        <f t="shared" si="146"/>
        <v>SI</v>
      </c>
      <c r="M1858" t="str">
        <f>IF(B1858="Q", MAX(M$2:M1857)+1, "")</f>
        <v/>
      </c>
      <c r="N1858" t="str">
        <f t="shared" ref="N1858:N1921" si="148">+IF(M1858="","",H1858)</f>
        <v/>
      </c>
    </row>
    <row r="1859" spans="1:14" x14ac:dyDescent="0.25">
      <c r="A1859" s="2">
        <v>2</v>
      </c>
      <c r="B1859" s="2" t="s">
        <v>218</v>
      </c>
      <c r="C1859" s="5" t="s">
        <v>107</v>
      </c>
      <c r="D1859" s="5" t="s">
        <v>81</v>
      </c>
      <c r="E1859" s="3">
        <v>5.5</v>
      </c>
      <c r="F1859" s="3">
        <v>1.1000000000000001</v>
      </c>
      <c r="G1859" s="3">
        <v>6.05</v>
      </c>
      <c r="H1859" t="str" cm="1">
        <f t="array" ref="H1859">SUBSTITUTE(INDEX($C$1:$C1859, MAX(IF((NOT(ISBLANK($C$1:$C1859)))*(ISNUMBER(FIND("Item:", $C$1:$C1859))), ROW($C$1:$C1859)-ROW($C$1)+1))), "Item: ", "")</f>
        <v>PISO DE CERAMICA C/CEMENTO COLA</v>
      </c>
      <c r="I1859" t="str">
        <f t="shared" ref="I1859:I1922" si="149">IFERROR(  IF(OR(ISNUMBER(FIND("MATERIALES", C1859,1))), "MATERIALES",  IF(OR(ISNUMBER(FIND("MANO DE OBRA", C1859))), "MANO DE OBRA",  IF(OR(ISNUMBER(FIND("EQUIPO", C1859))), "EQUIPO",  ""))),"")</f>
        <v/>
      </c>
      <c r="J1859" t="str">
        <f t="shared" si="147"/>
        <v>MATERIALES</v>
      </c>
      <c r="K1859" t="b">
        <f t="shared" ref="K1859:K1922" si="150">AND(ISTEXT(B1859),C1859=J1859)</f>
        <v>0</v>
      </c>
      <c r="L1859" s="11" t="str">
        <f t="shared" ref="L1859:L1922" si="151">IF(ISNUMBER(A1859),"SI","")</f>
        <v>SI</v>
      </c>
      <c r="M1859" t="str">
        <f>IF(B1859="Q", MAX(M$2:M1858)+1, "")</f>
        <v/>
      </c>
      <c r="N1859" t="str">
        <f t="shared" si="148"/>
        <v/>
      </c>
    </row>
    <row r="1860" spans="1:14" x14ac:dyDescent="0.25">
      <c r="A1860" s="2">
        <v>3</v>
      </c>
      <c r="B1860" s="2" t="s">
        <v>218</v>
      </c>
      <c r="C1860" s="5" t="s">
        <v>106</v>
      </c>
      <c r="D1860" s="5" t="s">
        <v>81</v>
      </c>
      <c r="E1860" s="3">
        <v>0.3</v>
      </c>
      <c r="F1860" s="3">
        <v>8</v>
      </c>
      <c r="G1860" s="3">
        <v>2.4</v>
      </c>
      <c r="H1860" t="str" cm="1">
        <f t="array" ref="H1860">SUBSTITUTE(INDEX($C$1:$C1860, MAX(IF((NOT(ISBLANK($C$1:$C1860)))*(ISNUMBER(FIND("Item:", $C$1:$C1860))), ROW($C$1:$C1860)-ROW($C$1)+1))), "Item: ", "")</f>
        <v>PISO DE CERAMICA C/CEMENTO COLA</v>
      </c>
      <c r="I1860" t="str">
        <f t="shared" si="149"/>
        <v/>
      </c>
      <c r="J1860" t="str">
        <f t="shared" si="147"/>
        <v>MATERIALES</v>
      </c>
      <c r="K1860" t="b">
        <f t="shared" si="150"/>
        <v>0</v>
      </c>
      <c r="L1860" s="11" t="str">
        <f t="shared" si="151"/>
        <v>SI</v>
      </c>
      <c r="M1860" t="str">
        <f>IF(B1860="Q", MAX(M$2:M1859)+1, "")</f>
        <v/>
      </c>
      <c r="N1860" t="str">
        <f t="shared" si="148"/>
        <v/>
      </c>
    </row>
    <row r="1861" spans="1:14" x14ac:dyDescent="0.25">
      <c r="H1861" t="str" cm="1">
        <f t="array" ref="H1861">SUBSTITUTE(INDEX($C$1:$C1861, MAX(IF((NOT(ISBLANK($C$1:$C1861)))*(ISNUMBER(FIND("Item:", $C$1:$C1861))), ROW($C$1:$C1861)-ROW($C$1)+1))), "Item: ", "")</f>
        <v>PISO DE CERAMICA C/CEMENTO COLA</v>
      </c>
      <c r="I1861" t="str">
        <f t="shared" si="149"/>
        <v/>
      </c>
      <c r="J1861" t="str">
        <f t="shared" si="147"/>
        <v>MATERIALES</v>
      </c>
      <c r="K1861" t="b">
        <f t="shared" si="150"/>
        <v>0</v>
      </c>
      <c r="L1861" s="11" t="str">
        <f t="shared" si="151"/>
        <v/>
      </c>
      <c r="M1861" t="str">
        <f>IF(B1861="Q", MAX(M$2:M1860)+1, "")</f>
        <v/>
      </c>
      <c r="N1861" t="str">
        <f t="shared" si="148"/>
        <v/>
      </c>
    </row>
    <row r="1862" spans="1:14" x14ac:dyDescent="0.25">
      <c r="H1862" t="str" cm="1">
        <f t="array" ref="H1862">SUBSTITUTE(INDEX($C$1:$C1862, MAX(IF((NOT(ISBLANK($C$1:$C1862)))*(ISNUMBER(FIND("Item:", $C$1:$C1862))), ROW($C$1:$C1862)-ROW($C$1)+1))), "Item: ", "")</f>
        <v>PISO DE CERAMICA C/CEMENTO COLA</v>
      </c>
      <c r="I1862" t="str">
        <f t="shared" si="149"/>
        <v/>
      </c>
      <c r="J1862" t="str">
        <f t="shared" si="147"/>
        <v>MATERIALES</v>
      </c>
      <c r="K1862" t="b">
        <f t="shared" si="150"/>
        <v>0</v>
      </c>
      <c r="L1862" s="11" t="str">
        <f t="shared" si="151"/>
        <v/>
      </c>
      <c r="M1862" t="str">
        <f>IF(B1862="Q", MAX(M$2:M1861)+1, "")</f>
        <v/>
      </c>
      <c r="N1862" t="str">
        <f t="shared" si="148"/>
        <v/>
      </c>
    </row>
    <row r="1863" spans="1:14" x14ac:dyDescent="0.25">
      <c r="H1863" t="str" cm="1">
        <f t="array" ref="H1863">SUBSTITUTE(INDEX($C$1:$C1863, MAX(IF((NOT(ISBLANK($C$1:$C1863)))*(ISNUMBER(FIND("Item:", $C$1:$C1863))), ROW($C$1:$C1863)-ROW($C$1)+1))), "Item: ", "")</f>
        <v>PISO DE CERAMICA C/CEMENTO COLA</v>
      </c>
      <c r="I1863" t="str">
        <f t="shared" si="149"/>
        <v/>
      </c>
      <c r="J1863" t="str">
        <f t="shared" si="147"/>
        <v>MATERIALES</v>
      </c>
      <c r="K1863" t="b">
        <f t="shared" si="150"/>
        <v>0</v>
      </c>
      <c r="L1863" s="11" t="str">
        <f t="shared" si="151"/>
        <v/>
      </c>
      <c r="M1863" t="str">
        <f>IF(B1863="Q", MAX(M$2:M1862)+1, "")</f>
        <v/>
      </c>
      <c r="N1863" t="str">
        <f t="shared" si="148"/>
        <v/>
      </c>
    </row>
    <row r="1864" spans="1:14" x14ac:dyDescent="0.25">
      <c r="H1864" t="str" cm="1">
        <f t="array" ref="H1864">SUBSTITUTE(INDEX($C$1:$C1864, MAX(IF((NOT(ISBLANK($C$1:$C1864)))*(ISNUMBER(FIND("Item:", $C$1:$C1864))), ROW($C$1:$C1864)-ROW($C$1)+1))), "Item: ", "")</f>
        <v>PISO DE CERAMICA C/CEMENTO COLA</v>
      </c>
      <c r="I1864" t="str">
        <f t="shared" si="149"/>
        <v/>
      </c>
      <c r="J1864" t="str">
        <f t="shared" ref="J1864:J1927" si="152">+IF(I1864="",J1863,I1864)</f>
        <v>MATERIALES</v>
      </c>
      <c r="K1864" t="b">
        <f t="shared" si="150"/>
        <v>0</v>
      </c>
      <c r="L1864" s="11" t="str">
        <f t="shared" si="151"/>
        <v/>
      </c>
      <c r="M1864" t="str">
        <f>IF(B1864="Q", MAX(M$2:M1863)+1, "")</f>
        <v/>
      </c>
      <c r="N1864" t="str">
        <f t="shared" si="148"/>
        <v/>
      </c>
    </row>
    <row r="1865" spans="1:14" x14ac:dyDescent="0.25">
      <c r="H1865" t="str" cm="1">
        <f t="array" ref="H1865">SUBSTITUTE(INDEX($C$1:$C1865, MAX(IF((NOT(ISBLANK($C$1:$C1865)))*(ISNUMBER(FIND("Item:", $C$1:$C1865))), ROW($C$1:$C1865)-ROW($C$1)+1))), "Item: ", "")</f>
        <v>PISO DE CERAMICA C/CEMENTO COLA</v>
      </c>
      <c r="I1865" t="str">
        <f t="shared" si="149"/>
        <v/>
      </c>
      <c r="J1865" t="str">
        <f t="shared" si="152"/>
        <v>MATERIALES</v>
      </c>
      <c r="K1865" t="b">
        <f t="shared" si="150"/>
        <v>0</v>
      </c>
      <c r="L1865" s="11" t="str">
        <f t="shared" si="151"/>
        <v/>
      </c>
      <c r="M1865" t="str">
        <f>IF(B1865="Q", MAX(M$2:M1864)+1, "")</f>
        <v/>
      </c>
      <c r="N1865" t="str">
        <f t="shared" si="148"/>
        <v/>
      </c>
    </row>
    <row r="1866" spans="1:14" x14ac:dyDescent="0.25">
      <c r="H1866" t="str" cm="1">
        <f t="array" ref="H1866">SUBSTITUTE(INDEX($C$1:$C1866, MAX(IF((NOT(ISBLANK($C$1:$C1866)))*(ISNUMBER(FIND("Item:", $C$1:$C1866))), ROW($C$1:$C1866)-ROW($C$1)+1))), "Item: ", "")</f>
        <v>PISO DE CERAMICA C/CEMENTO COLA</v>
      </c>
      <c r="I1866" t="str">
        <f t="shared" si="149"/>
        <v/>
      </c>
      <c r="J1866" t="str">
        <f t="shared" si="152"/>
        <v>MATERIALES</v>
      </c>
      <c r="K1866" t="b">
        <f t="shared" si="150"/>
        <v>0</v>
      </c>
      <c r="L1866" s="11" t="str">
        <f t="shared" si="151"/>
        <v/>
      </c>
      <c r="M1866" t="str">
        <f>IF(B1866="Q", MAX(M$2:M1865)+1, "")</f>
        <v/>
      </c>
      <c r="N1866" t="str">
        <f t="shared" si="148"/>
        <v/>
      </c>
    </row>
    <row r="1867" spans="1:14" x14ac:dyDescent="0.25">
      <c r="H1867" t="str" cm="1">
        <f t="array" ref="H1867">SUBSTITUTE(INDEX($C$1:$C1867, MAX(IF((NOT(ISBLANK($C$1:$C1867)))*(ISNUMBER(FIND("Item:", $C$1:$C1867))), ROW($C$1:$C1867)-ROW($C$1)+1))), "Item: ", "")</f>
        <v>PISO DE CERAMICA C/CEMENTO COLA</v>
      </c>
      <c r="I1867" t="str">
        <f t="shared" si="149"/>
        <v/>
      </c>
      <c r="J1867" t="str">
        <f t="shared" si="152"/>
        <v>MATERIALES</v>
      </c>
      <c r="K1867" t="b">
        <f t="shared" si="150"/>
        <v>0</v>
      </c>
      <c r="L1867" s="11" t="str">
        <f t="shared" si="151"/>
        <v/>
      </c>
      <c r="M1867" t="str">
        <f>IF(B1867="Q", MAX(M$2:M1866)+1, "")</f>
        <v/>
      </c>
      <c r="N1867" t="str">
        <f t="shared" si="148"/>
        <v/>
      </c>
    </row>
    <row r="1868" spans="1:14" x14ac:dyDescent="0.25">
      <c r="H1868" t="str" cm="1">
        <f t="array" ref="H1868">SUBSTITUTE(INDEX($C$1:$C1868, MAX(IF((NOT(ISBLANK($C$1:$C1868)))*(ISNUMBER(FIND("Item:", $C$1:$C1868))), ROW($C$1:$C1868)-ROW($C$1)+1))), "Item: ", "")</f>
        <v>PISO DE CERAMICA C/CEMENTO COLA</v>
      </c>
      <c r="I1868" t="str">
        <f t="shared" si="149"/>
        <v/>
      </c>
      <c r="J1868" t="str">
        <f t="shared" si="152"/>
        <v>MATERIALES</v>
      </c>
      <c r="K1868" t="b">
        <f t="shared" si="150"/>
        <v>0</v>
      </c>
      <c r="L1868" s="11" t="str">
        <f t="shared" si="151"/>
        <v/>
      </c>
      <c r="M1868" t="str">
        <f>IF(B1868="Q", MAX(M$2:M1867)+1, "")</f>
        <v/>
      </c>
      <c r="N1868" t="str">
        <f t="shared" si="148"/>
        <v/>
      </c>
    </row>
    <row r="1869" spans="1:14" x14ac:dyDescent="0.25">
      <c r="H1869" t="str" cm="1">
        <f t="array" ref="H1869">SUBSTITUTE(INDEX($C$1:$C1869, MAX(IF((NOT(ISBLANK($C$1:$C1869)))*(ISNUMBER(FIND("Item:", $C$1:$C1869))), ROW($C$1:$C1869)-ROW($C$1)+1))), "Item: ", "")</f>
        <v>PISO DE CERAMICA C/CEMENTO COLA</v>
      </c>
      <c r="I1869" t="str">
        <f t="shared" si="149"/>
        <v/>
      </c>
      <c r="J1869" t="str">
        <f t="shared" si="152"/>
        <v>MATERIALES</v>
      </c>
      <c r="K1869" t="b">
        <f t="shared" si="150"/>
        <v>0</v>
      </c>
      <c r="L1869" s="11" t="str">
        <f t="shared" si="151"/>
        <v/>
      </c>
      <c r="M1869" t="str">
        <f>IF(B1869="Q", MAX(M$2:M1868)+1, "")</f>
        <v/>
      </c>
      <c r="N1869" t="str">
        <f t="shared" si="148"/>
        <v/>
      </c>
    </row>
    <row r="1870" spans="1:14" x14ac:dyDescent="0.25">
      <c r="H1870" t="str" cm="1">
        <f t="array" ref="H1870">SUBSTITUTE(INDEX($C$1:$C1870, MAX(IF((NOT(ISBLANK($C$1:$C1870)))*(ISNUMBER(FIND("Item:", $C$1:$C1870))), ROW($C$1:$C1870)-ROW($C$1)+1))), "Item: ", "")</f>
        <v>PISO DE CERAMICA C/CEMENTO COLA</v>
      </c>
      <c r="I1870" t="str">
        <f t="shared" si="149"/>
        <v/>
      </c>
      <c r="J1870" t="str">
        <f t="shared" si="152"/>
        <v>MATERIALES</v>
      </c>
      <c r="K1870" t="b">
        <f t="shared" si="150"/>
        <v>0</v>
      </c>
      <c r="L1870" s="11" t="str">
        <f t="shared" si="151"/>
        <v/>
      </c>
      <c r="M1870" t="str">
        <f>IF(B1870="Q", MAX(M$2:M1869)+1, "")</f>
        <v/>
      </c>
      <c r="N1870" t="str">
        <f t="shared" si="148"/>
        <v/>
      </c>
    </row>
    <row r="1871" spans="1:14" x14ac:dyDescent="0.25">
      <c r="H1871" t="str" cm="1">
        <f t="array" ref="H1871">SUBSTITUTE(INDEX($C$1:$C1871, MAX(IF((NOT(ISBLANK($C$1:$C1871)))*(ISNUMBER(FIND("Item:", $C$1:$C1871))), ROW($C$1:$C1871)-ROW($C$1)+1))), "Item: ", "")</f>
        <v>PISO DE CERAMICA C/CEMENTO COLA</v>
      </c>
      <c r="I1871" t="str">
        <f t="shared" si="149"/>
        <v/>
      </c>
      <c r="J1871" t="str">
        <f t="shared" si="152"/>
        <v>MATERIALES</v>
      </c>
      <c r="K1871" t="b">
        <f t="shared" si="150"/>
        <v>0</v>
      </c>
      <c r="L1871" s="11" t="str">
        <f t="shared" si="151"/>
        <v/>
      </c>
      <c r="M1871" t="str">
        <f>IF(B1871="Q", MAX(M$2:M1870)+1, "")</f>
        <v/>
      </c>
      <c r="N1871" t="str">
        <f t="shared" si="148"/>
        <v/>
      </c>
    </row>
    <row r="1872" spans="1:14" x14ac:dyDescent="0.25">
      <c r="H1872" t="str" cm="1">
        <f t="array" ref="H1872">SUBSTITUTE(INDEX($C$1:$C1872, MAX(IF((NOT(ISBLANK($C$1:$C1872)))*(ISNUMBER(FIND("Item:", $C$1:$C1872))), ROW($C$1:$C1872)-ROW($C$1)+1))), "Item: ", "")</f>
        <v>PISO DE CERAMICA C/CEMENTO COLA</v>
      </c>
      <c r="I1872" t="str">
        <f t="shared" si="149"/>
        <v/>
      </c>
      <c r="J1872" t="str">
        <f t="shared" si="152"/>
        <v>MATERIALES</v>
      </c>
      <c r="K1872" t="b">
        <f t="shared" si="150"/>
        <v>0</v>
      </c>
      <c r="L1872" s="11" t="str">
        <f t="shared" si="151"/>
        <v/>
      </c>
      <c r="M1872" t="str">
        <f>IF(B1872="Q", MAX(M$2:M1871)+1, "")</f>
        <v/>
      </c>
      <c r="N1872" t="str">
        <f t="shared" si="148"/>
        <v/>
      </c>
    </row>
    <row r="1873" spans="1:14" x14ac:dyDescent="0.25">
      <c r="A1873" s="6" t="s">
        <v>1</v>
      </c>
      <c r="B1873" s="6" t="s">
        <v>219</v>
      </c>
      <c r="C1873" s="8" t="s">
        <v>220</v>
      </c>
      <c r="D1873" s="8"/>
      <c r="E1873" s="8"/>
      <c r="F1873" s="8" t="s">
        <v>221</v>
      </c>
      <c r="G1873" s="7">
        <v>41</v>
      </c>
      <c r="H1873" t="str" cm="1">
        <f t="array" ref="H1873">SUBSTITUTE(INDEX($C$1:$C1873, MAX(IF((NOT(ISBLANK($C$1:$C1873)))*(ISNUMBER(FIND("Item:", $C$1:$C1873))), ROW($C$1:$C1873)-ROW($C$1)+1))), "Item: ", "")</f>
        <v>PISO DE CERAMICA C/CEMENTO COLA</v>
      </c>
      <c r="I1873" t="str">
        <f t="shared" si="149"/>
        <v>MATERIALES</v>
      </c>
      <c r="J1873" t="str">
        <f t="shared" si="152"/>
        <v>MATERIALES</v>
      </c>
      <c r="K1873" t="b">
        <f t="shared" si="150"/>
        <v>0</v>
      </c>
      <c r="L1873" s="11" t="str">
        <f t="shared" si="151"/>
        <v/>
      </c>
      <c r="M1873" t="str">
        <f>IF(B1873="Q", MAX(M$2:M1872)+1, "")</f>
        <v/>
      </c>
      <c r="N1873" t="str">
        <f t="shared" si="148"/>
        <v/>
      </c>
    </row>
    <row r="1874" spans="1:14" x14ac:dyDescent="0.25">
      <c r="A1874" s="2"/>
      <c r="B1874" s="2" t="s">
        <v>222</v>
      </c>
      <c r="C1874" s="5" t="s">
        <v>223</v>
      </c>
      <c r="D1874" s="5"/>
      <c r="E1874" s="5"/>
      <c r="F1874" s="5"/>
      <c r="G1874" s="5"/>
      <c r="H1874" t="str" cm="1">
        <f t="array" ref="H1874">SUBSTITUTE(INDEX($C$1:$C1874, MAX(IF((NOT(ISBLANK($C$1:$C1874)))*(ISNUMBER(FIND("Item:", $C$1:$C1874))), ROW($C$1:$C1874)-ROW($C$1)+1))), "Item: ", "")</f>
        <v>PISO DE CERAMICA C/CEMENTO COLA</v>
      </c>
      <c r="I1874" t="str">
        <f t="shared" si="149"/>
        <v>MANO DE OBRA</v>
      </c>
      <c r="J1874" t="str">
        <f t="shared" si="152"/>
        <v>MANO DE OBRA</v>
      </c>
      <c r="K1874" t="b">
        <f t="shared" si="150"/>
        <v>1</v>
      </c>
      <c r="L1874" s="11" t="str">
        <f t="shared" si="151"/>
        <v/>
      </c>
      <c r="M1874" t="str">
        <f>IF(B1874="Q", MAX(M$2:M1873)+1, "")</f>
        <v/>
      </c>
      <c r="N1874" t="str">
        <f t="shared" si="148"/>
        <v/>
      </c>
    </row>
    <row r="1875" spans="1:14" x14ac:dyDescent="0.25">
      <c r="A1875" s="2">
        <v>1</v>
      </c>
      <c r="B1875" s="2" t="s">
        <v>218</v>
      </c>
      <c r="C1875" s="5" t="s">
        <v>197</v>
      </c>
      <c r="D1875" s="5" t="s">
        <v>198</v>
      </c>
      <c r="E1875" s="3">
        <v>1.3</v>
      </c>
      <c r="F1875" s="3">
        <v>18</v>
      </c>
      <c r="G1875" s="3">
        <v>23.4</v>
      </c>
      <c r="H1875" t="str" cm="1">
        <f t="array" ref="H1875">SUBSTITUTE(INDEX($C$1:$C1875, MAX(IF((NOT(ISBLANK($C$1:$C1875)))*(ISNUMBER(FIND("Item:", $C$1:$C1875))), ROW($C$1:$C1875)-ROW($C$1)+1))), "Item: ", "")</f>
        <v>PISO DE CERAMICA C/CEMENTO COLA</v>
      </c>
      <c r="I1875" t="str">
        <f t="shared" si="149"/>
        <v/>
      </c>
      <c r="J1875" t="str">
        <f t="shared" si="152"/>
        <v>MANO DE OBRA</v>
      </c>
      <c r="K1875" t="b">
        <f t="shared" si="150"/>
        <v>0</v>
      </c>
      <c r="L1875" s="11" t="str">
        <f t="shared" si="151"/>
        <v>SI</v>
      </c>
      <c r="M1875" t="str">
        <f>IF(B1875="Q", MAX(M$2:M1874)+1, "")</f>
        <v/>
      </c>
      <c r="N1875" t="str">
        <f t="shared" si="148"/>
        <v/>
      </c>
    </row>
    <row r="1876" spans="1:14" x14ac:dyDescent="0.25">
      <c r="A1876" s="2">
        <v>2</v>
      </c>
      <c r="B1876" s="2" t="s">
        <v>218</v>
      </c>
      <c r="C1876" s="5" t="s">
        <v>200</v>
      </c>
      <c r="D1876" s="5" t="s">
        <v>198</v>
      </c>
      <c r="E1876" s="3">
        <v>1.1000000000000001</v>
      </c>
      <c r="F1876" s="3">
        <v>0</v>
      </c>
      <c r="G1876" s="3">
        <v>0</v>
      </c>
      <c r="H1876" t="str" cm="1">
        <f t="array" ref="H1876">SUBSTITUTE(INDEX($C$1:$C1876, MAX(IF((NOT(ISBLANK($C$1:$C1876)))*(ISNUMBER(FIND("Item:", $C$1:$C1876))), ROW($C$1:$C1876)-ROW($C$1)+1))), "Item: ", "")</f>
        <v>PISO DE CERAMICA C/CEMENTO COLA</v>
      </c>
      <c r="I1876" t="str">
        <f t="shared" si="149"/>
        <v/>
      </c>
      <c r="J1876" t="str">
        <f t="shared" si="152"/>
        <v>MANO DE OBRA</v>
      </c>
      <c r="K1876" t="b">
        <f t="shared" si="150"/>
        <v>0</v>
      </c>
      <c r="L1876" s="11" t="str">
        <f t="shared" si="151"/>
        <v>SI</v>
      </c>
      <c r="M1876" t="str">
        <f>IF(B1876="Q", MAX(M$2:M1875)+1, "")</f>
        <v/>
      </c>
      <c r="N1876" t="str">
        <f t="shared" si="148"/>
        <v/>
      </c>
    </row>
    <row r="1877" spans="1:14" x14ac:dyDescent="0.25">
      <c r="H1877" t="str" cm="1">
        <f t="array" ref="H1877">SUBSTITUTE(INDEX($C$1:$C1877, MAX(IF((NOT(ISBLANK($C$1:$C1877)))*(ISNUMBER(FIND("Item:", $C$1:$C1877))), ROW($C$1:$C1877)-ROW($C$1)+1))), "Item: ", "")</f>
        <v>PISO DE CERAMICA C/CEMENTO COLA</v>
      </c>
      <c r="I1877" t="str">
        <f t="shared" si="149"/>
        <v/>
      </c>
      <c r="J1877" t="str">
        <f t="shared" si="152"/>
        <v>MANO DE OBRA</v>
      </c>
      <c r="K1877" t="b">
        <f t="shared" si="150"/>
        <v>0</v>
      </c>
      <c r="L1877" s="11" t="str">
        <f t="shared" si="151"/>
        <v/>
      </c>
      <c r="M1877" t="str">
        <f>IF(B1877="Q", MAX(M$2:M1876)+1, "")</f>
        <v/>
      </c>
      <c r="N1877" t="str">
        <f t="shared" si="148"/>
        <v/>
      </c>
    </row>
    <row r="1878" spans="1:14" x14ac:dyDescent="0.25">
      <c r="H1878" t="str" cm="1">
        <f t="array" ref="H1878">SUBSTITUTE(INDEX($C$1:$C1878, MAX(IF((NOT(ISBLANK($C$1:$C1878)))*(ISNUMBER(FIND("Item:", $C$1:$C1878))), ROW($C$1:$C1878)-ROW($C$1)+1))), "Item: ", "")</f>
        <v>PISO DE CERAMICA C/CEMENTO COLA</v>
      </c>
      <c r="I1878" t="str">
        <f t="shared" si="149"/>
        <v/>
      </c>
      <c r="J1878" t="str">
        <f t="shared" si="152"/>
        <v>MANO DE OBRA</v>
      </c>
      <c r="K1878" t="b">
        <f t="shared" si="150"/>
        <v>0</v>
      </c>
      <c r="L1878" s="11" t="str">
        <f t="shared" si="151"/>
        <v/>
      </c>
      <c r="M1878" t="str">
        <f>IF(B1878="Q", MAX(M$2:M1877)+1, "")</f>
        <v/>
      </c>
      <c r="N1878" t="str">
        <f t="shared" si="148"/>
        <v/>
      </c>
    </row>
    <row r="1879" spans="1:14" x14ac:dyDescent="0.25">
      <c r="H1879" t="str" cm="1">
        <f t="array" ref="H1879">SUBSTITUTE(INDEX($C$1:$C1879, MAX(IF((NOT(ISBLANK($C$1:$C1879)))*(ISNUMBER(FIND("Item:", $C$1:$C1879))), ROW($C$1:$C1879)-ROW($C$1)+1))), "Item: ", "")</f>
        <v>PISO DE CERAMICA C/CEMENTO COLA</v>
      </c>
      <c r="I1879" t="str">
        <f t="shared" si="149"/>
        <v/>
      </c>
      <c r="J1879" t="str">
        <f t="shared" si="152"/>
        <v>MANO DE OBRA</v>
      </c>
      <c r="K1879" t="b">
        <f t="shared" si="150"/>
        <v>0</v>
      </c>
      <c r="L1879" s="11" t="str">
        <f t="shared" si="151"/>
        <v/>
      </c>
      <c r="M1879" t="str">
        <f>IF(B1879="Q", MAX(M$2:M1878)+1, "")</f>
        <v/>
      </c>
      <c r="N1879" t="str">
        <f t="shared" si="148"/>
        <v/>
      </c>
    </row>
    <row r="1880" spans="1:14" x14ac:dyDescent="0.25">
      <c r="A1880" s="6" t="s">
        <v>1</v>
      </c>
      <c r="B1880" s="6" t="s">
        <v>224</v>
      </c>
      <c r="C1880" s="8" t="s">
        <v>225</v>
      </c>
      <c r="D1880" s="8"/>
      <c r="E1880" s="8"/>
      <c r="F1880" s="8" t="s">
        <v>226</v>
      </c>
      <c r="G1880" s="7">
        <v>23.4</v>
      </c>
      <c r="H1880" t="str" cm="1">
        <f t="array" ref="H1880">SUBSTITUTE(INDEX($C$1:$C1880, MAX(IF((NOT(ISBLANK($C$1:$C1880)))*(ISNUMBER(FIND("Item:", $C$1:$C1880))), ROW($C$1:$C1880)-ROW($C$1)+1))), "Item: ", "")</f>
        <v>PISO DE CERAMICA C/CEMENTO COLA</v>
      </c>
      <c r="I1880" t="str">
        <f t="shared" si="149"/>
        <v>MANO DE OBRA</v>
      </c>
      <c r="J1880" t="str">
        <f t="shared" si="152"/>
        <v>MANO DE OBRA</v>
      </c>
      <c r="K1880" t="b">
        <f t="shared" si="150"/>
        <v>0</v>
      </c>
      <c r="L1880" s="11" t="str">
        <f t="shared" si="151"/>
        <v/>
      </c>
      <c r="M1880" t="str">
        <f>IF(B1880="Q", MAX(M$2:M1879)+1, "")</f>
        <v/>
      </c>
      <c r="N1880" t="str">
        <f t="shared" si="148"/>
        <v/>
      </c>
    </row>
    <row r="1881" spans="1:14" x14ac:dyDescent="0.25">
      <c r="A1881" s="2"/>
      <c r="B1881" s="2" t="s">
        <v>227</v>
      </c>
      <c r="C1881" s="5" t="s">
        <v>228</v>
      </c>
      <c r="D1881" s="5"/>
      <c r="E1881" s="5" t="s">
        <v>229</v>
      </c>
      <c r="F1881" s="5" t="s">
        <v>230</v>
      </c>
      <c r="G1881" s="3">
        <v>12.87</v>
      </c>
      <c r="H1881" t="str" cm="1">
        <f t="array" ref="H1881">SUBSTITUTE(INDEX($C$1:$C1881, MAX(IF((NOT(ISBLANK($C$1:$C1881)))*(ISNUMBER(FIND("Item:", $C$1:$C1881))), ROW($C$1:$C1881)-ROW($C$1)+1))), "Item: ", "")</f>
        <v>PISO DE CERAMICA C/CEMENTO COLA</v>
      </c>
      <c r="I1881" t="str">
        <f t="shared" si="149"/>
        <v/>
      </c>
      <c r="J1881" t="str">
        <f t="shared" si="152"/>
        <v>MANO DE OBRA</v>
      </c>
      <c r="K1881" t="b">
        <f t="shared" si="150"/>
        <v>0</v>
      </c>
      <c r="L1881" s="11" t="str">
        <f t="shared" si="151"/>
        <v/>
      </c>
      <c r="M1881" t="str">
        <f>IF(B1881="Q", MAX(M$2:M1880)+1, "")</f>
        <v/>
      </c>
      <c r="N1881" t="str">
        <f t="shared" si="148"/>
        <v/>
      </c>
    </row>
    <row r="1882" spans="1:14" x14ac:dyDescent="0.25">
      <c r="A1882" s="2"/>
      <c r="B1882" s="2" t="s">
        <v>231</v>
      </c>
      <c r="C1882" s="5" t="s">
        <v>232</v>
      </c>
      <c r="D1882" s="5"/>
      <c r="E1882" s="5" t="s">
        <v>233</v>
      </c>
      <c r="F1882" s="5" t="s">
        <v>234</v>
      </c>
      <c r="G1882" s="3">
        <v>5.42</v>
      </c>
      <c r="H1882" t="str" cm="1">
        <f t="array" ref="H1882">SUBSTITUTE(INDEX($C$1:$C1882, MAX(IF((NOT(ISBLANK($C$1:$C1882)))*(ISNUMBER(FIND("Item:", $C$1:$C1882))), ROW($C$1:$C1882)-ROW($C$1)+1))), "Item: ", "")</f>
        <v>PISO DE CERAMICA C/CEMENTO COLA</v>
      </c>
      <c r="I1882" t="str">
        <f t="shared" si="149"/>
        <v/>
      </c>
      <c r="J1882" t="str">
        <f t="shared" si="152"/>
        <v>MANO DE OBRA</v>
      </c>
      <c r="K1882" t="b">
        <f t="shared" si="150"/>
        <v>0</v>
      </c>
      <c r="L1882" s="11" t="str">
        <f t="shared" si="151"/>
        <v/>
      </c>
      <c r="M1882" t="str">
        <f>IF(B1882="Q", MAX(M$2:M1881)+1, "")</f>
        <v/>
      </c>
      <c r="N1882" t="str">
        <f t="shared" si="148"/>
        <v/>
      </c>
    </row>
    <row r="1883" spans="1:14" x14ac:dyDescent="0.25">
      <c r="A1883" s="6" t="s">
        <v>1</v>
      </c>
      <c r="B1883" s="6" t="s">
        <v>235</v>
      </c>
      <c r="C1883" s="8" t="s">
        <v>236</v>
      </c>
      <c r="D1883" s="8"/>
      <c r="E1883" s="8"/>
      <c r="F1883" s="8" t="s">
        <v>237</v>
      </c>
      <c r="G1883" s="7">
        <v>41.69</v>
      </c>
      <c r="H1883" t="str" cm="1">
        <f t="array" ref="H1883">SUBSTITUTE(INDEX($C$1:$C1883, MAX(IF((NOT(ISBLANK($C$1:$C1883)))*(ISNUMBER(FIND("Item:", $C$1:$C1883))), ROW($C$1:$C1883)-ROW($C$1)+1))), "Item: ", "")</f>
        <v>PISO DE CERAMICA C/CEMENTO COLA</v>
      </c>
      <c r="I1883" t="str">
        <f t="shared" si="149"/>
        <v>MANO DE OBRA</v>
      </c>
      <c r="J1883" t="str">
        <f t="shared" si="152"/>
        <v>MANO DE OBRA</v>
      </c>
      <c r="K1883" t="b">
        <f t="shared" si="150"/>
        <v>0</v>
      </c>
      <c r="L1883" s="11" t="str">
        <f t="shared" si="151"/>
        <v/>
      </c>
      <c r="M1883" t="str">
        <f>IF(B1883="Q", MAX(M$2:M1882)+1, "")</f>
        <v/>
      </c>
      <c r="N1883" t="str">
        <f t="shared" si="148"/>
        <v/>
      </c>
    </row>
    <row r="1884" spans="1:14" x14ac:dyDescent="0.25">
      <c r="A1884" s="2"/>
      <c r="B1884" s="2" t="s">
        <v>238</v>
      </c>
      <c r="C1884" s="5" t="s">
        <v>239</v>
      </c>
      <c r="D1884" s="5"/>
      <c r="E1884" s="5"/>
      <c r="F1884" s="5"/>
      <c r="G1884" s="5"/>
      <c r="H1884" t="str" cm="1">
        <f t="array" ref="H1884">SUBSTITUTE(INDEX($C$1:$C1884, MAX(IF((NOT(ISBLANK($C$1:$C1884)))*(ISNUMBER(FIND("Item:", $C$1:$C1884))), ROW($C$1:$C1884)-ROW($C$1)+1))), "Item: ", "")</f>
        <v>PISO DE CERAMICA C/CEMENTO COLA</v>
      </c>
      <c r="I1884" t="str">
        <f t="shared" si="149"/>
        <v>EQUIPO</v>
      </c>
      <c r="J1884" t="str">
        <f t="shared" si="152"/>
        <v>EQUIPO</v>
      </c>
      <c r="K1884" t="b">
        <f t="shared" si="150"/>
        <v>0</v>
      </c>
      <c r="L1884" s="11" t="str">
        <f t="shared" si="151"/>
        <v/>
      </c>
      <c r="M1884" t="str">
        <f>IF(B1884="Q", MAX(M$2:M1883)+1, "")</f>
        <v/>
      </c>
      <c r="N1884" t="str">
        <f t="shared" si="148"/>
        <v/>
      </c>
    </row>
    <row r="1885" spans="1:14" x14ac:dyDescent="0.25">
      <c r="H1885" t="str" cm="1">
        <f t="array" ref="H1885">SUBSTITUTE(INDEX($C$1:$C1885, MAX(IF((NOT(ISBLANK($C$1:$C1885)))*(ISNUMBER(FIND("Item:", $C$1:$C1885))), ROW($C$1:$C1885)-ROW($C$1)+1))), "Item: ", "")</f>
        <v>PISO DE CERAMICA C/CEMENTO COLA</v>
      </c>
      <c r="I1885" t="str">
        <f t="shared" si="149"/>
        <v/>
      </c>
      <c r="J1885" t="str">
        <f t="shared" si="152"/>
        <v>EQUIPO</v>
      </c>
      <c r="K1885" t="b">
        <f t="shared" si="150"/>
        <v>0</v>
      </c>
      <c r="L1885" s="11" t="str">
        <f t="shared" si="151"/>
        <v/>
      </c>
      <c r="M1885" t="str">
        <f>IF(B1885="Q", MAX(M$2:M1884)+1, "")</f>
        <v/>
      </c>
      <c r="N1885" t="str">
        <f t="shared" si="148"/>
        <v/>
      </c>
    </row>
    <row r="1886" spans="1:14" x14ac:dyDescent="0.25">
      <c r="H1886" t="str" cm="1">
        <f t="array" ref="H1886">SUBSTITUTE(INDEX($C$1:$C1886, MAX(IF((NOT(ISBLANK($C$1:$C1886)))*(ISNUMBER(FIND("Item:", $C$1:$C1886))), ROW($C$1:$C1886)-ROW($C$1)+1))), "Item: ", "")</f>
        <v>PISO DE CERAMICA C/CEMENTO COLA</v>
      </c>
      <c r="I1886" t="str">
        <f t="shared" si="149"/>
        <v/>
      </c>
      <c r="J1886" t="str">
        <f t="shared" si="152"/>
        <v>EQUIPO</v>
      </c>
      <c r="K1886" t="b">
        <f t="shared" si="150"/>
        <v>0</v>
      </c>
      <c r="L1886" s="11" t="str">
        <f t="shared" si="151"/>
        <v/>
      </c>
      <c r="M1886" t="str">
        <f>IF(B1886="Q", MAX(M$2:M1885)+1, "")</f>
        <v/>
      </c>
      <c r="N1886" t="str">
        <f t="shared" si="148"/>
        <v/>
      </c>
    </row>
    <row r="1887" spans="1:14" x14ac:dyDescent="0.25">
      <c r="H1887" t="str" cm="1">
        <f t="array" ref="H1887">SUBSTITUTE(INDEX($C$1:$C1887, MAX(IF((NOT(ISBLANK($C$1:$C1887)))*(ISNUMBER(FIND("Item:", $C$1:$C1887))), ROW($C$1:$C1887)-ROW($C$1)+1))), "Item: ", "")</f>
        <v>PISO DE CERAMICA C/CEMENTO COLA</v>
      </c>
      <c r="I1887" t="str">
        <f t="shared" si="149"/>
        <v/>
      </c>
      <c r="J1887" t="str">
        <f t="shared" si="152"/>
        <v>EQUIPO</v>
      </c>
      <c r="K1887" t="b">
        <f t="shared" si="150"/>
        <v>0</v>
      </c>
      <c r="L1887" s="11" t="str">
        <f t="shared" si="151"/>
        <v/>
      </c>
      <c r="M1887" t="str">
        <f>IF(B1887="Q", MAX(M$2:M1886)+1, "")</f>
        <v/>
      </c>
      <c r="N1887" t="str">
        <f t="shared" si="148"/>
        <v/>
      </c>
    </row>
    <row r="1888" spans="1:14" x14ac:dyDescent="0.25">
      <c r="H1888" t="str" cm="1">
        <f t="array" ref="H1888">SUBSTITUTE(INDEX($C$1:$C1888, MAX(IF((NOT(ISBLANK($C$1:$C1888)))*(ISNUMBER(FIND("Item:", $C$1:$C1888))), ROW($C$1:$C1888)-ROW($C$1)+1))), "Item: ", "")</f>
        <v>PISO DE CERAMICA C/CEMENTO COLA</v>
      </c>
      <c r="I1888" t="str">
        <f t="shared" si="149"/>
        <v/>
      </c>
      <c r="J1888" t="str">
        <f t="shared" si="152"/>
        <v>EQUIPO</v>
      </c>
      <c r="K1888" t="b">
        <f t="shared" si="150"/>
        <v>0</v>
      </c>
      <c r="L1888" s="11" t="str">
        <f t="shared" si="151"/>
        <v/>
      </c>
      <c r="M1888" t="str">
        <f>IF(B1888="Q", MAX(M$2:M1887)+1, "")</f>
        <v/>
      </c>
      <c r="N1888" t="str">
        <f t="shared" si="148"/>
        <v/>
      </c>
    </row>
    <row r="1889" spans="1:14" x14ac:dyDescent="0.25">
      <c r="H1889" t="str" cm="1">
        <f t="array" ref="H1889">SUBSTITUTE(INDEX($C$1:$C1889, MAX(IF((NOT(ISBLANK($C$1:$C1889)))*(ISNUMBER(FIND("Item:", $C$1:$C1889))), ROW($C$1:$C1889)-ROW($C$1)+1))), "Item: ", "")</f>
        <v>PISO DE CERAMICA C/CEMENTO COLA</v>
      </c>
      <c r="I1889" t="str">
        <f t="shared" si="149"/>
        <v/>
      </c>
      <c r="J1889" t="str">
        <f t="shared" si="152"/>
        <v>EQUIPO</v>
      </c>
      <c r="K1889" t="b">
        <f t="shared" si="150"/>
        <v>0</v>
      </c>
      <c r="L1889" s="11" t="str">
        <f t="shared" si="151"/>
        <v/>
      </c>
      <c r="M1889" t="str">
        <f>IF(B1889="Q", MAX(M$2:M1888)+1, "")</f>
        <v/>
      </c>
      <c r="N1889" t="str">
        <f t="shared" si="148"/>
        <v/>
      </c>
    </row>
    <row r="1890" spans="1:14" x14ac:dyDescent="0.25">
      <c r="A1890" s="2"/>
      <c r="B1890" s="2" t="s">
        <v>240</v>
      </c>
      <c r="C1890" s="5" t="s">
        <v>241</v>
      </c>
      <c r="D1890" s="5"/>
      <c r="E1890" s="5" t="s">
        <v>242</v>
      </c>
      <c r="F1890" s="5" t="s">
        <v>243</v>
      </c>
      <c r="G1890" s="3">
        <v>1.25</v>
      </c>
      <c r="H1890" t="str" cm="1">
        <f t="array" ref="H1890">SUBSTITUTE(INDEX($C$1:$C1890, MAX(IF((NOT(ISBLANK($C$1:$C1890)))*(ISNUMBER(FIND("Item:", $C$1:$C1890))), ROW($C$1:$C1890)-ROW($C$1)+1))), "Item: ", "")</f>
        <v>PISO DE CERAMICA C/CEMENTO COLA</v>
      </c>
      <c r="I1890" t="str">
        <f t="shared" si="149"/>
        <v/>
      </c>
      <c r="J1890" t="str">
        <f t="shared" si="152"/>
        <v>EQUIPO</v>
      </c>
      <c r="K1890" t="b">
        <f t="shared" si="150"/>
        <v>0</v>
      </c>
      <c r="L1890" s="11" t="str">
        <f t="shared" si="151"/>
        <v/>
      </c>
      <c r="M1890" t="str">
        <f>IF(B1890="Q", MAX(M$2:M1889)+1, "")</f>
        <v/>
      </c>
      <c r="N1890" t="str">
        <f t="shared" si="148"/>
        <v/>
      </c>
    </row>
    <row r="1891" spans="1:14" x14ac:dyDescent="0.25">
      <c r="A1891" s="6" t="s">
        <v>1</v>
      </c>
      <c r="B1891" s="6" t="s">
        <v>244</v>
      </c>
      <c r="C1891" s="8" t="s">
        <v>245</v>
      </c>
      <c r="D1891" s="8"/>
      <c r="E1891" s="8"/>
      <c r="F1891" s="8" t="s">
        <v>246</v>
      </c>
      <c r="G1891" s="7">
        <v>1.25</v>
      </c>
      <c r="H1891" t="str" cm="1">
        <f t="array" ref="H1891">SUBSTITUTE(INDEX($C$1:$C1891, MAX(IF((NOT(ISBLANK($C$1:$C1891)))*(ISNUMBER(FIND("Item:", $C$1:$C1891))), ROW($C$1:$C1891)-ROW($C$1)+1))), "Item: ", "")</f>
        <v>PISO DE CERAMICA C/CEMENTO COLA</v>
      </c>
      <c r="I1891" t="str">
        <f t="shared" si="149"/>
        <v>EQUIPO</v>
      </c>
      <c r="J1891" t="str">
        <f t="shared" si="152"/>
        <v>EQUIPO</v>
      </c>
      <c r="K1891" t="b">
        <f t="shared" si="150"/>
        <v>0</v>
      </c>
      <c r="L1891" s="11" t="str">
        <f t="shared" si="151"/>
        <v/>
      </c>
      <c r="M1891" t="str">
        <f>IF(B1891="Q", MAX(M$2:M1890)+1, "")</f>
        <v/>
      </c>
      <c r="N1891" t="str">
        <f t="shared" si="148"/>
        <v/>
      </c>
    </row>
    <row r="1892" spans="1:14" x14ac:dyDescent="0.25">
      <c r="A1892" s="6" t="s">
        <v>1</v>
      </c>
      <c r="B1892" s="6" t="s">
        <v>247</v>
      </c>
      <c r="C1892" s="8" t="s">
        <v>248</v>
      </c>
      <c r="D1892" s="8"/>
      <c r="E1892" s="8"/>
      <c r="F1892" s="8" t="s">
        <v>249</v>
      </c>
      <c r="G1892" s="7">
        <v>83.94</v>
      </c>
      <c r="H1892" t="str" cm="1">
        <f t="array" ref="H1892">SUBSTITUTE(INDEX($C$1:$C1892, MAX(IF((NOT(ISBLANK($C$1:$C1892)))*(ISNUMBER(FIND("Item:", $C$1:$C1892))), ROW($C$1:$C1892)-ROW($C$1)+1))), "Item: ", "")</f>
        <v>PISO DE CERAMICA C/CEMENTO COLA</v>
      </c>
      <c r="I1892" t="str">
        <f t="shared" si="149"/>
        <v/>
      </c>
      <c r="J1892" t="str">
        <f t="shared" si="152"/>
        <v>EQUIPO</v>
      </c>
      <c r="K1892" t="b">
        <f t="shared" si="150"/>
        <v>0</v>
      </c>
      <c r="L1892" s="11" t="str">
        <f t="shared" si="151"/>
        <v/>
      </c>
      <c r="M1892" t="str">
        <f>IF(B1892="Q", MAX(M$2:M1891)+1, "")</f>
        <v/>
      </c>
      <c r="N1892" t="str">
        <f t="shared" si="148"/>
        <v/>
      </c>
    </row>
    <row r="1893" spans="1:14" x14ac:dyDescent="0.25">
      <c r="A1893" s="2"/>
      <c r="B1893" s="2" t="s">
        <v>250</v>
      </c>
      <c r="C1893" s="5" t="s">
        <v>251</v>
      </c>
      <c r="D1893" s="5"/>
      <c r="E1893" s="5" t="s">
        <v>252</v>
      </c>
      <c r="F1893" s="5" t="s">
        <v>253</v>
      </c>
      <c r="G1893" s="3">
        <v>5.88</v>
      </c>
      <c r="H1893" t="str" cm="1">
        <f t="array" ref="H1893">SUBSTITUTE(INDEX($C$1:$C1893, MAX(IF((NOT(ISBLANK($C$1:$C1893)))*(ISNUMBER(FIND("Item:", $C$1:$C1893))), ROW($C$1:$C1893)-ROW($C$1)+1))), "Item: ", "")</f>
        <v>PISO DE CERAMICA C/CEMENTO COLA</v>
      </c>
      <c r="I1893" t="str">
        <f t="shared" si="149"/>
        <v/>
      </c>
      <c r="J1893" t="str">
        <f t="shared" si="152"/>
        <v>EQUIPO</v>
      </c>
      <c r="K1893" t="b">
        <f t="shared" si="150"/>
        <v>0</v>
      </c>
      <c r="L1893" s="11" t="str">
        <f t="shared" si="151"/>
        <v/>
      </c>
      <c r="M1893" t="str">
        <f>IF(B1893="Q", MAX(M$2:M1892)+1, "")</f>
        <v/>
      </c>
      <c r="N1893" t="str">
        <f t="shared" si="148"/>
        <v/>
      </c>
    </row>
    <row r="1894" spans="1:14" x14ac:dyDescent="0.25">
      <c r="A1894" s="2"/>
      <c r="B1894" s="2" t="s">
        <v>26</v>
      </c>
      <c r="C1894" s="5" t="s">
        <v>254</v>
      </c>
      <c r="D1894" s="5"/>
      <c r="E1894" s="5" t="s">
        <v>252</v>
      </c>
      <c r="F1894" s="5" t="s">
        <v>255</v>
      </c>
      <c r="G1894" s="3">
        <v>6.29</v>
      </c>
      <c r="H1894" t="str" cm="1">
        <f t="array" ref="H1894">SUBSTITUTE(INDEX($C$1:$C1894, MAX(IF((NOT(ISBLANK($C$1:$C1894)))*(ISNUMBER(FIND("Item:", $C$1:$C1894))), ROW($C$1:$C1894)-ROW($C$1)+1))), "Item: ", "")</f>
        <v>PISO DE CERAMICA C/CEMENTO COLA</v>
      </c>
      <c r="I1894" t="str">
        <f t="shared" si="149"/>
        <v/>
      </c>
      <c r="J1894" t="str">
        <f t="shared" si="152"/>
        <v>EQUIPO</v>
      </c>
      <c r="K1894" t="b">
        <f t="shared" si="150"/>
        <v>0</v>
      </c>
      <c r="L1894" s="11" t="str">
        <f t="shared" si="151"/>
        <v/>
      </c>
      <c r="M1894" t="str">
        <f>IF(B1894="Q", MAX(M$2:M1893)+1, "")</f>
        <v/>
      </c>
      <c r="N1894" t="str">
        <f t="shared" si="148"/>
        <v/>
      </c>
    </row>
    <row r="1895" spans="1:14" x14ac:dyDescent="0.25">
      <c r="A1895" s="6" t="s">
        <v>1</v>
      </c>
      <c r="B1895" s="6" t="s">
        <v>256</v>
      </c>
      <c r="C1895" s="8" t="s">
        <v>257</v>
      </c>
      <c r="D1895" s="8"/>
      <c r="E1895" s="8"/>
      <c r="F1895" s="8" t="s">
        <v>258</v>
      </c>
      <c r="G1895" s="7">
        <v>96.1</v>
      </c>
      <c r="H1895" t="str" cm="1">
        <f t="array" ref="H1895">SUBSTITUTE(INDEX($C$1:$C1895, MAX(IF((NOT(ISBLANK($C$1:$C1895)))*(ISNUMBER(FIND("Item:", $C$1:$C1895))), ROW($C$1:$C1895)-ROW($C$1)+1))), "Item: ", "")</f>
        <v>PISO DE CERAMICA C/CEMENTO COLA</v>
      </c>
      <c r="I1895" t="str">
        <f t="shared" si="149"/>
        <v/>
      </c>
      <c r="J1895" t="str">
        <f t="shared" si="152"/>
        <v>EQUIPO</v>
      </c>
      <c r="K1895" t="b">
        <f t="shared" si="150"/>
        <v>0</v>
      </c>
      <c r="L1895" s="11" t="str">
        <f t="shared" si="151"/>
        <v/>
      </c>
      <c r="M1895" t="str">
        <f>IF(B1895="Q", MAX(M$2:M1894)+1, "")</f>
        <v/>
      </c>
      <c r="N1895" t="str">
        <f t="shared" si="148"/>
        <v/>
      </c>
    </row>
    <row r="1896" spans="1:14" x14ac:dyDescent="0.25">
      <c r="A1896" s="2"/>
      <c r="B1896" s="2" t="s">
        <v>259</v>
      </c>
      <c r="C1896" s="5" t="s">
        <v>260</v>
      </c>
      <c r="D1896" s="5"/>
      <c r="E1896" s="5" t="s">
        <v>261</v>
      </c>
      <c r="F1896" s="5" t="s">
        <v>262</v>
      </c>
      <c r="G1896" s="3">
        <v>2.97</v>
      </c>
      <c r="H1896" t="str" cm="1">
        <f t="array" ref="H1896">SUBSTITUTE(INDEX($C$1:$C1896, MAX(IF((NOT(ISBLANK($C$1:$C1896)))*(ISNUMBER(FIND("Item:", $C$1:$C1896))), ROW($C$1:$C1896)-ROW($C$1)+1))), "Item: ", "")</f>
        <v>PISO DE CERAMICA C/CEMENTO COLA</v>
      </c>
      <c r="I1896" t="str">
        <f t="shared" si="149"/>
        <v/>
      </c>
      <c r="J1896" t="str">
        <f t="shared" si="152"/>
        <v>EQUIPO</v>
      </c>
      <c r="K1896" t="b">
        <f t="shared" si="150"/>
        <v>0</v>
      </c>
      <c r="L1896" s="11" t="str">
        <f t="shared" si="151"/>
        <v/>
      </c>
      <c r="M1896" t="str">
        <f>IF(B1896="Q", MAX(M$2:M1895)+1, "")</f>
        <v/>
      </c>
      <c r="N1896" t="str">
        <f t="shared" si="148"/>
        <v/>
      </c>
    </row>
    <row r="1897" spans="1:14" x14ac:dyDescent="0.25">
      <c r="H1897" t="str" cm="1">
        <f t="array" ref="H1897">SUBSTITUTE(INDEX($C$1:$C1897, MAX(IF((NOT(ISBLANK($C$1:$C1897)))*(ISNUMBER(FIND("Item:", $C$1:$C1897))), ROW($C$1:$C1897)-ROW($C$1)+1))), "Item: ", "")</f>
        <v>PISO DE CERAMICA C/CEMENTO COLA</v>
      </c>
      <c r="I1897" t="str">
        <f t="shared" si="149"/>
        <v/>
      </c>
      <c r="J1897" t="str">
        <f t="shared" si="152"/>
        <v>EQUIPO</v>
      </c>
      <c r="K1897" t="b">
        <f t="shared" si="150"/>
        <v>0</v>
      </c>
      <c r="L1897" s="11" t="str">
        <f t="shared" si="151"/>
        <v/>
      </c>
      <c r="M1897" t="str">
        <f>IF(B1897="Q", MAX(M$2:M1896)+1, "")</f>
        <v/>
      </c>
      <c r="N1897" t="str">
        <f t="shared" si="148"/>
        <v/>
      </c>
    </row>
    <row r="1898" spans="1:14" x14ac:dyDescent="0.25">
      <c r="A1898" s="6" t="s">
        <v>1</v>
      </c>
      <c r="B1898" s="6" t="s">
        <v>263</v>
      </c>
      <c r="C1898" s="8" t="s">
        <v>264</v>
      </c>
      <c r="D1898" s="8"/>
      <c r="E1898" s="8"/>
      <c r="F1898" s="8" t="s">
        <v>265</v>
      </c>
      <c r="G1898" s="7">
        <v>99.07</v>
      </c>
      <c r="H1898" t="str" cm="1">
        <f t="array" ref="H1898">SUBSTITUTE(INDEX($C$1:$C1898, MAX(IF((NOT(ISBLANK($C$1:$C1898)))*(ISNUMBER(FIND("Item:", $C$1:$C1898))), ROW($C$1:$C1898)-ROW($C$1)+1))), "Item: ", "")</f>
        <v>PISO DE CERAMICA C/CEMENTO COLA</v>
      </c>
      <c r="I1898" t="str">
        <f t="shared" si="149"/>
        <v/>
      </c>
      <c r="J1898" t="str">
        <f t="shared" si="152"/>
        <v>EQUIPO</v>
      </c>
      <c r="K1898" t="b">
        <f t="shared" si="150"/>
        <v>0</v>
      </c>
      <c r="L1898" s="11" t="str">
        <f t="shared" si="151"/>
        <v/>
      </c>
      <c r="M1898">
        <f>IF(B1898="Q", MAX(M$2:M1897)+1, "")</f>
        <v>38</v>
      </c>
      <c r="N1898" t="str">
        <f t="shared" si="148"/>
        <v>PISO DE CERAMICA C/CEMENTO COLA</v>
      </c>
    </row>
    <row r="1899" spans="1:14" x14ac:dyDescent="0.25">
      <c r="A1899" s="6" t="s">
        <v>1</v>
      </c>
      <c r="B1899" s="6"/>
      <c r="C1899" s="8" t="s">
        <v>266</v>
      </c>
      <c r="D1899" s="8"/>
      <c r="E1899" s="8"/>
      <c r="F1899" s="8"/>
      <c r="G1899" s="7">
        <v>99.07</v>
      </c>
      <c r="H1899" t="str" cm="1">
        <f t="array" ref="H1899">SUBSTITUTE(INDEX($C$1:$C1899, MAX(IF((NOT(ISBLANK($C$1:$C1899)))*(ISNUMBER(FIND("Item:", $C$1:$C1899))), ROW($C$1:$C1899)-ROW($C$1)+1))), "Item: ", "")</f>
        <v>PISO DE CERAMICA C/CEMENTO COLA</v>
      </c>
      <c r="I1899" t="str">
        <f t="shared" si="149"/>
        <v/>
      </c>
      <c r="J1899" t="str">
        <f t="shared" si="152"/>
        <v>EQUIPO</v>
      </c>
      <c r="K1899" t="b">
        <f t="shared" si="150"/>
        <v>0</v>
      </c>
      <c r="L1899" s="11" t="str">
        <f t="shared" si="151"/>
        <v/>
      </c>
      <c r="M1899" t="str">
        <f>IF(B1899="Q", MAX(M$2:M1898)+1, "")</f>
        <v/>
      </c>
      <c r="N1899" t="str">
        <f t="shared" si="148"/>
        <v/>
      </c>
    </row>
    <row r="1900" spans="1:14" x14ac:dyDescent="0.25">
      <c r="C1900" s="9" t="s">
        <v>351</v>
      </c>
      <c r="H1900" t="str" cm="1">
        <f t="array" ref="H1900">SUBSTITUTE(INDEX($C$1:$C1900, MAX(IF((NOT(ISBLANK($C$1:$C1900)))*(ISNUMBER(FIND("Item:", $C$1:$C1900))), ROW($C$1:$C1900)-ROW($C$1)+1))), "Item: ", "")</f>
        <v>PISO DE CERAMICA C/CEMENTO COLA</v>
      </c>
      <c r="I1900" t="str">
        <f t="shared" si="149"/>
        <v/>
      </c>
      <c r="J1900" t="str">
        <f t="shared" si="152"/>
        <v>EQUIPO</v>
      </c>
      <c r="K1900" t="b">
        <f t="shared" si="150"/>
        <v>0</v>
      </c>
      <c r="L1900" s="11" t="str">
        <f t="shared" si="151"/>
        <v/>
      </c>
      <c r="M1900" t="str">
        <f>IF(B1900="Q", MAX(M$2:M1899)+1, "")</f>
        <v/>
      </c>
      <c r="N1900" t="str">
        <f t="shared" si="148"/>
        <v/>
      </c>
    </row>
    <row r="1901" spans="1:14" x14ac:dyDescent="0.25">
      <c r="H1901" t="str" cm="1">
        <f t="array" ref="H1901">SUBSTITUTE(INDEX($C$1:$C1901, MAX(IF((NOT(ISBLANK($C$1:$C1901)))*(ISNUMBER(FIND("Item:", $C$1:$C1901))), ROW($C$1:$C1901)-ROW($C$1)+1))), "Item: ", "")</f>
        <v>PISO DE CERAMICA C/CEMENTO COLA</v>
      </c>
      <c r="I1901" t="str">
        <f t="shared" si="149"/>
        <v/>
      </c>
      <c r="J1901" t="str">
        <f t="shared" si="152"/>
        <v>EQUIPO</v>
      </c>
      <c r="K1901" t="b">
        <f t="shared" si="150"/>
        <v>0</v>
      </c>
      <c r="L1901" s="11" t="str">
        <f t="shared" si="151"/>
        <v/>
      </c>
      <c r="M1901" t="str">
        <f>IF(B1901="Q", MAX(M$2:M1900)+1, "")</f>
        <v/>
      </c>
      <c r="N1901" t="str">
        <f t="shared" si="148"/>
        <v/>
      </c>
    </row>
    <row r="1902" spans="1:14" x14ac:dyDescent="0.25">
      <c r="C1902" s="10" t="s">
        <v>352</v>
      </c>
      <c r="E1902" s="10" t="s">
        <v>293</v>
      </c>
      <c r="H1902" t="str" cm="1">
        <f t="array" ref="H1902">SUBSTITUTE(INDEX($C$1:$C1902, MAX(IF((NOT(ISBLANK($C$1:$C1902)))*(ISNUMBER(FIND("Item:", $C$1:$C1902))), ROW($C$1:$C1902)-ROW($C$1)+1))), "Item: ", "")</f>
        <v>REVESTIMIENTO DE CERAMICA C/CEMENTO COLA</v>
      </c>
      <c r="I1902" t="str">
        <f t="shared" si="149"/>
        <v/>
      </c>
      <c r="J1902" t="str">
        <f t="shared" si="152"/>
        <v>EQUIPO</v>
      </c>
      <c r="K1902" t="b">
        <f t="shared" si="150"/>
        <v>0</v>
      </c>
      <c r="L1902" s="11" t="str">
        <f t="shared" si="151"/>
        <v/>
      </c>
      <c r="M1902" t="str">
        <f>IF(B1902="Q", MAX(M$2:M1901)+1, "")</f>
        <v/>
      </c>
      <c r="N1902" t="str">
        <f t="shared" si="148"/>
        <v/>
      </c>
    </row>
    <row r="1903" spans="1:14" x14ac:dyDescent="0.25">
      <c r="C1903" s="10" t="s">
        <v>0</v>
      </c>
      <c r="E1903" s="10" t="s">
        <v>72</v>
      </c>
      <c r="H1903" t="str" cm="1">
        <f t="array" ref="H1903">SUBSTITUTE(INDEX($C$1:$C1903, MAX(IF((NOT(ISBLANK($C$1:$C1903)))*(ISNUMBER(FIND("Item:", $C$1:$C1903))), ROW($C$1:$C1903)-ROW($C$1)+1))), "Item: ", "")</f>
        <v>REVESTIMIENTO DE CERAMICA C/CEMENTO COLA</v>
      </c>
      <c r="I1903" t="str">
        <f t="shared" si="149"/>
        <v/>
      </c>
      <c r="J1903" t="str">
        <f t="shared" si="152"/>
        <v>EQUIPO</v>
      </c>
      <c r="K1903" t="b">
        <f t="shared" si="150"/>
        <v>0</v>
      </c>
      <c r="L1903" s="11" t="str">
        <f t="shared" si="151"/>
        <v/>
      </c>
      <c r="M1903" t="str">
        <f>IF(B1903="Q", MAX(M$2:M1902)+1, "")</f>
        <v/>
      </c>
      <c r="N1903" t="str">
        <f t="shared" si="148"/>
        <v/>
      </c>
    </row>
    <row r="1904" spans="1:14" x14ac:dyDescent="0.25">
      <c r="C1904" s="10" t="s">
        <v>71</v>
      </c>
      <c r="E1904" s="10" t="s">
        <v>73</v>
      </c>
      <c r="H1904" t="str" cm="1">
        <f t="array" ref="H1904">SUBSTITUTE(INDEX($C$1:$C1904, MAX(IF((NOT(ISBLANK($C$1:$C1904)))*(ISNUMBER(FIND("Item:", $C$1:$C1904))), ROW($C$1:$C1904)-ROW($C$1)+1))), "Item: ", "")</f>
        <v>REVESTIMIENTO DE CERAMICA C/CEMENTO COLA</v>
      </c>
      <c r="I1904" t="str">
        <f t="shared" si="149"/>
        <v/>
      </c>
      <c r="J1904" t="str">
        <f t="shared" si="152"/>
        <v>EQUIPO</v>
      </c>
      <c r="K1904" t="b">
        <f t="shared" si="150"/>
        <v>0</v>
      </c>
      <c r="L1904" s="11" t="str">
        <f t="shared" si="151"/>
        <v/>
      </c>
      <c r="M1904" t="str">
        <f>IF(B1904="Q", MAX(M$2:M1903)+1, "")</f>
        <v/>
      </c>
      <c r="N1904" t="str">
        <f t="shared" si="148"/>
        <v/>
      </c>
    </row>
    <row r="1905" spans="1:14" x14ac:dyDescent="0.25">
      <c r="H1905" t="str" cm="1">
        <f t="array" ref="H1905">SUBSTITUTE(INDEX($C$1:$C1905, MAX(IF((NOT(ISBLANK($C$1:$C1905)))*(ISNUMBER(FIND("Item:", $C$1:$C1905))), ROW($C$1:$C1905)-ROW($C$1)+1))), "Item: ", "")</f>
        <v>REVESTIMIENTO DE CERAMICA C/CEMENTO COLA</v>
      </c>
      <c r="I1905" t="str">
        <f t="shared" si="149"/>
        <v/>
      </c>
      <c r="J1905" t="str">
        <f t="shared" si="152"/>
        <v>EQUIPO</v>
      </c>
      <c r="K1905" t="b">
        <f t="shared" si="150"/>
        <v>0</v>
      </c>
      <c r="L1905" s="11" t="str">
        <f t="shared" si="151"/>
        <v/>
      </c>
      <c r="M1905" t="str">
        <f>IF(B1905="Q", MAX(M$2:M1904)+1, "")</f>
        <v/>
      </c>
      <c r="N1905" t="str">
        <f t="shared" si="148"/>
        <v/>
      </c>
    </row>
    <row r="1906" spans="1:14" x14ac:dyDescent="0.25">
      <c r="A1906" s="1" t="s">
        <v>2</v>
      </c>
      <c r="B1906" s="1" t="s">
        <v>213</v>
      </c>
      <c r="C1906" s="4" t="s">
        <v>214</v>
      </c>
      <c r="D1906" s="4" t="s">
        <v>74</v>
      </c>
      <c r="E1906" s="4" t="s">
        <v>77</v>
      </c>
      <c r="F1906" s="4" t="s">
        <v>215</v>
      </c>
      <c r="G1906" s="4" t="s">
        <v>76</v>
      </c>
      <c r="H1906" t="str" cm="1">
        <f t="array" ref="H1906">SUBSTITUTE(INDEX($C$1:$C1906, MAX(IF((NOT(ISBLANK($C$1:$C1906)))*(ISNUMBER(FIND("Item:", $C$1:$C1906))), ROW($C$1:$C1906)-ROW($C$1)+1))), "Item: ", "")</f>
        <v>REVESTIMIENTO DE CERAMICA C/CEMENTO COLA</v>
      </c>
      <c r="I1906" t="str">
        <f t="shared" si="149"/>
        <v/>
      </c>
      <c r="J1906" t="str">
        <f t="shared" si="152"/>
        <v>EQUIPO</v>
      </c>
      <c r="K1906" t="b">
        <f t="shared" si="150"/>
        <v>0</v>
      </c>
      <c r="L1906" s="11" t="str">
        <f t="shared" si="151"/>
        <v/>
      </c>
      <c r="M1906" t="str">
        <f>IF(B1906="Q", MAX(M$2:M1905)+1, "")</f>
        <v/>
      </c>
      <c r="N1906" t="str">
        <f t="shared" si="148"/>
        <v/>
      </c>
    </row>
    <row r="1907" spans="1:14" x14ac:dyDescent="0.25">
      <c r="A1907" s="2"/>
      <c r="B1907" s="2" t="s">
        <v>216</v>
      </c>
      <c r="C1907" s="5" t="s">
        <v>217</v>
      </c>
      <c r="D1907" s="5"/>
      <c r="E1907" s="5"/>
      <c r="F1907" s="5"/>
      <c r="G1907" s="5"/>
      <c r="H1907" t="str" cm="1">
        <f t="array" ref="H1907">SUBSTITUTE(INDEX($C$1:$C1907, MAX(IF((NOT(ISBLANK($C$1:$C1907)))*(ISNUMBER(FIND("Item:", $C$1:$C1907))), ROW($C$1:$C1907)-ROW($C$1)+1))), "Item: ", "")</f>
        <v>REVESTIMIENTO DE CERAMICA C/CEMENTO COLA</v>
      </c>
      <c r="I1907" t="str">
        <f t="shared" si="149"/>
        <v>MATERIALES</v>
      </c>
      <c r="J1907" t="str">
        <f t="shared" si="152"/>
        <v>MATERIALES</v>
      </c>
      <c r="K1907" t="b">
        <f t="shared" si="150"/>
        <v>1</v>
      </c>
      <c r="L1907" s="11" t="str">
        <f t="shared" si="151"/>
        <v/>
      </c>
      <c r="M1907" t="str">
        <f>IF(B1907="Q", MAX(M$2:M1906)+1, "")</f>
        <v/>
      </c>
      <c r="N1907" t="str">
        <f t="shared" si="148"/>
        <v/>
      </c>
    </row>
    <row r="1908" spans="1:14" x14ac:dyDescent="0.25">
      <c r="A1908" s="2">
        <v>1</v>
      </c>
      <c r="B1908" s="2" t="s">
        <v>218</v>
      </c>
      <c r="C1908" s="5" t="s">
        <v>109</v>
      </c>
      <c r="D1908" s="5" t="s">
        <v>18</v>
      </c>
      <c r="E1908" s="3">
        <v>1.05</v>
      </c>
      <c r="F1908" s="3">
        <v>31</v>
      </c>
      <c r="G1908" s="3">
        <v>32.549999999999997</v>
      </c>
      <c r="H1908" t="str" cm="1">
        <f t="array" ref="H1908">SUBSTITUTE(INDEX($C$1:$C1908, MAX(IF((NOT(ISBLANK($C$1:$C1908)))*(ISNUMBER(FIND("Item:", $C$1:$C1908))), ROW($C$1:$C1908)-ROW($C$1)+1))), "Item: ", "")</f>
        <v>REVESTIMIENTO DE CERAMICA C/CEMENTO COLA</v>
      </c>
      <c r="I1908" t="str">
        <f t="shared" si="149"/>
        <v/>
      </c>
      <c r="J1908" t="str">
        <f t="shared" si="152"/>
        <v>MATERIALES</v>
      </c>
      <c r="K1908" t="b">
        <f t="shared" si="150"/>
        <v>0</v>
      </c>
      <c r="L1908" s="11" t="str">
        <f t="shared" si="151"/>
        <v>SI</v>
      </c>
      <c r="M1908" t="str">
        <f>IF(B1908="Q", MAX(M$2:M1907)+1, "")</f>
        <v/>
      </c>
      <c r="N1908" t="str">
        <f t="shared" si="148"/>
        <v/>
      </c>
    </row>
    <row r="1909" spans="1:14" x14ac:dyDescent="0.25">
      <c r="A1909" s="2">
        <v>2</v>
      </c>
      <c r="B1909" s="2" t="s">
        <v>218</v>
      </c>
      <c r="C1909" s="5" t="s">
        <v>107</v>
      </c>
      <c r="D1909" s="5" t="s">
        <v>81</v>
      </c>
      <c r="E1909" s="3">
        <v>5.5</v>
      </c>
      <c r="F1909" s="3">
        <v>1.1000000000000001</v>
      </c>
      <c r="G1909" s="3">
        <v>6.05</v>
      </c>
      <c r="H1909" t="str" cm="1">
        <f t="array" ref="H1909">SUBSTITUTE(INDEX($C$1:$C1909, MAX(IF((NOT(ISBLANK($C$1:$C1909)))*(ISNUMBER(FIND("Item:", $C$1:$C1909))), ROW($C$1:$C1909)-ROW($C$1)+1))), "Item: ", "")</f>
        <v>REVESTIMIENTO DE CERAMICA C/CEMENTO COLA</v>
      </c>
      <c r="I1909" t="str">
        <f t="shared" si="149"/>
        <v/>
      </c>
      <c r="J1909" t="str">
        <f t="shared" si="152"/>
        <v>MATERIALES</v>
      </c>
      <c r="K1909" t="b">
        <f t="shared" si="150"/>
        <v>0</v>
      </c>
      <c r="L1909" s="11" t="str">
        <f t="shared" si="151"/>
        <v>SI</v>
      </c>
      <c r="M1909" t="str">
        <f>IF(B1909="Q", MAX(M$2:M1908)+1, "")</f>
        <v/>
      </c>
      <c r="N1909" t="str">
        <f t="shared" si="148"/>
        <v/>
      </c>
    </row>
    <row r="1910" spans="1:14" x14ac:dyDescent="0.25">
      <c r="A1910" s="2">
        <v>3</v>
      </c>
      <c r="B1910" s="2" t="s">
        <v>218</v>
      </c>
      <c r="C1910" s="5" t="s">
        <v>106</v>
      </c>
      <c r="D1910" s="5" t="s">
        <v>81</v>
      </c>
      <c r="E1910" s="3">
        <v>0.28999999999999998</v>
      </c>
      <c r="F1910" s="3">
        <v>8</v>
      </c>
      <c r="G1910" s="3">
        <v>2.3199999999999998</v>
      </c>
      <c r="H1910" t="str" cm="1">
        <f t="array" ref="H1910">SUBSTITUTE(INDEX($C$1:$C1910, MAX(IF((NOT(ISBLANK($C$1:$C1910)))*(ISNUMBER(FIND("Item:", $C$1:$C1910))), ROW($C$1:$C1910)-ROW($C$1)+1))), "Item: ", "")</f>
        <v>REVESTIMIENTO DE CERAMICA C/CEMENTO COLA</v>
      </c>
      <c r="I1910" t="str">
        <f t="shared" si="149"/>
        <v/>
      </c>
      <c r="J1910" t="str">
        <f t="shared" si="152"/>
        <v>MATERIALES</v>
      </c>
      <c r="K1910" t="b">
        <f t="shared" si="150"/>
        <v>0</v>
      </c>
      <c r="L1910" s="11" t="str">
        <f t="shared" si="151"/>
        <v>SI</v>
      </c>
      <c r="M1910" t="str">
        <f>IF(B1910="Q", MAX(M$2:M1909)+1, "")</f>
        <v/>
      </c>
      <c r="N1910" t="str">
        <f t="shared" si="148"/>
        <v/>
      </c>
    </row>
    <row r="1911" spans="1:14" x14ac:dyDescent="0.25">
      <c r="H1911" t="str" cm="1">
        <f t="array" ref="H1911">SUBSTITUTE(INDEX($C$1:$C1911, MAX(IF((NOT(ISBLANK($C$1:$C1911)))*(ISNUMBER(FIND("Item:", $C$1:$C1911))), ROW($C$1:$C1911)-ROW($C$1)+1))), "Item: ", "")</f>
        <v>REVESTIMIENTO DE CERAMICA C/CEMENTO COLA</v>
      </c>
      <c r="I1911" t="str">
        <f t="shared" si="149"/>
        <v/>
      </c>
      <c r="J1911" t="str">
        <f t="shared" si="152"/>
        <v>MATERIALES</v>
      </c>
      <c r="K1911" t="b">
        <f t="shared" si="150"/>
        <v>0</v>
      </c>
      <c r="L1911" s="11" t="str">
        <f t="shared" si="151"/>
        <v/>
      </c>
      <c r="M1911" t="str">
        <f>IF(B1911="Q", MAX(M$2:M1910)+1, "")</f>
        <v/>
      </c>
      <c r="N1911" t="str">
        <f t="shared" si="148"/>
        <v/>
      </c>
    </row>
    <row r="1912" spans="1:14" x14ac:dyDescent="0.25">
      <c r="H1912" t="str" cm="1">
        <f t="array" ref="H1912">SUBSTITUTE(INDEX($C$1:$C1912, MAX(IF((NOT(ISBLANK($C$1:$C1912)))*(ISNUMBER(FIND("Item:", $C$1:$C1912))), ROW($C$1:$C1912)-ROW($C$1)+1))), "Item: ", "")</f>
        <v>REVESTIMIENTO DE CERAMICA C/CEMENTO COLA</v>
      </c>
      <c r="I1912" t="str">
        <f t="shared" si="149"/>
        <v/>
      </c>
      <c r="J1912" t="str">
        <f t="shared" si="152"/>
        <v>MATERIALES</v>
      </c>
      <c r="K1912" t="b">
        <f t="shared" si="150"/>
        <v>0</v>
      </c>
      <c r="L1912" s="11" t="str">
        <f t="shared" si="151"/>
        <v/>
      </c>
      <c r="M1912" t="str">
        <f>IF(B1912="Q", MAX(M$2:M1911)+1, "")</f>
        <v/>
      </c>
      <c r="N1912" t="str">
        <f t="shared" si="148"/>
        <v/>
      </c>
    </row>
    <row r="1913" spans="1:14" x14ac:dyDescent="0.25">
      <c r="H1913" t="str" cm="1">
        <f t="array" ref="H1913">SUBSTITUTE(INDEX($C$1:$C1913, MAX(IF((NOT(ISBLANK($C$1:$C1913)))*(ISNUMBER(FIND("Item:", $C$1:$C1913))), ROW($C$1:$C1913)-ROW($C$1)+1))), "Item: ", "")</f>
        <v>REVESTIMIENTO DE CERAMICA C/CEMENTO COLA</v>
      </c>
      <c r="I1913" t="str">
        <f t="shared" si="149"/>
        <v/>
      </c>
      <c r="J1913" t="str">
        <f t="shared" si="152"/>
        <v>MATERIALES</v>
      </c>
      <c r="K1913" t="b">
        <f t="shared" si="150"/>
        <v>0</v>
      </c>
      <c r="L1913" s="11" t="str">
        <f t="shared" si="151"/>
        <v/>
      </c>
      <c r="M1913" t="str">
        <f>IF(B1913="Q", MAX(M$2:M1912)+1, "")</f>
        <v/>
      </c>
      <c r="N1913" t="str">
        <f t="shared" si="148"/>
        <v/>
      </c>
    </row>
    <row r="1914" spans="1:14" x14ac:dyDescent="0.25">
      <c r="H1914" t="str" cm="1">
        <f t="array" ref="H1914">SUBSTITUTE(INDEX($C$1:$C1914, MAX(IF((NOT(ISBLANK($C$1:$C1914)))*(ISNUMBER(FIND("Item:", $C$1:$C1914))), ROW($C$1:$C1914)-ROW($C$1)+1))), "Item: ", "")</f>
        <v>REVESTIMIENTO DE CERAMICA C/CEMENTO COLA</v>
      </c>
      <c r="I1914" t="str">
        <f t="shared" si="149"/>
        <v/>
      </c>
      <c r="J1914" t="str">
        <f t="shared" si="152"/>
        <v>MATERIALES</v>
      </c>
      <c r="K1914" t="b">
        <f t="shared" si="150"/>
        <v>0</v>
      </c>
      <c r="L1914" s="11" t="str">
        <f t="shared" si="151"/>
        <v/>
      </c>
      <c r="M1914" t="str">
        <f>IF(B1914="Q", MAX(M$2:M1913)+1, "")</f>
        <v/>
      </c>
      <c r="N1914" t="str">
        <f t="shared" si="148"/>
        <v/>
      </c>
    </row>
    <row r="1915" spans="1:14" x14ac:dyDescent="0.25">
      <c r="H1915" t="str" cm="1">
        <f t="array" ref="H1915">SUBSTITUTE(INDEX($C$1:$C1915, MAX(IF((NOT(ISBLANK($C$1:$C1915)))*(ISNUMBER(FIND("Item:", $C$1:$C1915))), ROW($C$1:$C1915)-ROW($C$1)+1))), "Item: ", "")</f>
        <v>REVESTIMIENTO DE CERAMICA C/CEMENTO COLA</v>
      </c>
      <c r="I1915" t="str">
        <f t="shared" si="149"/>
        <v/>
      </c>
      <c r="J1915" t="str">
        <f t="shared" si="152"/>
        <v>MATERIALES</v>
      </c>
      <c r="K1915" t="b">
        <f t="shared" si="150"/>
        <v>0</v>
      </c>
      <c r="L1915" s="11" t="str">
        <f t="shared" si="151"/>
        <v/>
      </c>
      <c r="M1915" t="str">
        <f>IF(B1915="Q", MAX(M$2:M1914)+1, "")</f>
        <v/>
      </c>
      <c r="N1915" t="str">
        <f t="shared" si="148"/>
        <v/>
      </c>
    </row>
    <row r="1916" spans="1:14" x14ac:dyDescent="0.25">
      <c r="H1916" t="str" cm="1">
        <f t="array" ref="H1916">SUBSTITUTE(INDEX($C$1:$C1916, MAX(IF((NOT(ISBLANK($C$1:$C1916)))*(ISNUMBER(FIND("Item:", $C$1:$C1916))), ROW($C$1:$C1916)-ROW($C$1)+1))), "Item: ", "")</f>
        <v>REVESTIMIENTO DE CERAMICA C/CEMENTO COLA</v>
      </c>
      <c r="I1916" t="str">
        <f t="shared" si="149"/>
        <v/>
      </c>
      <c r="J1916" t="str">
        <f t="shared" si="152"/>
        <v>MATERIALES</v>
      </c>
      <c r="K1916" t="b">
        <f t="shared" si="150"/>
        <v>0</v>
      </c>
      <c r="L1916" s="11" t="str">
        <f t="shared" si="151"/>
        <v/>
      </c>
      <c r="M1916" t="str">
        <f>IF(B1916="Q", MAX(M$2:M1915)+1, "")</f>
        <v/>
      </c>
      <c r="N1916" t="str">
        <f t="shared" si="148"/>
        <v/>
      </c>
    </row>
    <row r="1917" spans="1:14" x14ac:dyDescent="0.25">
      <c r="H1917" t="str" cm="1">
        <f t="array" ref="H1917">SUBSTITUTE(INDEX($C$1:$C1917, MAX(IF((NOT(ISBLANK($C$1:$C1917)))*(ISNUMBER(FIND("Item:", $C$1:$C1917))), ROW($C$1:$C1917)-ROW($C$1)+1))), "Item: ", "")</f>
        <v>REVESTIMIENTO DE CERAMICA C/CEMENTO COLA</v>
      </c>
      <c r="I1917" t="str">
        <f t="shared" si="149"/>
        <v/>
      </c>
      <c r="J1917" t="str">
        <f t="shared" si="152"/>
        <v>MATERIALES</v>
      </c>
      <c r="K1917" t="b">
        <f t="shared" si="150"/>
        <v>0</v>
      </c>
      <c r="L1917" s="11" t="str">
        <f t="shared" si="151"/>
        <v/>
      </c>
      <c r="M1917" t="str">
        <f>IF(B1917="Q", MAX(M$2:M1916)+1, "")</f>
        <v/>
      </c>
      <c r="N1917" t="str">
        <f t="shared" si="148"/>
        <v/>
      </c>
    </row>
    <row r="1918" spans="1:14" x14ac:dyDescent="0.25">
      <c r="H1918" t="str" cm="1">
        <f t="array" ref="H1918">SUBSTITUTE(INDEX($C$1:$C1918, MAX(IF((NOT(ISBLANK($C$1:$C1918)))*(ISNUMBER(FIND("Item:", $C$1:$C1918))), ROW($C$1:$C1918)-ROW($C$1)+1))), "Item: ", "")</f>
        <v>REVESTIMIENTO DE CERAMICA C/CEMENTO COLA</v>
      </c>
      <c r="I1918" t="str">
        <f t="shared" si="149"/>
        <v/>
      </c>
      <c r="J1918" t="str">
        <f t="shared" si="152"/>
        <v>MATERIALES</v>
      </c>
      <c r="K1918" t="b">
        <f t="shared" si="150"/>
        <v>0</v>
      </c>
      <c r="L1918" s="11" t="str">
        <f t="shared" si="151"/>
        <v/>
      </c>
      <c r="M1918" t="str">
        <f>IF(B1918="Q", MAX(M$2:M1917)+1, "")</f>
        <v/>
      </c>
      <c r="N1918" t="str">
        <f t="shared" si="148"/>
        <v/>
      </c>
    </row>
    <row r="1919" spans="1:14" x14ac:dyDescent="0.25">
      <c r="H1919" t="str" cm="1">
        <f t="array" ref="H1919">SUBSTITUTE(INDEX($C$1:$C1919, MAX(IF((NOT(ISBLANK($C$1:$C1919)))*(ISNUMBER(FIND("Item:", $C$1:$C1919))), ROW($C$1:$C1919)-ROW($C$1)+1))), "Item: ", "")</f>
        <v>REVESTIMIENTO DE CERAMICA C/CEMENTO COLA</v>
      </c>
      <c r="I1919" t="str">
        <f t="shared" si="149"/>
        <v/>
      </c>
      <c r="J1919" t="str">
        <f t="shared" si="152"/>
        <v>MATERIALES</v>
      </c>
      <c r="K1919" t="b">
        <f t="shared" si="150"/>
        <v>0</v>
      </c>
      <c r="L1919" s="11" t="str">
        <f t="shared" si="151"/>
        <v/>
      </c>
      <c r="M1919" t="str">
        <f>IF(B1919="Q", MAX(M$2:M1918)+1, "")</f>
        <v/>
      </c>
      <c r="N1919" t="str">
        <f t="shared" si="148"/>
        <v/>
      </c>
    </row>
    <row r="1920" spans="1:14" x14ac:dyDescent="0.25">
      <c r="H1920" t="str" cm="1">
        <f t="array" ref="H1920">SUBSTITUTE(INDEX($C$1:$C1920, MAX(IF((NOT(ISBLANK($C$1:$C1920)))*(ISNUMBER(FIND("Item:", $C$1:$C1920))), ROW($C$1:$C1920)-ROW($C$1)+1))), "Item: ", "")</f>
        <v>REVESTIMIENTO DE CERAMICA C/CEMENTO COLA</v>
      </c>
      <c r="I1920" t="str">
        <f t="shared" si="149"/>
        <v/>
      </c>
      <c r="J1920" t="str">
        <f t="shared" si="152"/>
        <v>MATERIALES</v>
      </c>
      <c r="K1920" t="b">
        <f t="shared" si="150"/>
        <v>0</v>
      </c>
      <c r="L1920" s="11" t="str">
        <f t="shared" si="151"/>
        <v/>
      </c>
      <c r="M1920" t="str">
        <f>IF(B1920="Q", MAX(M$2:M1919)+1, "")</f>
        <v/>
      </c>
      <c r="N1920" t="str">
        <f t="shared" si="148"/>
        <v/>
      </c>
    </row>
    <row r="1921" spans="1:14" x14ac:dyDescent="0.25">
      <c r="H1921" t="str" cm="1">
        <f t="array" ref="H1921">SUBSTITUTE(INDEX($C$1:$C1921, MAX(IF((NOT(ISBLANK($C$1:$C1921)))*(ISNUMBER(FIND("Item:", $C$1:$C1921))), ROW($C$1:$C1921)-ROW($C$1)+1))), "Item: ", "")</f>
        <v>REVESTIMIENTO DE CERAMICA C/CEMENTO COLA</v>
      </c>
      <c r="I1921" t="str">
        <f t="shared" si="149"/>
        <v/>
      </c>
      <c r="J1921" t="str">
        <f t="shared" si="152"/>
        <v>MATERIALES</v>
      </c>
      <c r="K1921" t="b">
        <f t="shared" si="150"/>
        <v>0</v>
      </c>
      <c r="L1921" s="11" t="str">
        <f t="shared" si="151"/>
        <v/>
      </c>
      <c r="M1921" t="str">
        <f>IF(B1921="Q", MAX(M$2:M1920)+1, "")</f>
        <v/>
      </c>
      <c r="N1921" t="str">
        <f t="shared" si="148"/>
        <v/>
      </c>
    </row>
    <row r="1922" spans="1:14" x14ac:dyDescent="0.25">
      <c r="H1922" t="str" cm="1">
        <f t="array" ref="H1922">SUBSTITUTE(INDEX($C$1:$C1922, MAX(IF((NOT(ISBLANK($C$1:$C1922)))*(ISNUMBER(FIND("Item:", $C$1:$C1922))), ROW($C$1:$C1922)-ROW($C$1)+1))), "Item: ", "")</f>
        <v>REVESTIMIENTO DE CERAMICA C/CEMENTO COLA</v>
      </c>
      <c r="I1922" t="str">
        <f t="shared" si="149"/>
        <v/>
      </c>
      <c r="J1922" t="str">
        <f t="shared" si="152"/>
        <v>MATERIALES</v>
      </c>
      <c r="K1922" t="b">
        <f t="shared" si="150"/>
        <v>0</v>
      </c>
      <c r="L1922" s="11" t="str">
        <f t="shared" si="151"/>
        <v/>
      </c>
      <c r="M1922" t="str">
        <f>IF(B1922="Q", MAX(M$2:M1921)+1, "")</f>
        <v/>
      </c>
      <c r="N1922" t="str">
        <f t="shared" ref="N1922:N1985" si="153">+IF(M1922="","",H1922)</f>
        <v/>
      </c>
    </row>
    <row r="1923" spans="1:14" x14ac:dyDescent="0.25">
      <c r="A1923" s="6" t="s">
        <v>1</v>
      </c>
      <c r="B1923" s="6" t="s">
        <v>219</v>
      </c>
      <c r="C1923" s="8" t="s">
        <v>220</v>
      </c>
      <c r="D1923" s="8"/>
      <c r="E1923" s="8"/>
      <c r="F1923" s="8" t="s">
        <v>221</v>
      </c>
      <c r="G1923" s="7">
        <v>40.92</v>
      </c>
      <c r="H1923" t="str" cm="1">
        <f t="array" ref="H1923">SUBSTITUTE(INDEX($C$1:$C1923, MAX(IF((NOT(ISBLANK($C$1:$C1923)))*(ISNUMBER(FIND("Item:", $C$1:$C1923))), ROW($C$1:$C1923)-ROW($C$1)+1))), "Item: ", "")</f>
        <v>REVESTIMIENTO DE CERAMICA C/CEMENTO COLA</v>
      </c>
      <c r="I1923" t="str">
        <f t="shared" ref="I1923:I1986" si="154">IFERROR(  IF(OR(ISNUMBER(FIND("MATERIALES", C1923,1))), "MATERIALES",  IF(OR(ISNUMBER(FIND("MANO DE OBRA", C1923))), "MANO DE OBRA",  IF(OR(ISNUMBER(FIND("EQUIPO", C1923))), "EQUIPO",  ""))),"")</f>
        <v>MATERIALES</v>
      </c>
      <c r="J1923" t="str">
        <f t="shared" si="152"/>
        <v>MATERIALES</v>
      </c>
      <c r="K1923" t="b">
        <f t="shared" ref="K1923:K1986" si="155">AND(ISTEXT(B1923),C1923=J1923)</f>
        <v>0</v>
      </c>
      <c r="L1923" s="11" t="str">
        <f t="shared" ref="L1923:L1986" si="156">IF(ISNUMBER(A1923),"SI","")</f>
        <v/>
      </c>
      <c r="M1923" t="str">
        <f>IF(B1923="Q", MAX(M$2:M1922)+1, "")</f>
        <v/>
      </c>
      <c r="N1923" t="str">
        <f t="shared" si="153"/>
        <v/>
      </c>
    </row>
    <row r="1924" spans="1:14" x14ac:dyDescent="0.25">
      <c r="A1924" s="2"/>
      <c r="B1924" s="2" t="s">
        <v>222</v>
      </c>
      <c r="C1924" s="5" t="s">
        <v>223</v>
      </c>
      <c r="D1924" s="5"/>
      <c r="E1924" s="5"/>
      <c r="F1924" s="5"/>
      <c r="G1924" s="5"/>
      <c r="H1924" t="str" cm="1">
        <f t="array" ref="H1924">SUBSTITUTE(INDEX($C$1:$C1924, MAX(IF((NOT(ISBLANK($C$1:$C1924)))*(ISNUMBER(FIND("Item:", $C$1:$C1924))), ROW($C$1:$C1924)-ROW($C$1)+1))), "Item: ", "")</f>
        <v>REVESTIMIENTO DE CERAMICA C/CEMENTO COLA</v>
      </c>
      <c r="I1924" t="str">
        <f t="shared" si="154"/>
        <v>MANO DE OBRA</v>
      </c>
      <c r="J1924" t="str">
        <f t="shared" si="152"/>
        <v>MANO DE OBRA</v>
      </c>
      <c r="K1924" t="b">
        <f t="shared" si="155"/>
        <v>1</v>
      </c>
      <c r="L1924" s="11" t="str">
        <f t="shared" si="156"/>
        <v/>
      </c>
      <c r="M1924" t="str">
        <f>IF(B1924="Q", MAX(M$2:M1923)+1, "")</f>
        <v/>
      </c>
      <c r="N1924" t="str">
        <f t="shared" si="153"/>
        <v/>
      </c>
    </row>
    <row r="1925" spans="1:14" x14ac:dyDescent="0.25">
      <c r="A1925" s="2">
        <v>1</v>
      </c>
      <c r="B1925" s="2" t="s">
        <v>218</v>
      </c>
      <c r="C1925" s="5" t="s">
        <v>197</v>
      </c>
      <c r="D1925" s="5" t="s">
        <v>198</v>
      </c>
      <c r="E1925" s="3">
        <v>1.6</v>
      </c>
      <c r="F1925" s="3">
        <v>18</v>
      </c>
      <c r="G1925" s="3">
        <v>28.8</v>
      </c>
      <c r="H1925" t="str" cm="1">
        <f t="array" ref="H1925">SUBSTITUTE(INDEX($C$1:$C1925, MAX(IF((NOT(ISBLANK($C$1:$C1925)))*(ISNUMBER(FIND("Item:", $C$1:$C1925))), ROW($C$1:$C1925)-ROW($C$1)+1))), "Item: ", "")</f>
        <v>REVESTIMIENTO DE CERAMICA C/CEMENTO COLA</v>
      </c>
      <c r="I1925" t="str">
        <f t="shared" si="154"/>
        <v/>
      </c>
      <c r="J1925" t="str">
        <f t="shared" si="152"/>
        <v>MANO DE OBRA</v>
      </c>
      <c r="K1925" t="b">
        <f t="shared" si="155"/>
        <v>0</v>
      </c>
      <c r="L1925" s="11" t="str">
        <f t="shared" si="156"/>
        <v>SI</v>
      </c>
      <c r="M1925" t="str">
        <f>IF(B1925="Q", MAX(M$2:M1924)+1, "")</f>
        <v/>
      </c>
      <c r="N1925" t="str">
        <f t="shared" si="153"/>
        <v/>
      </c>
    </row>
    <row r="1926" spans="1:14" x14ac:dyDescent="0.25">
      <c r="A1926" s="2">
        <v>2</v>
      </c>
      <c r="B1926" s="2" t="s">
        <v>218</v>
      </c>
      <c r="C1926" s="5" t="s">
        <v>200</v>
      </c>
      <c r="D1926" s="5" t="s">
        <v>198</v>
      </c>
      <c r="E1926" s="3">
        <v>1.1000000000000001</v>
      </c>
      <c r="F1926" s="3">
        <v>0</v>
      </c>
      <c r="G1926" s="3">
        <v>0</v>
      </c>
      <c r="H1926" t="str" cm="1">
        <f t="array" ref="H1926">SUBSTITUTE(INDEX($C$1:$C1926, MAX(IF((NOT(ISBLANK($C$1:$C1926)))*(ISNUMBER(FIND("Item:", $C$1:$C1926))), ROW($C$1:$C1926)-ROW($C$1)+1))), "Item: ", "")</f>
        <v>REVESTIMIENTO DE CERAMICA C/CEMENTO COLA</v>
      </c>
      <c r="I1926" t="str">
        <f t="shared" si="154"/>
        <v/>
      </c>
      <c r="J1926" t="str">
        <f t="shared" si="152"/>
        <v>MANO DE OBRA</v>
      </c>
      <c r="K1926" t="b">
        <f t="shared" si="155"/>
        <v>0</v>
      </c>
      <c r="L1926" s="11" t="str">
        <f t="shared" si="156"/>
        <v>SI</v>
      </c>
      <c r="M1926" t="str">
        <f>IF(B1926="Q", MAX(M$2:M1925)+1, "")</f>
        <v/>
      </c>
      <c r="N1926" t="str">
        <f t="shared" si="153"/>
        <v/>
      </c>
    </row>
    <row r="1927" spans="1:14" x14ac:dyDescent="0.25">
      <c r="H1927" t="str" cm="1">
        <f t="array" ref="H1927">SUBSTITUTE(INDEX($C$1:$C1927, MAX(IF((NOT(ISBLANK($C$1:$C1927)))*(ISNUMBER(FIND("Item:", $C$1:$C1927))), ROW($C$1:$C1927)-ROW($C$1)+1))), "Item: ", "")</f>
        <v>REVESTIMIENTO DE CERAMICA C/CEMENTO COLA</v>
      </c>
      <c r="I1927" t="str">
        <f t="shared" si="154"/>
        <v/>
      </c>
      <c r="J1927" t="str">
        <f t="shared" si="152"/>
        <v>MANO DE OBRA</v>
      </c>
      <c r="K1927" t="b">
        <f t="shared" si="155"/>
        <v>0</v>
      </c>
      <c r="L1927" s="11" t="str">
        <f t="shared" si="156"/>
        <v/>
      </c>
      <c r="M1927" t="str">
        <f>IF(B1927="Q", MAX(M$2:M1926)+1, "")</f>
        <v/>
      </c>
      <c r="N1927" t="str">
        <f t="shared" si="153"/>
        <v/>
      </c>
    </row>
    <row r="1928" spans="1:14" x14ac:dyDescent="0.25">
      <c r="H1928" t="str" cm="1">
        <f t="array" ref="H1928">SUBSTITUTE(INDEX($C$1:$C1928, MAX(IF((NOT(ISBLANK($C$1:$C1928)))*(ISNUMBER(FIND("Item:", $C$1:$C1928))), ROW($C$1:$C1928)-ROW($C$1)+1))), "Item: ", "")</f>
        <v>REVESTIMIENTO DE CERAMICA C/CEMENTO COLA</v>
      </c>
      <c r="I1928" t="str">
        <f t="shared" si="154"/>
        <v/>
      </c>
      <c r="J1928" t="str">
        <f t="shared" ref="J1928:J1991" si="157">+IF(I1928="",J1927,I1928)</f>
        <v>MANO DE OBRA</v>
      </c>
      <c r="K1928" t="b">
        <f t="shared" si="155"/>
        <v>0</v>
      </c>
      <c r="L1928" s="11" t="str">
        <f t="shared" si="156"/>
        <v/>
      </c>
      <c r="M1928" t="str">
        <f>IF(B1928="Q", MAX(M$2:M1927)+1, "")</f>
        <v/>
      </c>
      <c r="N1928" t="str">
        <f t="shared" si="153"/>
        <v/>
      </c>
    </row>
    <row r="1929" spans="1:14" x14ac:dyDescent="0.25">
      <c r="H1929" t="str" cm="1">
        <f t="array" ref="H1929">SUBSTITUTE(INDEX($C$1:$C1929, MAX(IF((NOT(ISBLANK($C$1:$C1929)))*(ISNUMBER(FIND("Item:", $C$1:$C1929))), ROW($C$1:$C1929)-ROW($C$1)+1))), "Item: ", "")</f>
        <v>REVESTIMIENTO DE CERAMICA C/CEMENTO COLA</v>
      </c>
      <c r="I1929" t="str">
        <f t="shared" si="154"/>
        <v/>
      </c>
      <c r="J1929" t="str">
        <f t="shared" si="157"/>
        <v>MANO DE OBRA</v>
      </c>
      <c r="K1929" t="b">
        <f t="shared" si="155"/>
        <v>0</v>
      </c>
      <c r="L1929" s="11" t="str">
        <f t="shared" si="156"/>
        <v/>
      </c>
      <c r="M1929" t="str">
        <f>IF(B1929="Q", MAX(M$2:M1928)+1, "")</f>
        <v/>
      </c>
      <c r="N1929" t="str">
        <f t="shared" si="153"/>
        <v/>
      </c>
    </row>
    <row r="1930" spans="1:14" x14ac:dyDescent="0.25">
      <c r="A1930" s="6" t="s">
        <v>1</v>
      </c>
      <c r="B1930" s="6" t="s">
        <v>224</v>
      </c>
      <c r="C1930" s="8" t="s">
        <v>225</v>
      </c>
      <c r="D1930" s="8"/>
      <c r="E1930" s="8"/>
      <c r="F1930" s="8" t="s">
        <v>226</v>
      </c>
      <c r="G1930" s="7">
        <v>28.8</v>
      </c>
      <c r="H1930" t="str" cm="1">
        <f t="array" ref="H1930">SUBSTITUTE(INDEX($C$1:$C1930, MAX(IF((NOT(ISBLANK($C$1:$C1930)))*(ISNUMBER(FIND("Item:", $C$1:$C1930))), ROW($C$1:$C1930)-ROW($C$1)+1))), "Item: ", "")</f>
        <v>REVESTIMIENTO DE CERAMICA C/CEMENTO COLA</v>
      </c>
      <c r="I1930" t="str">
        <f t="shared" si="154"/>
        <v>MANO DE OBRA</v>
      </c>
      <c r="J1930" t="str">
        <f t="shared" si="157"/>
        <v>MANO DE OBRA</v>
      </c>
      <c r="K1930" t="b">
        <f t="shared" si="155"/>
        <v>0</v>
      </c>
      <c r="L1930" s="11" t="str">
        <f t="shared" si="156"/>
        <v/>
      </c>
      <c r="M1930" t="str">
        <f>IF(B1930="Q", MAX(M$2:M1929)+1, "")</f>
        <v/>
      </c>
      <c r="N1930" t="str">
        <f t="shared" si="153"/>
        <v/>
      </c>
    </row>
    <row r="1931" spans="1:14" x14ac:dyDescent="0.25">
      <c r="A1931" s="2"/>
      <c r="B1931" s="2" t="s">
        <v>227</v>
      </c>
      <c r="C1931" s="5" t="s">
        <v>228</v>
      </c>
      <c r="D1931" s="5"/>
      <c r="E1931" s="5" t="s">
        <v>229</v>
      </c>
      <c r="F1931" s="5" t="s">
        <v>230</v>
      </c>
      <c r="G1931" s="3">
        <v>15.84</v>
      </c>
      <c r="H1931" t="str" cm="1">
        <f t="array" ref="H1931">SUBSTITUTE(INDEX($C$1:$C1931, MAX(IF((NOT(ISBLANK($C$1:$C1931)))*(ISNUMBER(FIND("Item:", $C$1:$C1931))), ROW($C$1:$C1931)-ROW($C$1)+1))), "Item: ", "")</f>
        <v>REVESTIMIENTO DE CERAMICA C/CEMENTO COLA</v>
      </c>
      <c r="I1931" t="str">
        <f t="shared" si="154"/>
        <v/>
      </c>
      <c r="J1931" t="str">
        <f t="shared" si="157"/>
        <v>MANO DE OBRA</v>
      </c>
      <c r="K1931" t="b">
        <f t="shared" si="155"/>
        <v>0</v>
      </c>
      <c r="L1931" s="11" t="str">
        <f t="shared" si="156"/>
        <v/>
      </c>
      <c r="M1931" t="str">
        <f>IF(B1931="Q", MAX(M$2:M1930)+1, "")</f>
        <v/>
      </c>
      <c r="N1931" t="str">
        <f t="shared" si="153"/>
        <v/>
      </c>
    </row>
    <row r="1932" spans="1:14" x14ac:dyDescent="0.25">
      <c r="A1932" s="2"/>
      <c r="B1932" s="2" t="s">
        <v>231</v>
      </c>
      <c r="C1932" s="5" t="s">
        <v>232</v>
      </c>
      <c r="D1932" s="5"/>
      <c r="E1932" s="5" t="s">
        <v>233</v>
      </c>
      <c r="F1932" s="5" t="s">
        <v>234</v>
      </c>
      <c r="G1932" s="3">
        <v>6.67</v>
      </c>
      <c r="H1932" t="str" cm="1">
        <f t="array" ref="H1932">SUBSTITUTE(INDEX($C$1:$C1932, MAX(IF((NOT(ISBLANK($C$1:$C1932)))*(ISNUMBER(FIND("Item:", $C$1:$C1932))), ROW($C$1:$C1932)-ROW($C$1)+1))), "Item: ", "")</f>
        <v>REVESTIMIENTO DE CERAMICA C/CEMENTO COLA</v>
      </c>
      <c r="I1932" t="str">
        <f t="shared" si="154"/>
        <v/>
      </c>
      <c r="J1932" t="str">
        <f t="shared" si="157"/>
        <v>MANO DE OBRA</v>
      </c>
      <c r="K1932" t="b">
        <f t="shared" si="155"/>
        <v>0</v>
      </c>
      <c r="L1932" s="11" t="str">
        <f t="shared" si="156"/>
        <v/>
      </c>
      <c r="M1932" t="str">
        <f>IF(B1932="Q", MAX(M$2:M1931)+1, "")</f>
        <v/>
      </c>
      <c r="N1932" t="str">
        <f t="shared" si="153"/>
        <v/>
      </c>
    </row>
    <row r="1933" spans="1:14" x14ac:dyDescent="0.25">
      <c r="A1933" s="6" t="s">
        <v>1</v>
      </c>
      <c r="B1933" s="6" t="s">
        <v>235</v>
      </c>
      <c r="C1933" s="8" t="s">
        <v>236</v>
      </c>
      <c r="D1933" s="8"/>
      <c r="E1933" s="8"/>
      <c r="F1933" s="8" t="s">
        <v>237</v>
      </c>
      <c r="G1933" s="7">
        <v>51.31</v>
      </c>
      <c r="H1933" t="str" cm="1">
        <f t="array" ref="H1933">SUBSTITUTE(INDEX($C$1:$C1933, MAX(IF((NOT(ISBLANK($C$1:$C1933)))*(ISNUMBER(FIND("Item:", $C$1:$C1933))), ROW($C$1:$C1933)-ROW($C$1)+1))), "Item: ", "")</f>
        <v>REVESTIMIENTO DE CERAMICA C/CEMENTO COLA</v>
      </c>
      <c r="I1933" t="str">
        <f t="shared" si="154"/>
        <v>MANO DE OBRA</v>
      </c>
      <c r="J1933" t="str">
        <f t="shared" si="157"/>
        <v>MANO DE OBRA</v>
      </c>
      <c r="K1933" t="b">
        <f t="shared" si="155"/>
        <v>0</v>
      </c>
      <c r="L1933" s="11" t="str">
        <f t="shared" si="156"/>
        <v/>
      </c>
      <c r="M1933" t="str">
        <f>IF(B1933="Q", MAX(M$2:M1932)+1, "")</f>
        <v/>
      </c>
      <c r="N1933" t="str">
        <f t="shared" si="153"/>
        <v/>
      </c>
    </row>
    <row r="1934" spans="1:14" x14ac:dyDescent="0.25">
      <c r="A1934" s="2"/>
      <c r="B1934" s="2" t="s">
        <v>238</v>
      </c>
      <c r="C1934" s="5" t="s">
        <v>239</v>
      </c>
      <c r="D1934" s="5"/>
      <c r="E1934" s="5"/>
      <c r="F1934" s="5"/>
      <c r="G1934" s="5"/>
      <c r="H1934" t="str" cm="1">
        <f t="array" ref="H1934">SUBSTITUTE(INDEX($C$1:$C1934, MAX(IF((NOT(ISBLANK($C$1:$C1934)))*(ISNUMBER(FIND("Item:", $C$1:$C1934))), ROW($C$1:$C1934)-ROW($C$1)+1))), "Item: ", "")</f>
        <v>REVESTIMIENTO DE CERAMICA C/CEMENTO COLA</v>
      </c>
      <c r="I1934" t="str">
        <f t="shared" si="154"/>
        <v>EQUIPO</v>
      </c>
      <c r="J1934" t="str">
        <f t="shared" si="157"/>
        <v>EQUIPO</v>
      </c>
      <c r="K1934" t="b">
        <f t="shared" si="155"/>
        <v>0</v>
      </c>
      <c r="L1934" s="11" t="str">
        <f t="shared" si="156"/>
        <v/>
      </c>
      <c r="M1934" t="str">
        <f>IF(B1934="Q", MAX(M$2:M1933)+1, "")</f>
        <v/>
      </c>
      <c r="N1934" t="str">
        <f t="shared" si="153"/>
        <v/>
      </c>
    </row>
    <row r="1935" spans="1:14" x14ac:dyDescent="0.25">
      <c r="H1935" t="str" cm="1">
        <f t="array" ref="H1935">SUBSTITUTE(INDEX($C$1:$C1935, MAX(IF((NOT(ISBLANK($C$1:$C1935)))*(ISNUMBER(FIND("Item:", $C$1:$C1935))), ROW($C$1:$C1935)-ROW($C$1)+1))), "Item: ", "")</f>
        <v>REVESTIMIENTO DE CERAMICA C/CEMENTO COLA</v>
      </c>
      <c r="I1935" t="str">
        <f t="shared" si="154"/>
        <v/>
      </c>
      <c r="J1935" t="str">
        <f t="shared" si="157"/>
        <v>EQUIPO</v>
      </c>
      <c r="K1935" t="b">
        <f t="shared" si="155"/>
        <v>0</v>
      </c>
      <c r="L1935" s="11" t="str">
        <f t="shared" si="156"/>
        <v/>
      </c>
      <c r="M1935" t="str">
        <f>IF(B1935="Q", MAX(M$2:M1934)+1, "")</f>
        <v/>
      </c>
      <c r="N1935" t="str">
        <f t="shared" si="153"/>
        <v/>
      </c>
    </row>
    <row r="1936" spans="1:14" x14ac:dyDescent="0.25">
      <c r="H1936" t="str" cm="1">
        <f t="array" ref="H1936">SUBSTITUTE(INDEX($C$1:$C1936, MAX(IF((NOT(ISBLANK($C$1:$C1936)))*(ISNUMBER(FIND("Item:", $C$1:$C1936))), ROW($C$1:$C1936)-ROW($C$1)+1))), "Item: ", "")</f>
        <v>REVESTIMIENTO DE CERAMICA C/CEMENTO COLA</v>
      </c>
      <c r="I1936" t="str">
        <f t="shared" si="154"/>
        <v/>
      </c>
      <c r="J1936" t="str">
        <f t="shared" si="157"/>
        <v>EQUIPO</v>
      </c>
      <c r="K1936" t="b">
        <f t="shared" si="155"/>
        <v>0</v>
      </c>
      <c r="L1936" s="11" t="str">
        <f t="shared" si="156"/>
        <v/>
      </c>
      <c r="M1936" t="str">
        <f>IF(B1936="Q", MAX(M$2:M1935)+1, "")</f>
        <v/>
      </c>
      <c r="N1936" t="str">
        <f t="shared" si="153"/>
        <v/>
      </c>
    </row>
    <row r="1937" spans="1:14" x14ac:dyDescent="0.25">
      <c r="H1937" t="str" cm="1">
        <f t="array" ref="H1937">SUBSTITUTE(INDEX($C$1:$C1937, MAX(IF((NOT(ISBLANK($C$1:$C1937)))*(ISNUMBER(FIND("Item:", $C$1:$C1937))), ROW($C$1:$C1937)-ROW($C$1)+1))), "Item: ", "")</f>
        <v>REVESTIMIENTO DE CERAMICA C/CEMENTO COLA</v>
      </c>
      <c r="I1937" t="str">
        <f t="shared" si="154"/>
        <v/>
      </c>
      <c r="J1937" t="str">
        <f t="shared" si="157"/>
        <v>EQUIPO</v>
      </c>
      <c r="K1937" t="b">
        <f t="shared" si="155"/>
        <v>0</v>
      </c>
      <c r="L1937" s="11" t="str">
        <f t="shared" si="156"/>
        <v/>
      </c>
      <c r="M1937" t="str">
        <f>IF(B1937="Q", MAX(M$2:M1936)+1, "")</f>
        <v/>
      </c>
      <c r="N1937" t="str">
        <f t="shared" si="153"/>
        <v/>
      </c>
    </row>
    <row r="1938" spans="1:14" x14ac:dyDescent="0.25">
      <c r="H1938" t="str" cm="1">
        <f t="array" ref="H1938">SUBSTITUTE(INDEX($C$1:$C1938, MAX(IF((NOT(ISBLANK($C$1:$C1938)))*(ISNUMBER(FIND("Item:", $C$1:$C1938))), ROW($C$1:$C1938)-ROW($C$1)+1))), "Item: ", "")</f>
        <v>REVESTIMIENTO DE CERAMICA C/CEMENTO COLA</v>
      </c>
      <c r="I1938" t="str">
        <f t="shared" si="154"/>
        <v/>
      </c>
      <c r="J1938" t="str">
        <f t="shared" si="157"/>
        <v>EQUIPO</v>
      </c>
      <c r="K1938" t="b">
        <f t="shared" si="155"/>
        <v>0</v>
      </c>
      <c r="L1938" s="11" t="str">
        <f t="shared" si="156"/>
        <v/>
      </c>
      <c r="M1938" t="str">
        <f>IF(B1938="Q", MAX(M$2:M1937)+1, "")</f>
        <v/>
      </c>
      <c r="N1938" t="str">
        <f t="shared" si="153"/>
        <v/>
      </c>
    </row>
    <row r="1939" spans="1:14" x14ac:dyDescent="0.25">
      <c r="H1939" t="str" cm="1">
        <f t="array" ref="H1939">SUBSTITUTE(INDEX($C$1:$C1939, MAX(IF((NOT(ISBLANK($C$1:$C1939)))*(ISNUMBER(FIND("Item:", $C$1:$C1939))), ROW($C$1:$C1939)-ROW($C$1)+1))), "Item: ", "")</f>
        <v>REVESTIMIENTO DE CERAMICA C/CEMENTO COLA</v>
      </c>
      <c r="I1939" t="str">
        <f t="shared" si="154"/>
        <v/>
      </c>
      <c r="J1939" t="str">
        <f t="shared" si="157"/>
        <v>EQUIPO</v>
      </c>
      <c r="K1939" t="b">
        <f t="shared" si="155"/>
        <v>0</v>
      </c>
      <c r="L1939" s="11" t="str">
        <f t="shared" si="156"/>
        <v/>
      </c>
      <c r="M1939" t="str">
        <f>IF(B1939="Q", MAX(M$2:M1938)+1, "")</f>
        <v/>
      </c>
      <c r="N1939" t="str">
        <f t="shared" si="153"/>
        <v/>
      </c>
    </row>
    <row r="1940" spans="1:14" x14ac:dyDescent="0.25">
      <c r="A1940" s="2"/>
      <c r="B1940" s="2" t="s">
        <v>240</v>
      </c>
      <c r="C1940" s="5" t="s">
        <v>241</v>
      </c>
      <c r="D1940" s="5"/>
      <c r="E1940" s="5" t="s">
        <v>242</v>
      </c>
      <c r="F1940" s="5" t="s">
        <v>243</v>
      </c>
      <c r="G1940" s="3">
        <v>1.54</v>
      </c>
      <c r="H1940" t="str" cm="1">
        <f t="array" ref="H1940">SUBSTITUTE(INDEX($C$1:$C1940, MAX(IF((NOT(ISBLANK($C$1:$C1940)))*(ISNUMBER(FIND("Item:", $C$1:$C1940))), ROW($C$1:$C1940)-ROW($C$1)+1))), "Item: ", "")</f>
        <v>REVESTIMIENTO DE CERAMICA C/CEMENTO COLA</v>
      </c>
      <c r="I1940" t="str">
        <f t="shared" si="154"/>
        <v/>
      </c>
      <c r="J1940" t="str">
        <f t="shared" si="157"/>
        <v>EQUIPO</v>
      </c>
      <c r="K1940" t="b">
        <f t="shared" si="155"/>
        <v>0</v>
      </c>
      <c r="L1940" s="11" t="str">
        <f t="shared" si="156"/>
        <v/>
      </c>
      <c r="M1940" t="str">
        <f>IF(B1940="Q", MAX(M$2:M1939)+1, "")</f>
        <v/>
      </c>
      <c r="N1940" t="str">
        <f t="shared" si="153"/>
        <v/>
      </c>
    </row>
    <row r="1941" spans="1:14" x14ac:dyDescent="0.25">
      <c r="A1941" s="6" t="s">
        <v>1</v>
      </c>
      <c r="B1941" s="6" t="s">
        <v>244</v>
      </c>
      <c r="C1941" s="8" t="s">
        <v>245</v>
      </c>
      <c r="D1941" s="8"/>
      <c r="E1941" s="8"/>
      <c r="F1941" s="8" t="s">
        <v>246</v>
      </c>
      <c r="G1941" s="7">
        <v>1.54</v>
      </c>
      <c r="H1941" t="str" cm="1">
        <f t="array" ref="H1941">SUBSTITUTE(INDEX($C$1:$C1941, MAX(IF((NOT(ISBLANK($C$1:$C1941)))*(ISNUMBER(FIND("Item:", $C$1:$C1941))), ROW($C$1:$C1941)-ROW($C$1)+1))), "Item: ", "")</f>
        <v>REVESTIMIENTO DE CERAMICA C/CEMENTO COLA</v>
      </c>
      <c r="I1941" t="str">
        <f t="shared" si="154"/>
        <v>EQUIPO</v>
      </c>
      <c r="J1941" t="str">
        <f t="shared" si="157"/>
        <v>EQUIPO</v>
      </c>
      <c r="K1941" t="b">
        <f t="shared" si="155"/>
        <v>0</v>
      </c>
      <c r="L1941" s="11" t="str">
        <f t="shared" si="156"/>
        <v/>
      </c>
      <c r="M1941" t="str">
        <f>IF(B1941="Q", MAX(M$2:M1940)+1, "")</f>
        <v/>
      </c>
      <c r="N1941" t="str">
        <f t="shared" si="153"/>
        <v/>
      </c>
    </row>
    <row r="1942" spans="1:14" x14ac:dyDescent="0.25">
      <c r="A1942" s="6" t="s">
        <v>1</v>
      </c>
      <c r="B1942" s="6" t="s">
        <v>247</v>
      </c>
      <c r="C1942" s="8" t="s">
        <v>248</v>
      </c>
      <c r="D1942" s="8"/>
      <c r="E1942" s="8"/>
      <c r="F1942" s="8" t="s">
        <v>249</v>
      </c>
      <c r="G1942" s="7">
        <v>93.77</v>
      </c>
      <c r="H1942" t="str" cm="1">
        <f t="array" ref="H1942">SUBSTITUTE(INDEX($C$1:$C1942, MAX(IF((NOT(ISBLANK($C$1:$C1942)))*(ISNUMBER(FIND("Item:", $C$1:$C1942))), ROW($C$1:$C1942)-ROW($C$1)+1))), "Item: ", "")</f>
        <v>REVESTIMIENTO DE CERAMICA C/CEMENTO COLA</v>
      </c>
      <c r="I1942" t="str">
        <f t="shared" si="154"/>
        <v/>
      </c>
      <c r="J1942" t="str">
        <f t="shared" si="157"/>
        <v>EQUIPO</v>
      </c>
      <c r="K1942" t="b">
        <f t="shared" si="155"/>
        <v>0</v>
      </c>
      <c r="L1942" s="11" t="str">
        <f t="shared" si="156"/>
        <v/>
      </c>
      <c r="M1942" t="str">
        <f>IF(B1942="Q", MAX(M$2:M1941)+1, "")</f>
        <v/>
      </c>
      <c r="N1942" t="str">
        <f t="shared" si="153"/>
        <v/>
      </c>
    </row>
    <row r="1943" spans="1:14" x14ac:dyDescent="0.25">
      <c r="A1943" s="2"/>
      <c r="B1943" s="2" t="s">
        <v>250</v>
      </c>
      <c r="C1943" s="5" t="s">
        <v>251</v>
      </c>
      <c r="D1943" s="5"/>
      <c r="E1943" s="5" t="s">
        <v>252</v>
      </c>
      <c r="F1943" s="5" t="s">
        <v>253</v>
      </c>
      <c r="G1943" s="3">
        <v>6.56</v>
      </c>
      <c r="H1943" t="str" cm="1">
        <f t="array" ref="H1943">SUBSTITUTE(INDEX($C$1:$C1943, MAX(IF((NOT(ISBLANK($C$1:$C1943)))*(ISNUMBER(FIND("Item:", $C$1:$C1943))), ROW($C$1:$C1943)-ROW($C$1)+1))), "Item: ", "")</f>
        <v>REVESTIMIENTO DE CERAMICA C/CEMENTO COLA</v>
      </c>
      <c r="I1943" t="str">
        <f t="shared" si="154"/>
        <v/>
      </c>
      <c r="J1943" t="str">
        <f t="shared" si="157"/>
        <v>EQUIPO</v>
      </c>
      <c r="K1943" t="b">
        <f t="shared" si="155"/>
        <v>0</v>
      </c>
      <c r="L1943" s="11" t="str">
        <f t="shared" si="156"/>
        <v/>
      </c>
      <c r="M1943" t="str">
        <f>IF(B1943="Q", MAX(M$2:M1942)+1, "")</f>
        <v/>
      </c>
      <c r="N1943" t="str">
        <f t="shared" si="153"/>
        <v/>
      </c>
    </row>
    <row r="1944" spans="1:14" x14ac:dyDescent="0.25">
      <c r="A1944" s="2"/>
      <c r="B1944" s="2" t="s">
        <v>26</v>
      </c>
      <c r="C1944" s="5" t="s">
        <v>254</v>
      </c>
      <c r="D1944" s="5"/>
      <c r="E1944" s="5" t="s">
        <v>252</v>
      </c>
      <c r="F1944" s="5" t="s">
        <v>255</v>
      </c>
      <c r="G1944" s="3">
        <v>7.02</v>
      </c>
      <c r="H1944" t="str" cm="1">
        <f t="array" ref="H1944">SUBSTITUTE(INDEX($C$1:$C1944, MAX(IF((NOT(ISBLANK($C$1:$C1944)))*(ISNUMBER(FIND("Item:", $C$1:$C1944))), ROW($C$1:$C1944)-ROW($C$1)+1))), "Item: ", "")</f>
        <v>REVESTIMIENTO DE CERAMICA C/CEMENTO COLA</v>
      </c>
      <c r="I1944" t="str">
        <f t="shared" si="154"/>
        <v/>
      </c>
      <c r="J1944" t="str">
        <f t="shared" si="157"/>
        <v>EQUIPO</v>
      </c>
      <c r="K1944" t="b">
        <f t="shared" si="155"/>
        <v>0</v>
      </c>
      <c r="L1944" s="11" t="str">
        <f t="shared" si="156"/>
        <v/>
      </c>
      <c r="M1944" t="str">
        <f>IF(B1944="Q", MAX(M$2:M1943)+1, "")</f>
        <v/>
      </c>
      <c r="N1944" t="str">
        <f t="shared" si="153"/>
        <v/>
      </c>
    </row>
    <row r="1945" spans="1:14" x14ac:dyDescent="0.25">
      <c r="A1945" s="6" t="s">
        <v>1</v>
      </c>
      <c r="B1945" s="6" t="s">
        <v>256</v>
      </c>
      <c r="C1945" s="8" t="s">
        <v>257</v>
      </c>
      <c r="D1945" s="8"/>
      <c r="E1945" s="8"/>
      <c r="F1945" s="8" t="s">
        <v>258</v>
      </c>
      <c r="G1945" s="7">
        <v>107.36</v>
      </c>
      <c r="H1945" t="str" cm="1">
        <f t="array" ref="H1945">SUBSTITUTE(INDEX($C$1:$C1945, MAX(IF((NOT(ISBLANK($C$1:$C1945)))*(ISNUMBER(FIND("Item:", $C$1:$C1945))), ROW($C$1:$C1945)-ROW($C$1)+1))), "Item: ", "")</f>
        <v>REVESTIMIENTO DE CERAMICA C/CEMENTO COLA</v>
      </c>
      <c r="I1945" t="str">
        <f t="shared" si="154"/>
        <v/>
      </c>
      <c r="J1945" t="str">
        <f t="shared" si="157"/>
        <v>EQUIPO</v>
      </c>
      <c r="K1945" t="b">
        <f t="shared" si="155"/>
        <v>0</v>
      </c>
      <c r="L1945" s="11" t="str">
        <f t="shared" si="156"/>
        <v/>
      </c>
      <c r="M1945" t="str">
        <f>IF(B1945="Q", MAX(M$2:M1944)+1, "")</f>
        <v/>
      </c>
      <c r="N1945" t="str">
        <f t="shared" si="153"/>
        <v/>
      </c>
    </row>
    <row r="1946" spans="1:14" x14ac:dyDescent="0.25">
      <c r="A1946" s="2"/>
      <c r="B1946" s="2" t="s">
        <v>259</v>
      </c>
      <c r="C1946" s="5" t="s">
        <v>260</v>
      </c>
      <c r="D1946" s="5"/>
      <c r="E1946" s="5" t="s">
        <v>261</v>
      </c>
      <c r="F1946" s="5" t="s">
        <v>262</v>
      </c>
      <c r="G1946" s="3">
        <v>3.32</v>
      </c>
      <c r="H1946" t="str" cm="1">
        <f t="array" ref="H1946">SUBSTITUTE(INDEX($C$1:$C1946, MAX(IF((NOT(ISBLANK($C$1:$C1946)))*(ISNUMBER(FIND("Item:", $C$1:$C1946))), ROW($C$1:$C1946)-ROW($C$1)+1))), "Item: ", "")</f>
        <v>REVESTIMIENTO DE CERAMICA C/CEMENTO COLA</v>
      </c>
      <c r="I1946" t="str">
        <f t="shared" si="154"/>
        <v/>
      </c>
      <c r="J1946" t="str">
        <f t="shared" si="157"/>
        <v>EQUIPO</v>
      </c>
      <c r="K1946" t="b">
        <f t="shared" si="155"/>
        <v>0</v>
      </c>
      <c r="L1946" s="11" t="str">
        <f t="shared" si="156"/>
        <v/>
      </c>
      <c r="M1946" t="str">
        <f>IF(B1946="Q", MAX(M$2:M1945)+1, "")</f>
        <v/>
      </c>
      <c r="N1946" t="str">
        <f t="shared" si="153"/>
        <v/>
      </c>
    </row>
    <row r="1947" spans="1:14" x14ac:dyDescent="0.25">
      <c r="H1947" t="str" cm="1">
        <f t="array" ref="H1947">SUBSTITUTE(INDEX($C$1:$C1947, MAX(IF((NOT(ISBLANK($C$1:$C1947)))*(ISNUMBER(FIND("Item:", $C$1:$C1947))), ROW($C$1:$C1947)-ROW($C$1)+1))), "Item: ", "")</f>
        <v>REVESTIMIENTO DE CERAMICA C/CEMENTO COLA</v>
      </c>
      <c r="I1947" t="str">
        <f t="shared" si="154"/>
        <v/>
      </c>
      <c r="J1947" t="str">
        <f t="shared" si="157"/>
        <v>EQUIPO</v>
      </c>
      <c r="K1947" t="b">
        <f t="shared" si="155"/>
        <v>0</v>
      </c>
      <c r="L1947" s="11" t="str">
        <f t="shared" si="156"/>
        <v/>
      </c>
      <c r="M1947" t="str">
        <f>IF(B1947="Q", MAX(M$2:M1946)+1, "")</f>
        <v/>
      </c>
      <c r="N1947" t="str">
        <f t="shared" si="153"/>
        <v/>
      </c>
    </row>
    <row r="1948" spans="1:14" x14ac:dyDescent="0.25">
      <c r="A1948" s="6" t="s">
        <v>1</v>
      </c>
      <c r="B1948" s="6" t="s">
        <v>263</v>
      </c>
      <c r="C1948" s="8" t="s">
        <v>264</v>
      </c>
      <c r="D1948" s="8"/>
      <c r="E1948" s="8"/>
      <c r="F1948" s="8" t="s">
        <v>265</v>
      </c>
      <c r="G1948" s="7">
        <v>110.67</v>
      </c>
      <c r="H1948" t="str" cm="1">
        <f t="array" ref="H1948">SUBSTITUTE(INDEX($C$1:$C1948, MAX(IF((NOT(ISBLANK($C$1:$C1948)))*(ISNUMBER(FIND("Item:", $C$1:$C1948))), ROW($C$1:$C1948)-ROW($C$1)+1))), "Item: ", "")</f>
        <v>REVESTIMIENTO DE CERAMICA C/CEMENTO COLA</v>
      </c>
      <c r="I1948" t="str">
        <f t="shared" si="154"/>
        <v/>
      </c>
      <c r="J1948" t="str">
        <f t="shared" si="157"/>
        <v>EQUIPO</v>
      </c>
      <c r="K1948" t="b">
        <f t="shared" si="155"/>
        <v>0</v>
      </c>
      <c r="L1948" s="11" t="str">
        <f t="shared" si="156"/>
        <v/>
      </c>
      <c r="M1948">
        <f>IF(B1948="Q", MAX(M$2:M1947)+1, "")</f>
        <v>39</v>
      </c>
      <c r="N1948" t="str">
        <f t="shared" si="153"/>
        <v>REVESTIMIENTO DE CERAMICA C/CEMENTO COLA</v>
      </c>
    </row>
    <row r="1949" spans="1:14" x14ac:dyDescent="0.25">
      <c r="A1949" s="6" t="s">
        <v>1</v>
      </c>
      <c r="B1949" s="6"/>
      <c r="C1949" s="8" t="s">
        <v>266</v>
      </c>
      <c r="D1949" s="8"/>
      <c r="E1949" s="8"/>
      <c r="F1949" s="8"/>
      <c r="G1949" s="7">
        <v>110.67</v>
      </c>
      <c r="H1949" t="str" cm="1">
        <f t="array" ref="H1949">SUBSTITUTE(INDEX($C$1:$C1949, MAX(IF((NOT(ISBLANK($C$1:$C1949)))*(ISNUMBER(FIND("Item:", $C$1:$C1949))), ROW($C$1:$C1949)-ROW($C$1)+1))), "Item: ", "")</f>
        <v>REVESTIMIENTO DE CERAMICA C/CEMENTO COLA</v>
      </c>
      <c r="I1949" t="str">
        <f t="shared" si="154"/>
        <v/>
      </c>
      <c r="J1949" t="str">
        <f t="shared" si="157"/>
        <v>EQUIPO</v>
      </c>
      <c r="K1949" t="b">
        <f t="shared" si="155"/>
        <v>0</v>
      </c>
      <c r="L1949" s="11" t="str">
        <f t="shared" si="156"/>
        <v/>
      </c>
      <c r="M1949" t="str">
        <f>IF(B1949="Q", MAX(M$2:M1948)+1, "")</f>
        <v/>
      </c>
      <c r="N1949" t="str">
        <f t="shared" si="153"/>
        <v/>
      </c>
    </row>
    <row r="1950" spans="1:14" x14ac:dyDescent="0.25">
      <c r="C1950" s="9" t="s">
        <v>353</v>
      </c>
      <c r="H1950" t="str" cm="1">
        <f t="array" ref="H1950">SUBSTITUTE(INDEX($C$1:$C1950, MAX(IF((NOT(ISBLANK($C$1:$C1950)))*(ISNUMBER(FIND("Item:", $C$1:$C1950))), ROW($C$1:$C1950)-ROW($C$1)+1))), "Item: ", "")</f>
        <v>REVESTIMIENTO DE CERAMICA C/CEMENTO COLA</v>
      </c>
      <c r="I1950" t="str">
        <f t="shared" si="154"/>
        <v/>
      </c>
      <c r="J1950" t="str">
        <f t="shared" si="157"/>
        <v>EQUIPO</v>
      </c>
      <c r="K1950" t="b">
        <f t="shared" si="155"/>
        <v>0</v>
      </c>
      <c r="L1950" s="11" t="str">
        <f t="shared" si="156"/>
        <v/>
      </c>
      <c r="M1950" t="str">
        <f>IF(B1950="Q", MAX(M$2:M1949)+1, "")</f>
        <v/>
      </c>
      <c r="N1950" t="str">
        <f t="shared" si="153"/>
        <v/>
      </c>
    </row>
    <row r="1951" spans="1:14" x14ac:dyDescent="0.25">
      <c r="H1951" t="str" cm="1">
        <f t="array" ref="H1951">SUBSTITUTE(INDEX($C$1:$C1951, MAX(IF((NOT(ISBLANK($C$1:$C1951)))*(ISNUMBER(FIND("Item:", $C$1:$C1951))), ROW($C$1:$C1951)-ROW($C$1)+1))), "Item: ", "")</f>
        <v>REVESTIMIENTO DE CERAMICA C/CEMENTO COLA</v>
      </c>
      <c r="I1951" t="str">
        <f t="shared" si="154"/>
        <v/>
      </c>
      <c r="J1951" t="str">
        <f t="shared" si="157"/>
        <v>EQUIPO</v>
      </c>
      <c r="K1951" t="b">
        <f t="shared" si="155"/>
        <v>0</v>
      </c>
      <c r="L1951" s="11" t="str">
        <f t="shared" si="156"/>
        <v/>
      </c>
      <c r="M1951" t="str">
        <f>IF(B1951="Q", MAX(M$2:M1950)+1, "")</f>
        <v/>
      </c>
      <c r="N1951" t="str">
        <f t="shared" si="153"/>
        <v/>
      </c>
    </row>
    <row r="1952" spans="1:14" x14ac:dyDescent="0.25">
      <c r="C1952" s="10" t="s">
        <v>354</v>
      </c>
      <c r="E1952" s="10" t="s">
        <v>293</v>
      </c>
      <c r="H1952" t="str" cm="1">
        <f t="array" ref="H1952">SUBSTITUTE(INDEX($C$1:$C1952, MAX(IF((NOT(ISBLANK($C$1:$C1952)))*(ISNUMBER(FIND("Item:", $C$1:$C1952))), ROW($C$1:$C1952)-ROW($C$1)+1))), "Item: ", "")</f>
        <v>REVESTIMIENTO CERAMICO PARA MESON</v>
      </c>
      <c r="I1952" t="str">
        <f t="shared" si="154"/>
        <v/>
      </c>
      <c r="J1952" t="str">
        <f t="shared" si="157"/>
        <v>EQUIPO</v>
      </c>
      <c r="K1952" t="b">
        <f t="shared" si="155"/>
        <v>0</v>
      </c>
      <c r="L1952" s="11" t="str">
        <f t="shared" si="156"/>
        <v/>
      </c>
      <c r="M1952" t="str">
        <f>IF(B1952="Q", MAX(M$2:M1951)+1, "")</f>
        <v/>
      </c>
      <c r="N1952" t="str">
        <f t="shared" si="153"/>
        <v/>
      </c>
    </row>
    <row r="1953" spans="1:14" x14ac:dyDescent="0.25">
      <c r="C1953" s="10" t="s">
        <v>0</v>
      </c>
      <c r="E1953" s="10" t="s">
        <v>72</v>
      </c>
      <c r="H1953" t="str" cm="1">
        <f t="array" ref="H1953">SUBSTITUTE(INDEX($C$1:$C1953, MAX(IF((NOT(ISBLANK($C$1:$C1953)))*(ISNUMBER(FIND("Item:", $C$1:$C1953))), ROW($C$1:$C1953)-ROW($C$1)+1))), "Item: ", "")</f>
        <v>REVESTIMIENTO CERAMICO PARA MESON</v>
      </c>
      <c r="I1953" t="str">
        <f t="shared" si="154"/>
        <v/>
      </c>
      <c r="J1953" t="str">
        <f t="shared" si="157"/>
        <v>EQUIPO</v>
      </c>
      <c r="K1953" t="b">
        <f t="shared" si="155"/>
        <v>0</v>
      </c>
      <c r="L1953" s="11" t="str">
        <f t="shared" si="156"/>
        <v/>
      </c>
      <c r="M1953" t="str">
        <f>IF(B1953="Q", MAX(M$2:M1952)+1, "")</f>
        <v/>
      </c>
      <c r="N1953" t="str">
        <f t="shared" si="153"/>
        <v/>
      </c>
    </row>
    <row r="1954" spans="1:14" x14ac:dyDescent="0.25">
      <c r="C1954" s="10" t="s">
        <v>71</v>
      </c>
      <c r="E1954" s="10" t="s">
        <v>73</v>
      </c>
      <c r="H1954" t="str" cm="1">
        <f t="array" ref="H1954">SUBSTITUTE(INDEX($C$1:$C1954, MAX(IF((NOT(ISBLANK($C$1:$C1954)))*(ISNUMBER(FIND("Item:", $C$1:$C1954))), ROW($C$1:$C1954)-ROW($C$1)+1))), "Item: ", "")</f>
        <v>REVESTIMIENTO CERAMICO PARA MESON</v>
      </c>
      <c r="I1954" t="str">
        <f t="shared" si="154"/>
        <v/>
      </c>
      <c r="J1954" t="str">
        <f t="shared" si="157"/>
        <v>EQUIPO</v>
      </c>
      <c r="K1954" t="b">
        <f t="shared" si="155"/>
        <v>0</v>
      </c>
      <c r="L1954" s="11" t="str">
        <f t="shared" si="156"/>
        <v/>
      </c>
      <c r="M1954" t="str">
        <f>IF(B1954="Q", MAX(M$2:M1953)+1, "")</f>
        <v/>
      </c>
      <c r="N1954" t="str">
        <f t="shared" si="153"/>
        <v/>
      </c>
    </row>
    <row r="1955" spans="1:14" x14ac:dyDescent="0.25">
      <c r="H1955" t="str" cm="1">
        <f t="array" ref="H1955">SUBSTITUTE(INDEX($C$1:$C1955, MAX(IF((NOT(ISBLANK($C$1:$C1955)))*(ISNUMBER(FIND("Item:", $C$1:$C1955))), ROW($C$1:$C1955)-ROW($C$1)+1))), "Item: ", "")</f>
        <v>REVESTIMIENTO CERAMICO PARA MESON</v>
      </c>
      <c r="I1955" t="str">
        <f t="shared" si="154"/>
        <v/>
      </c>
      <c r="J1955" t="str">
        <f t="shared" si="157"/>
        <v>EQUIPO</v>
      </c>
      <c r="K1955" t="b">
        <f t="shared" si="155"/>
        <v>0</v>
      </c>
      <c r="L1955" s="11" t="str">
        <f t="shared" si="156"/>
        <v/>
      </c>
      <c r="M1955" t="str">
        <f>IF(B1955="Q", MAX(M$2:M1954)+1, "")</f>
        <v/>
      </c>
      <c r="N1955" t="str">
        <f t="shared" si="153"/>
        <v/>
      </c>
    </row>
    <row r="1956" spans="1:14" x14ac:dyDescent="0.25">
      <c r="A1956" s="1" t="s">
        <v>2</v>
      </c>
      <c r="B1956" s="1" t="s">
        <v>213</v>
      </c>
      <c r="C1956" s="4" t="s">
        <v>214</v>
      </c>
      <c r="D1956" s="4" t="s">
        <v>74</v>
      </c>
      <c r="E1956" s="4" t="s">
        <v>77</v>
      </c>
      <c r="F1956" s="4" t="s">
        <v>215</v>
      </c>
      <c r="G1956" s="4" t="s">
        <v>76</v>
      </c>
      <c r="H1956" t="str" cm="1">
        <f t="array" ref="H1956">SUBSTITUTE(INDEX($C$1:$C1956, MAX(IF((NOT(ISBLANK($C$1:$C1956)))*(ISNUMBER(FIND("Item:", $C$1:$C1956))), ROW($C$1:$C1956)-ROW($C$1)+1))), "Item: ", "")</f>
        <v>REVESTIMIENTO CERAMICO PARA MESON</v>
      </c>
      <c r="I1956" t="str">
        <f t="shared" si="154"/>
        <v/>
      </c>
      <c r="J1956" t="str">
        <f t="shared" si="157"/>
        <v>EQUIPO</v>
      </c>
      <c r="K1956" t="b">
        <f t="shared" si="155"/>
        <v>0</v>
      </c>
      <c r="L1956" s="11" t="str">
        <f t="shared" si="156"/>
        <v/>
      </c>
      <c r="M1956" t="str">
        <f>IF(B1956="Q", MAX(M$2:M1955)+1, "")</f>
        <v/>
      </c>
      <c r="N1956" t="str">
        <f t="shared" si="153"/>
        <v/>
      </c>
    </row>
    <row r="1957" spans="1:14" x14ac:dyDescent="0.25">
      <c r="A1957" s="2"/>
      <c r="B1957" s="2" t="s">
        <v>216</v>
      </c>
      <c r="C1957" s="5" t="s">
        <v>217</v>
      </c>
      <c r="D1957" s="5"/>
      <c r="E1957" s="5"/>
      <c r="F1957" s="5"/>
      <c r="G1957" s="5"/>
      <c r="H1957" t="str" cm="1">
        <f t="array" ref="H1957">SUBSTITUTE(INDEX($C$1:$C1957, MAX(IF((NOT(ISBLANK($C$1:$C1957)))*(ISNUMBER(FIND("Item:", $C$1:$C1957))), ROW($C$1:$C1957)-ROW($C$1)+1))), "Item: ", "")</f>
        <v>REVESTIMIENTO CERAMICO PARA MESON</v>
      </c>
      <c r="I1957" t="str">
        <f t="shared" si="154"/>
        <v>MATERIALES</v>
      </c>
      <c r="J1957" t="str">
        <f t="shared" si="157"/>
        <v>MATERIALES</v>
      </c>
      <c r="K1957" t="b">
        <f t="shared" si="155"/>
        <v>1</v>
      </c>
      <c r="L1957" s="11" t="str">
        <f t="shared" si="156"/>
        <v/>
      </c>
      <c r="M1957" t="str">
        <f>IF(B1957="Q", MAX(M$2:M1956)+1, "")</f>
        <v/>
      </c>
      <c r="N1957" t="str">
        <f t="shared" si="153"/>
        <v/>
      </c>
    </row>
    <row r="1958" spans="1:14" x14ac:dyDescent="0.25">
      <c r="A1958" s="2">
        <v>1</v>
      </c>
      <c r="B1958" s="2" t="s">
        <v>218</v>
      </c>
      <c r="C1958" s="5" t="s">
        <v>110</v>
      </c>
      <c r="D1958" s="5" t="s">
        <v>22</v>
      </c>
      <c r="E1958" s="3">
        <v>1.1000000000000001</v>
      </c>
      <c r="F1958" s="3">
        <v>47</v>
      </c>
      <c r="G1958" s="3">
        <v>51.7</v>
      </c>
      <c r="H1958" t="str" cm="1">
        <f t="array" ref="H1958">SUBSTITUTE(INDEX($C$1:$C1958, MAX(IF((NOT(ISBLANK($C$1:$C1958)))*(ISNUMBER(FIND("Item:", $C$1:$C1958))), ROW($C$1:$C1958)-ROW($C$1)+1))), "Item: ", "")</f>
        <v>REVESTIMIENTO CERAMICO PARA MESON</v>
      </c>
      <c r="I1958" t="str">
        <f t="shared" si="154"/>
        <v/>
      </c>
      <c r="J1958" t="str">
        <f t="shared" si="157"/>
        <v>MATERIALES</v>
      </c>
      <c r="K1958" t="b">
        <f t="shared" si="155"/>
        <v>0</v>
      </c>
      <c r="L1958" s="11" t="str">
        <f t="shared" si="156"/>
        <v>SI</v>
      </c>
      <c r="M1958" t="str">
        <f>IF(B1958="Q", MAX(M$2:M1957)+1, "")</f>
        <v/>
      </c>
      <c r="N1958" t="str">
        <f t="shared" si="153"/>
        <v/>
      </c>
    </row>
    <row r="1959" spans="1:14" x14ac:dyDescent="0.25">
      <c r="A1959" s="2">
        <v>2</v>
      </c>
      <c r="B1959" s="2" t="s">
        <v>218</v>
      </c>
      <c r="C1959" s="5" t="s">
        <v>128</v>
      </c>
      <c r="D1959" s="5" t="s">
        <v>26</v>
      </c>
      <c r="E1959" s="3">
        <v>1.6</v>
      </c>
      <c r="F1959" s="3">
        <v>7</v>
      </c>
      <c r="G1959" s="3">
        <v>11.2</v>
      </c>
      <c r="H1959" t="str" cm="1">
        <f t="array" ref="H1959">SUBSTITUTE(INDEX($C$1:$C1959, MAX(IF((NOT(ISBLANK($C$1:$C1959)))*(ISNUMBER(FIND("Item:", $C$1:$C1959))), ROW($C$1:$C1959)-ROW($C$1)+1))), "Item: ", "")</f>
        <v>REVESTIMIENTO CERAMICO PARA MESON</v>
      </c>
      <c r="I1959" t="str">
        <f t="shared" si="154"/>
        <v/>
      </c>
      <c r="J1959" t="str">
        <f t="shared" si="157"/>
        <v>MATERIALES</v>
      </c>
      <c r="K1959" t="b">
        <f t="shared" si="155"/>
        <v>0</v>
      </c>
      <c r="L1959" s="11" t="str">
        <f t="shared" si="156"/>
        <v>SI</v>
      </c>
      <c r="M1959" t="str">
        <f>IF(B1959="Q", MAX(M$2:M1958)+1, "")</f>
        <v/>
      </c>
      <c r="N1959" t="str">
        <f t="shared" si="153"/>
        <v/>
      </c>
    </row>
    <row r="1960" spans="1:14" x14ac:dyDescent="0.25">
      <c r="A1960" s="2">
        <v>3</v>
      </c>
      <c r="B1960" s="2" t="s">
        <v>218</v>
      </c>
      <c r="C1960" s="5" t="s">
        <v>107</v>
      </c>
      <c r="D1960" s="5" t="s">
        <v>81</v>
      </c>
      <c r="E1960" s="3">
        <v>6.54</v>
      </c>
      <c r="F1960" s="3">
        <v>1.1000000000000001</v>
      </c>
      <c r="G1960" s="3">
        <v>7.19</v>
      </c>
      <c r="H1960" t="str" cm="1">
        <f t="array" ref="H1960">SUBSTITUTE(INDEX($C$1:$C1960, MAX(IF((NOT(ISBLANK($C$1:$C1960)))*(ISNUMBER(FIND("Item:", $C$1:$C1960))), ROW($C$1:$C1960)-ROW($C$1)+1))), "Item: ", "")</f>
        <v>REVESTIMIENTO CERAMICO PARA MESON</v>
      </c>
      <c r="I1960" t="str">
        <f t="shared" si="154"/>
        <v/>
      </c>
      <c r="J1960" t="str">
        <f t="shared" si="157"/>
        <v>MATERIALES</v>
      </c>
      <c r="K1960" t="b">
        <f t="shared" si="155"/>
        <v>0</v>
      </c>
      <c r="L1960" s="11" t="str">
        <f t="shared" si="156"/>
        <v>SI</v>
      </c>
      <c r="M1960" t="str">
        <f>IF(B1960="Q", MAX(M$2:M1959)+1, "")</f>
        <v/>
      </c>
      <c r="N1960" t="str">
        <f t="shared" si="153"/>
        <v/>
      </c>
    </row>
    <row r="1961" spans="1:14" x14ac:dyDescent="0.25">
      <c r="A1961" s="2">
        <v>4</v>
      </c>
      <c r="B1961" s="2" t="s">
        <v>218</v>
      </c>
      <c r="C1961" s="5" t="s">
        <v>106</v>
      </c>
      <c r="D1961" s="5" t="s">
        <v>81</v>
      </c>
      <c r="E1961" s="3">
        <v>1.42</v>
      </c>
      <c r="F1961" s="3">
        <v>8</v>
      </c>
      <c r="G1961" s="3">
        <v>11.36</v>
      </c>
      <c r="H1961" t="str" cm="1">
        <f t="array" ref="H1961">SUBSTITUTE(INDEX($C$1:$C1961, MAX(IF((NOT(ISBLANK($C$1:$C1961)))*(ISNUMBER(FIND("Item:", $C$1:$C1961))), ROW($C$1:$C1961)-ROW($C$1)+1))), "Item: ", "")</f>
        <v>REVESTIMIENTO CERAMICO PARA MESON</v>
      </c>
      <c r="I1961" t="str">
        <f t="shared" si="154"/>
        <v/>
      </c>
      <c r="J1961" t="str">
        <f t="shared" si="157"/>
        <v>MATERIALES</v>
      </c>
      <c r="K1961" t="b">
        <f t="shared" si="155"/>
        <v>0</v>
      </c>
      <c r="L1961" s="11" t="str">
        <f t="shared" si="156"/>
        <v>SI</v>
      </c>
      <c r="M1961" t="str">
        <f>IF(B1961="Q", MAX(M$2:M1960)+1, "")</f>
        <v/>
      </c>
      <c r="N1961" t="str">
        <f t="shared" si="153"/>
        <v/>
      </c>
    </row>
    <row r="1962" spans="1:14" x14ac:dyDescent="0.25">
      <c r="H1962" t="str" cm="1">
        <f t="array" ref="H1962">SUBSTITUTE(INDEX($C$1:$C1962, MAX(IF((NOT(ISBLANK($C$1:$C1962)))*(ISNUMBER(FIND("Item:", $C$1:$C1962))), ROW($C$1:$C1962)-ROW($C$1)+1))), "Item: ", "")</f>
        <v>REVESTIMIENTO CERAMICO PARA MESON</v>
      </c>
      <c r="I1962" t="str">
        <f t="shared" si="154"/>
        <v/>
      </c>
      <c r="J1962" t="str">
        <f t="shared" si="157"/>
        <v>MATERIALES</v>
      </c>
      <c r="K1962" t="b">
        <f t="shared" si="155"/>
        <v>0</v>
      </c>
      <c r="L1962" s="11" t="str">
        <f t="shared" si="156"/>
        <v/>
      </c>
      <c r="M1962" t="str">
        <f>IF(B1962="Q", MAX(M$2:M1961)+1, "")</f>
        <v/>
      </c>
      <c r="N1962" t="str">
        <f t="shared" si="153"/>
        <v/>
      </c>
    </row>
    <row r="1963" spans="1:14" x14ac:dyDescent="0.25">
      <c r="H1963" t="str" cm="1">
        <f t="array" ref="H1963">SUBSTITUTE(INDEX($C$1:$C1963, MAX(IF((NOT(ISBLANK($C$1:$C1963)))*(ISNUMBER(FIND("Item:", $C$1:$C1963))), ROW($C$1:$C1963)-ROW($C$1)+1))), "Item: ", "")</f>
        <v>REVESTIMIENTO CERAMICO PARA MESON</v>
      </c>
      <c r="I1963" t="str">
        <f t="shared" si="154"/>
        <v/>
      </c>
      <c r="J1963" t="str">
        <f t="shared" si="157"/>
        <v>MATERIALES</v>
      </c>
      <c r="K1963" t="b">
        <f t="shared" si="155"/>
        <v>0</v>
      </c>
      <c r="L1963" s="11" t="str">
        <f t="shared" si="156"/>
        <v/>
      </c>
      <c r="M1963" t="str">
        <f>IF(B1963="Q", MAX(M$2:M1962)+1, "")</f>
        <v/>
      </c>
      <c r="N1963" t="str">
        <f t="shared" si="153"/>
        <v/>
      </c>
    </row>
    <row r="1964" spans="1:14" x14ac:dyDescent="0.25">
      <c r="H1964" t="str" cm="1">
        <f t="array" ref="H1964">SUBSTITUTE(INDEX($C$1:$C1964, MAX(IF((NOT(ISBLANK($C$1:$C1964)))*(ISNUMBER(FIND("Item:", $C$1:$C1964))), ROW($C$1:$C1964)-ROW($C$1)+1))), "Item: ", "")</f>
        <v>REVESTIMIENTO CERAMICO PARA MESON</v>
      </c>
      <c r="I1964" t="str">
        <f t="shared" si="154"/>
        <v/>
      </c>
      <c r="J1964" t="str">
        <f t="shared" si="157"/>
        <v>MATERIALES</v>
      </c>
      <c r="K1964" t="b">
        <f t="shared" si="155"/>
        <v>0</v>
      </c>
      <c r="L1964" s="11" t="str">
        <f t="shared" si="156"/>
        <v/>
      </c>
      <c r="M1964" t="str">
        <f>IF(B1964="Q", MAX(M$2:M1963)+1, "")</f>
        <v/>
      </c>
      <c r="N1964" t="str">
        <f t="shared" si="153"/>
        <v/>
      </c>
    </row>
    <row r="1965" spans="1:14" x14ac:dyDescent="0.25">
      <c r="H1965" t="str" cm="1">
        <f t="array" ref="H1965">SUBSTITUTE(INDEX($C$1:$C1965, MAX(IF((NOT(ISBLANK($C$1:$C1965)))*(ISNUMBER(FIND("Item:", $C$1:$C1965))), ROW($C$1:$C1965)-ROW($C$1)+1))), "Item: ", "")</f>
        <v>REVESTIMIENTO CERAMICO PARA MESON</v>
      </c>
      <c r="I1965" t="str">
        <f t="shared" si="154"/>
        <v/>
      </c>
      <c r="J1965" t="str">
        <f t="shared" si="157"/>
        <v>MATERIALES</v>
      </c>
      <c r="K1965" t="b">
        <f t="shared" si="155"/>
        <v>0</v>
      </c>
      <c r="L1965" s="11" t="str">
        <f t="shared" si="156"/>
        <v/>
      </c>
      <c r="M1965" t="str">
        <f>IF(B1965="Q", MAX(M$2:M1964)+1, "")</f>
        <v/>
      </c>
      <c r="N1965" t="str">
        <f t="shared" si="153"/>
        <v/>
      </c>
    </row>
    <row r="1966" spans="1:14" x14ac:dyDescent="0.25">
      <c r="H1966" t="str" cm="1">
        <f t="array" ref="H1966">SUBSTITUTE(INDEX($C$1:$C1966, MAX(IF((NOT(ISBLANK($C$1:$C1966)))*(ISNUMBER(FIND("Item:", $C$1:$C1966))), ROW($C$1:$C1966)-ROW($C$1)+1))), "Item: ", "")</f>
        <v>REVESTIMIENTO CERAMICO PARA MESON</v>
      </c>
      <c r="I1966" t="str">
        <f t="shared" si="154"/>
        <v/>
      </c>
      <c r="J1966" t="str">
        <f t="shared" si="157"/>
        <v>MATERIALES</v>
      </c>
      <c r="K1966" t="b">
        <f t="shared" si="155"/>
        <v>0</v>
      </c>
      <c r="L1966" s="11" t="str">
        <f t="shared" si="156"/>
        <v/>
      </c>
      <c r="M1966" t="str">
        <f>IF(B1966="Q", MAX(M$2:M1965)+1, "")</f>
        <v/>
      </c>
      <c r="N1966" t="str">
        <f t="shared" si="153"/>
        <v/>
      </c>
    </row>
    <row r="1967" spans="1:14" x14ac:dyDescent="0.25">
      <c r="H1967" t="str" cm="1">
        <f t="array" ref="H1967">SUBSTITUTE(INDEX($C$1:$C1967, MAX(IF((NOT(ISBLANK($C$1:$C1967)))*(ISNUMBER(FIND("Item:", $C$1:$C1967))), ROW($C$1:$C1967)-ROW($C$1)+1))), "Item: ", "")</f>
        <v>REVESTIMIENTO CERAMICO PARA MESON</v>
      </c>
      <c r="I1967" t="str">
        <f t="shared" si="154"/>
        <v/>
      </c>
      <c r="J1967" t="str">
        <f t="shared" si="157"/>
        <v>MATERIALES</v>
      </c>
      <c r="K1967" t="b">
        <f t="shared" si="155"/>
        <v>0</v>
      </c>
      <c r="L1967" s="11" t="str">
        <f t="shared" si="156"/>
        <v/>
      </c>
      <c r="M1967" t="str">
        <f>IF(B1967="Q", MAX(M$2:M1966)+1, "")</f>
        <v/>
      </c>
      <c r="N1967" t="str">
        <f t="shared" si="153"/>
        <v/>
      </c>
    </row>
    <row r="1968" spans="1:14" x14ac:dyDescent="0.25">
      <c r="H1968" t="str" cm="1">
        <f t="array" ref="H1968">SUBSTITUTE(INDEX($C$1:$C1968, MAX(IF((NOT(ISBLANK($C$1:$C1968)))*(ISNUMBER(FIND("Item:", $C$1:$C1968))), ROW($C$1:$C1968)-ROW($C$1)+1))), "Item: ", "")</f>
        <v>REVESTIMIENTO CERAMICO PARA MESON</v>
      </c>
      <c r="I1968" t="str">
        <f t="shared" si="154"/>
        <v/>
      </c>
      <c r="J1968" t="str">
        <f t="shared" si="157"/>
        <v>MATERIALES</v>
      </c>
      <c r="K1968" t="b">
        <f t="shared" si="155"/>
        <v>0</v>
      </c>
      <c r="L1968" s="11" t="str">
        <f t="shared" si="156"/>
        <v/>
      </c>
      <c r="M1968" t="str">
        <f>IF(B1968="Q", MAX(M$2:M1967)+1, "")</f>
        <v/>
      </c>
      <c r="N1968" t="str">
        <f t="shared" si="153"/>
        <v/>
      </c>
    </row>
    <row r="1969" spans="1:14" x14ac:dyDescent="0.25">
      <c r="H1969" t="str" cm="1">
        <f t="array" ref="H1969">SUBSTITUTE(INDEX($C$1:$C1969, MAX(IF((NOT(ISBLANK($C$1:$C1969)))*(ISNUMBER(FIND("Item:", $C$1:$C1969))), ROW($C$1:$C1969)-ROW($C$1)+1))), "Item: ", "")</f>
        <v>REVESTIMIENTO CERAMICO PARA MESON</v>
      </c>
      <c r="I1969" t="str">
        <f t="shared" si="154"/>
        <v/>
      </c>
      <c r="J1969" t="str">
        <f t="shared" si="157"/>
        <v>MATERIALES</v>
      </c>
      <c r="K1969" t="b">
        <f t="shared" si="155"/>
        <v>0</v>
      </c>
      <c r="L1969" s="11" t="str">
        <f t="shared" si="156"/>
        <v/>
      </c>
      <c r="M1969" t="str">
        <f>IF(B1969="Q", MAX(M$2:M1968)+1, "")</f>
        <v/>
      </c>
      <c r="N1969" t="str">
        <f t="shared" si="153"/>
        <v/>
      </c>
    </row>
    <row r="1970" spans="1:14" x14ac:dyDescent="0.25">
      <c r="H1970" t="str" cm="1">
        <f t="array" ref="H1970">SUBSTITUTE(INDEX($C$1:$C1970, MAX(IF((NOT(ISBLANK($C$1:$C1970)))*(ISNUMBER(FIND("Item:", $C$1:$C1970))), ROW($C$1:$C1970)-ROW($C$1)+1))), "Item: ", "")</f>
        <v>REVESTIMIENTO CERAMICO PARA MESON</v>
      </c>
      <c r="I1970" t="str">
        <f t="shared" si="154"/>
        <v/>
      </c>
      <c r="J1970" t="str">
        <f t="shared" si="157"/>
        <v>MATERIALES</v>
      </c>
      <c r="K1970" t="b">
        <f t="shared" si="155"/>
        <v>0</v>
      </c>
      <c r="L1970" s="11" t="str">
        <f t="shared" si="156"/>
        <v/>
      </c>
      <c r="M1970" t="str">
        <f>IF(B1970="Q", MAX(M$2:M1969)+1, "")</f>
        <v/>
      </c>
      <c r="N1970" t="str">
        <f t="shared" si="153"/>
        <v/>
      </c>
    </row>
    <row r="1971" spans="1:14" x14ac:dyDescent="0.25">
      <c r="H1971" t="str" cm="1">
        <f t="array" ref="H1971">SUBSTITUTE(INDEX($C$1:$C1971, MAX(IF((NOT(ISBLANK($C$1:$C1971)))*(ISNUMBER(FIND("Item:", $C$1:$C1971))), ROW($C$1:$C1971)-ROW($C$1)+1))), "Item: ", "")</f>
        <v>REVESTIMIENTO CERAMICO PARA MESON</v>
      </c>
      <c r="I1971" t="str">
        <f t="shared" si="154"/>
        <v/>
      </c>
      <c r="J1971" t="str">
        <f t="shared" si="157"/>
        <v>MATERIALES</v>
      </c>
      <c r="K1971" t="b">
        <f t="shared" si="155"/>
        <v>0</v>
      </c>
      <c r="L1971" s="11" t="str">
        <f t="shared" si="156"/>
        <v/>
      </c>
      <c r="M1971" t="str">
        <f>IF(B1971="Q", MAX(M$2:M1970)+1, "")</f>
        <v/>
      </c>
      <c r="N1971" t="str">
        <f t="shared" si="153"/>
        <v/>
      </c>
    </row>
    <row r="1972" spans="1:14" x14ac:dyDescent="0.25">
      <c r="H1972" t="str" cm="1">
        <f t="array" ref="H1972">SUBSTITUTE(INDEX($C$1:$C1972, MAX(IF((NOT(ISBLANK($C$1:$C1972)))*(ISNUMBER(FIND("Item:", $C$1:$C1972))), ROW($C$1:$C1972)-ROW($C$1)+1))), "Item: ", "")</f>
        <v>REVESTIMIENTO CERAMICO PARA MESON</v>
      </c>
      <c r="I1972" t="str">
        <f t="shared" si="154"/>
        <v/>
      </c>
      <c r="J1972" t="str">
        <f t="shared" si="157"/>
        <v>MATERIALES</v>
      </c>
      <c r="K1972" t="b">
        <f t="shared" si="155"/>
        <v>0</v>
      </c>
      <c r="L1972" s="11" t="str">
        <f t="shared" si="156"/>
        <v/>
      </c>
      <c r="M1972" t="str">
        <f>IF(B1972="Q", MAX(M$2:M1971)+1, "")</f>
        <v/>
      </c>
      <c r="N1972" t="str">
        <f t="shared" si="153"/>
        <v/>
      </c>
    </row>
    <row r="1973" spans="1:14" x14ac:dyDescent="0.25">
      <c r="A1973" s="6" t="s">
        <v>1</v>
      </c>
      <c r="B1973" s="6" t="s">
        <v>219</v>
      </c>
      <c r="C1973" s="8" t="s">
        <v>220</v>
      </c>
      <c r="D1973" s="8"/>
      <c r="E1973" s="8"/>
      <c r="F1973" s="8" t="s">
        <v>221</v>
      </c>
      <c r="G1973" s="7">
        <v>81.45</v>
      </c>
      <c r="H1973" t="str" cm="1">
        <f t="array" ref="H1973">SUBSTITUTE(INDEX($C$1:$C1973, MAX(IF((NOT(ISBLANK($C$1:$C1973)))*(ISNUMBER(FIND("Item:", $C$1:$C1973))), ROW($C$1:$C1973)-ROW($C$1)+1))), "Item: ", "")</f>
        <v>REVESTIMIENTO CERAMICO PARA MESON</v>
      </c>
      <c r="I1973" t="str">
        <f t="shared" si="154"/>
        <v>MATERIALES</v>
      </c>
      <c r="J1973" t="str">
        <f t="shared" si="157"/>
        <v>MATERIALES</v>
      </c>
      <c r="K1973" t="b">
        <f t="shared" si="155"/>
        <v>0</v>
      </c>
      <c r="L1973" s="11" t="str">
        <f t="shared" si="156"/>
        <v/>
      </c>
      <c r="M1973" t="str">
        <f>IF(B1973="Q", MAX(M$2:M1972)+1, "")</f>
        <v/>
      </c>
      <c r="N1973" t="str">
        <f t="shared" si="153"/>
        <v/>
      </c>
    </row>
    <row r="1974" spans="1:14" x14ac:dyDescent="0.25">
      <c r="A1974" s="2"/>
      <c r="B1974" s="2" t="s">
        <v>222</v>
      </c>
      <c r="C1974" s="5" t="s">
        <v>223</v>
      </c>
      <c r="D1974" s="5"/>
      <c r="E1974" s="5"/>
      <c r="F1974" s="5"/>
      <c r="G1974" s="5"/>
      <c r="H1974" t="str" cm="1">
        <f t="array" ref="H1974">SUBSTITUTE(INDEX($C$1:$C1974, MAX(IF((NOT(ISBLANK($C$1:$C1974)))*(ISNUMBER(FIND("Item:", $C$1:$C1974))), ROW($C$1:$C1974)-ROW($C$1)+1))), "Item: ", "")</f>
        <v>REVESTIMIENTO CERAMICO PARA MESON</v>
      </c>
      <c r="I1974" t="str">
        <f t="shared" si="154"/>
        <v>MANO DE OBRA</v>
      </c>
      <c r="J1974" t="str">
        <f t="shared" si="157"/>
        <v>MANO DE OBRA</v>
      </c>
      <c r="K1974" t="b">
        <f t="shared" si="155"/>
        <v>1</v>
      </c>
      <c r="L1974" s="11" t="str">
        <f t="shared" si="156"/>
        <v/>
      </c>
      <c r="M1974" t="str">
        <f>IF(B1974="Q", MAX(M$2:M1973)+1, "")</f>
        <v/>
      </c>
      <c r="N1974" t="str">
        <f t="shared" si="153"/>
        <v/>
      </c>
    </row>
    <row r="1975" spans="1:14" x14ac:dyDescent="0.25">
      <c r="A1975" s="2">
        <v>1</v>
      </c>
      <c r="B1975" s="2" t="s">
        <v>218</v>
      </c>
      <c r="C1975" s="5" t="s">
        <v>197</v>
      </c>
      <c r="D1975" s="5" t="s">
        <v>198</v>
      </c>
      <c r="E1975" s="3">
        <v>1.5</v>
      </c>
      <c r="F1975" s="3">
        <v>18</v>
      </c>
      <c r="G1975" s="3">
        <v>27</v>
      </c>
      <c r="H1975" t="str" cm="1">
        <f t="array" ref="H1975">SUBSTITUTE(INDEX($C$1:$C1975, MAX(IF((NOT(ISBLANK($C$1:$C1975)))*(ISNUMBER(FIND("Item:", $C$1:$C1975))), ROW($C$1:$C1975)-ROW($C$1)+1))), "Item: ", "")</f>
        <v>REVESTIMIENTO CERAMICO PARA MESON</v>
      </c>
      <c r="I1975" t="str">
        <f t="shared" si="154"/>
        <v/>
      </c>
      <c r="J1975" t="str">
        <f t="shared" si="157"/>
        <v>MANO DE OBRA</v>
      </c>
      <c r="K1975" t="b">
        <f t="shared" si="155"/>
        <v>0</v>
      </c>
      <c r="L1975" s="11" t="str">
        <f t="shared" si="156"/>
        <v>SI</v>
      </c>
      <c r="M1975" t="str">
        <f>IF(B1975="Q", MAX(M$2:M1974)+1, "")</f>
        <v/>
      </c>
      <c r="N1975" t="str">
        <f t="shared" si="153"/>
        <v/>
      </c>
    </row>
    <row r="1976" spans="1:14" x14ac:dyDescent="0.25">
      <c r="A1976" s="2">
        <v>2</v>
      </c>
      <c r="B1976" s="2" t="s">
        <v>218</v>
      </c>
      <c r="C1976" s="5" t="s">
        <v>200</v>
      </c>
      <c r="D1976" s="5" t="s">
        <v>198</v>
      </c>
      <c r="E1976" s="3">
        <v>1</v>
      </c>
      <c r="F1976" s="3">
        <v>0</v>
      </c>
      <c r="G1976" s="3">
        <v>0</v>
      </c>
      <c r="H1976" t="str" cm="1">
        <f t="array" ref="H1976">SUBSTITUTE(INDEX($C$1:$C1976, MAX(IF((NOT(ISBLANK($C$1:$C1976)))*(ISNUMBER(FIND("Item:", $C$1:$C1976))), ROW($C$1:$C1976)-ROW($C$1)+1))), "Item: ", "")</f>
        <v>REVESTIMIENTO CERAMICO PARA MESON</v>
      </c>
      <c r="I1976" t="str">
        <f t="shared" si="154"/>
        <v/>
      </c>
      <c r="J1976" t="str">
        <f t="shared" si="157"/>
        <v>MANO DE OBRA</v>
      </c>
      <c r="K1976" t="b">
        <f t="shared" si="155"/>
        <v>0</v>
      </c>
      <c r="L1976" s="11" t="str">
        <f t="shared" si="156"/>
        <v>SI</v>
      </c>
      <c r="M1976" t="str">
        <f>IF(B1976="Q", MAX(M$2:M1975)+1, "")</f>
        <v/>
      </c>
      <c r="N1976" t="str">
        <f t="shared" si="153"/>
        <v/>
      </c>
    </row>
    <row r="1977" spans="1:14" x14ac:dyDescent="0.25">
      <c r="H1977" t="str" cm="1">
        <f t="array" ref="H1977">SUBSTITUTE(INDEX($C$1:$C1977, MAX(IF((NOT(ISBLANK($C$1:$C1977)))*(ISNUMBER(FIND("Item:", $C$1:$C1977))), ROW($C$1:$C1977)-ROW($C$1)+1))), "Item: ", "")</f>
        <v>REVESTIMIENTO CERAMICO PARA MESON</v>
      </c>
      <c r="I1977" t="str">
        <f t="shared" si="154"/>
        <v/>
      </c>
      <c r="J1977" t="str">
        <f t="shared" si="157"/>
        <v>MANO DE OBRA</v>
      </c>
      <c r="K1977" t="b">
        <f t="shared" si="155"/>
        <v>0</v>
      </c>
      <c r="L1977" s="11" t="str">
        <f t="shared" si="156"/>
        <v/>
      </c>
      <c r="M1977" t="str">
        <f>IF(B1977="Q", MAX(M$2:M1976)+1, "")</f>
        <v/>
      </c>
      <c r="N1977" t="str">
        <f t="shared" si="153"/>
        <v/>
      </c>
    </row>
    <row r="1978" spans="1:14" x14ac:dyDescent="0.25">
      <c r="H1978" t="str" cm="1">
        <f t="array" ref="H1978">SUBSTITUTE(INDEX($C$1:$C1978, MAX(IF((NOT(ISBLANK($C$1:$C1978)))*(ISNUMBER(FIND("Item:", $C$1:$C1978))), ROW($C$1:$C1978)-ROW($C$1)+1))), "Item: ", "")</f>
        <v>REVESTIMIENTO CERAMICO PARA MESON</v>
      </c>
      <c r="I1978" t="str">
        <f t="shared" si="154"/>
        <v/>
      </c>
      <c r="J1978" t="str">
        <f t="shared" si="157"/>
        <v>MANO DE OBRA</v>
      </c>
      <c r="K1978" t="b">
        <f t="shared" si="155"/>
        <v>0</v>
      </c>
      <c r="L1978" s="11" t="str">
        <f t="shared" si="156"/>
        <v/>
      </c>
      <c r="M1978" t="str">
        <f>IF(B1978="Q", MAX(M$2:M1977)+1, "")</f>
        <v/>
      </c>
      <c r="N1978" t="str">
        <f t="shared" si="153"/>
        <v/>
      </c>
    </row>
    <row r="1979" spans="1:14" x14ac:dyDescent="0.25">
      <c r="H1979" t="str" cm="1">
        <f t="array" ref="H1979">SUBSTITUTE(INDEX($C$1:$C1979, MAX(IF((NOT(ISBLANK($C$1:$C1979)))*(ISNUMBER(FIND("Item:", $C$1:$C1979))), ROW($C$1:$C1979)-ROW($C$1)+1))), "Item: ", "")</f>
        <v>REVESTIMIENTO CERAMICO PARA MESON</v>
      </c>
      <c r="I1979" t="str">
        <f t="shared" si="154"/>
        <v/>
      </c>
      <c r="J1979" t="str">
        <f t="shared" si="157"/>
        <v>MANO DE OBRA</v>
      </c>
      <c r="K1979" t="b">
        <f t="shared" si="155"/>
        <v>0</v>
      </c>
      <c r="L1979" s="11" t="str">
        <f t="shared" si="156"/>
        <v/>
      </c>
      <c r="M1979" t="str">
        <f>IF(B1979="Q", MAX(M$2:M1978)+1, "")</f>
        <v/>
      </c>
      <c r="N1979" t="str">
        <f t="shared" si="153"/>
        <v/>
      </c>
    </row>
    <row r="1980" spans="1:14" x14ac:dyDescent="0.25">
      <c r="A1980" s="6" t="s">
        <v>1</v>
      </c>
      <c r="B1980" s="6" t="s">
        <v>224</v>
      </c>
      <c r="C1980" s="8" t="s">
        <v>225</v>
      </c>
      <c r="D1980" s="8"/>
      <c r="E1980" s="8"/>
      <c r="F1980" s="8" t="s">
        <v>226</v>
      </c>
      <c r="G1980" s="7">
        <v>27</v>
      </c>
      <c r="H1980" t="str" cm="1">
        <f t="array" ref="H1980">SUBSTITUTE(INDEX($C$1:$C1980, MAX(IF((NOT(ISBLANK($C$1:$C1980)))*(ISNUMBER(FIND("Item:", $C$1:$C1980))), ROW($C$1:$C1980)-ROW($C$1)+1))), "Item: ", "")</f>
        <v>REVESTIMIENTO CERAMICO PARA MESON</v>
      </c>
      <c r="I1980" t="str">
        <f t="shared" si="154"/>
        <v>MANO DE OBRA</v>
      </c>
      <c r="J1980" t="str">
        <f t="shared" si="157"/>
        <v>MANO DE OBRA</v>
      </c>
      <c r="K1980" t="b">
        <f t="shared" si="155"/>
        <v>0</v>
      </c>
      <c r="L1980" s="11" t="str">
        <f t="shared" si="156"/>
        <v/>
      </c>
      <c r="M1980" t="str">
        <f>IF(B1980="Q", MAX(M$2:M1979)+1, "")</f>
        <v/>
      </c>
      <c r="N1980" t="str">
        <f t="shared" si="153"/>
        <v/>
      </c>
    </row>
    <row r="1981" spans="1:14" x14ac:dyDescent="0.25">
      <c r="A1981" s="2"/>
      <c r="B1981" s="2" t="s">
        <v>227</v>
      </c>
      <c r="C1981" s="5" t="s">
        <v>228</v>
      </c>
      <c r="D1981" s="5"/>
      <c r="E1981" s="5" t="s">
        <v>229</v>
      </c>
      <c r="F1981" s="5" t="s">
        <v>230</v>
      </c>
      <c r="G1981" s="3">
        <v>14.85</v>
      </c>
      <c r="H1981" t="str" cm="1">
        <f t="array" ref="H1981">SUBSTITUTE(INDEX($C$1:$C1981, MAX(IF((NOT(ISBLANK($C$1:$C1981)))*(ISNUMBER(FIND("Item:", $C$1:$C1981))), ROW($C$1:$C1981)-ROW($C$1)+1))), "Item: ", "")</f>
        <v>REVESTIMIENTO CERAMICO PARA MESON</v>
      </c>
      <c r="I1981" t="str">
        <f t="shared" si="154"/>
        <v/>
      </c>
      <c r="J1981" t="str">
        <f t="shared" si="157"/>
        <v>MANO DE OBRA</v>
      </c>
      <c r="K1981" t="b">
        <f t="shared" si="155"/>
        <v>0</v>
      </c>
      <c r="L1981" s="11" t="str">
        <f t="shared" si="156"/>
        <v/>
      </c>
      <c r="M1981" t="str">
        <f>IF(B1981="Q", MAX(M$2:M1980)+1, "")</f>
        <v/>
      </c>
      <c r="N1981" t="str">
        <f t="shared" si="153"/>
        <v/>
      </c>
    </row>
    <row r="1982" spans="1:14" x14ac:dyDescent="0.25">
      <c r="A1982" s="2"/>
      <c r="B1982" s="2" t="s">
        <v>231</v>
      </c>
      <c r="C1982" s="5" t="s">
        <v>232</v>
      </c>
      <c r="D1982" s="5"/>
      <c r="E1982" s="5" t="s">
        <v>233</v>
      </c>
      <c r="F1982" s="5" t="s">
        <v>234</v>
      </c>
      <c r="G1982" s="3">
        <v>6.25</v>
      </c>
      <c r="H1982" t="str" cm="1">
        <f t="array" ref="H1982">SUBSTITUTE(INDEX($C$1:$C1982, MAX(IF((NOT(ISBLANK($C$1:$C1982)))*(ISNUMBER(FIND("Item:", $C$1:$C1982))), ROW($C$1:$C1982)-ROW($C$1)+1))), "Item: ", "")</f>
        <v>REVESTIMIENTO CERAMICO PARA MESON</v>
      </c>
      <c r="I1982" t="str">
        <f t="shared" si="154"/>
        <v/>
      </c>
      <c r="J1982" t="str">
        <f t="shared" si="157"/>
        <v>MANO DE OBRA</v>
      </c>
      <c r="K1982" t="b">
        <f t="shared" si="155"/>
        <v>0</v>
      </c>
      <c r="L1982" s="11" t="str">
        <f t="shared" si="156"/>
        <v/>
      </c>
      <c r="M1982" t="str">
        <f>IF(B1982="Q", MAX(M$2:M1981)+1, "")</f>
        <v/>
      </c>
      <c r="N1982" t="str">
        <f t="shared" si="153"/>
        <v/>
      </c>
    </row>
    <row r="1983" spans="1:14" x14ac:dyDescent="0.25">
      <c r="A1983" s="6" t="s">
        <v>1</v>
      </c>
      <c r="B1983" s="6" t="s">
        <v>235</v>
      </c>
      <c r="C1983" s="8" t="s">
        <v>236</v>
      </c>
      <c r="D1983" s="8"/>
      <c r="E1983" s="8"/>
      <c r="F1983" s="8" t="s">
        <v>237</v>
      </c>
      <c r="G1983" s="7">
        <v>48.1</v>
      </c>
      <c r="H1983" t="str" cm="1">
        <f t="array" ref="H1983">SUBSTITUTE(INDEX($C$1:$C1983, MAX(IF((NOT(ISBLANK($C$1:$C1983)))*(ISNUMBER(FIND("Item:", $C$1:$C1983))), ROW($C$1:$C1983)-ROW($C$1)+1))), "Item: ", "")</f>
        <v>REVESTIMIENTO CERAMICO PARA MESON</v>
      </c>
      <c r="I1983" t="str">
        <f t="shared" si="154"/>
        <v>MANO DE OBRA</v>
      </c>
      <c r="J1983" t="str">
        <f t="shared" si="157"/>
        <v>MANO DE OBRA</v>
      </c>
      <c r="K1983" t="b">
        <f t="shared" si="155"/>
        <v>0</v>
      </c>
      <c r="L1983" s="11" t="str">
        <f t="shared" si="156"/>
        <v/>
      </c>
      <c r="M1983" t="str">
        <f>IF(B1983="Q", MAX(M$2:M1982)+1, "")</f>
        <v/>
      </c>
      <c r="N1983" t="str">
        <f t="shared" si="153"/>
        <v/>
      </c>
    </row>
    <row r="1984" spans="1:14" x14ac:dyDescent="0.25">
      <c r="A1984" s="2"/>
      <c r="B1984" s="2" t="s">
        <v>238</v>
      </c>
      <c r="C1984" s="5" t="s">
        <v>239</v>
      </c>
      <c r="D1984" s="5"/>
      <c r="E1984" s="5"/>
      <c r="F1984" s="5"/>
      <c r="G1984" s="5"/>
      <c r="H1984" t="str" cm="1">
        <f t="array" ref="H1984">SUBSTITUTE(INDEX($C$1:$C1984, MAX(IF((NOT(ISBLANK($C$1:$C1984)))*(ISNUMBER(FIND("Item:", $C$1:$C1984))), ROW($C$1:$C1984)-ROW($C$1)+1))), "Item: ", "")</f>
        <v>REVESTIMIENTO CERAMICO PARA MESON</v>
      </c>
      <c r="I1984" t="str">
        <f t="shared" si="154"/>
        <v>EQUIPO</v>
      </c>
      <c r="J1984" t="str">
        <f t="shared" si="157"/>
        <v>EQUIPO</v>
      </c>
      <c r="K1984" t="b">
        <f t="shared" si="155"/>
        <v>0</v>
      </c>
      <c r="L1984" s="11" t="str">
        <f t="shared" si="156"/>
        <v/>
      </c>
      <c r="M1984" t="str">
        <f>IF(B1984="Q", MAX(M$2:M1983)+1, "")</f>
        <v/>
      </c>
      <c r="N1984" t="str">
        <f t="shared" si="153"/>
        <v/>
      </c>
    </row>
    <row r="1985" spans="1:14" x14ac:dyDescent="0.25">
      <c r="H1985" t="str" cm="1">
        <f t="array" ref="H1985">SUBSTITUTE(INDEX($C$1:$C1985, MAX(IF((NOT(ISBLANK($C$1:$C1985)))*(ISNUMBER(FIND("Item:", $C$1:$C1985))), ROW($C$1:$C1985)-ROW($C$1)+1))), "Item: ", "")</f>
        <v>REVESTIMIENTO CERAMICO PARA MESON</v>
      </c>
      <c r="I1985" t="str">
        <f t="shared" si="154"/>
        <v/>
      </c>
      <c r="J1985" t="str">
        <f t="shared" si="157"/>
        <v>EQUIPO</v>
      </c>
      <c r="K1985" t="b">
        <f t="shared" si="155"/>
        <v>0</v>
      </c>
      <c r="L1985" s="11" t="str">
        <f t="shared" si="156"/>
        <v/>
      </c>
      <c r="M1985" t="str">
        <f>IF(B1985="Q", MAX(M$2:M1984)+1, "")</f>
        <v/>
      </c>
      <c r="N1985" t="str">
        <f t="shared" si="153"/>
        <v/>
      </c>
    </row>
    <row r="1986" spans="1:14" x14ac:dyDescent="0.25">
      <c r="H1986" t="str" cm="1">
        <f t="array" ref="H1986">SUBSTITUTE(INDEX($C$1:$C1986, MAX(IF((NOT(ISBLANK($C$1:$C1986)))*(ISNUMBER(FIND("Item:", $C$1:$C1986))), ROW($C$1:$C1986)-ROW($C$1)+1))), "Item: ", "")</f>
        <v>REVESTIMIENTO CERAMICO PARA MESON</v>
      </c>
      <c r="I1986" t="str">
        <f t="shared" si="154"/>
        <v/>
      </c>
      <c r="J1986" t="str">
        <f t="shared" si="157"/>
        <v>EQUIPO</v>
      </c>
      <c r="K1986" t="b">
        <f t="shared" si="155"/>
        <v>0</v>
      </c>
      <c r="L1986" s="11" t="str">
        <f t="shared" si="156"/>
        <v/>
      </c>
      <c r="M1986" t="str">
        <f>IF(B1986="Q", MAX(M$2:M1985)+1, "")</f>
        <v/>
      </c>
      <c r="N1986" t="str">
        <f t="shared" ref="N1986:N2049" si="158">+IF(M1986="","",H1986)</f>
        <v/>
      </c>
    </row>
    <row r="1987" spans="1:14" x14ac:dyDescent="0.25">
      <c r="H1987" t="str" cm="1">
        <f t="array" ref="H1987">SUBSTITUTE(INDEX($C$1:$C1987, MAX(IF((NOT(ISBLANK($C$1:$C1987)))*(ISNUMBER(FIND("Item:", $C$1:$C1987))), ROW($C$1:$C1987)-ROW($C$1)+1))), "Item: ", "")</f>
        <v>REVESTIMIENTO CERAMICO PARA MESON</v>
      </c>
      <c r="I1987" t="str">
        <f t="shared" ref="I1987:I2050" si="159">IFERROR(  IF(OR(ISNUMBER(FIND("MATERIALES", C1987,1))), "MATERIALES",  IF(OR(ISNUMBER(FIND("MANO DE OBRA", C1987))), "MANO DE OBRA",  IF(OR(ISNUMBER(FIND("EQUIPO", C1987))), "EQUIPO",  ""))),"")</f>
        <v/>
      </c>
      <c r="J1987" t="str">
        <f t="shared" si="157"/>
        <v>EQUIPO</v>
      </c>
      <c r="K1987" t="b">
        <f t="shared" ref="K1987:K2050" si="160">AND(ISTEXT(B1987),C1987=J1987)</f>
        <v>0</v>
      </c>
      <c r="L1987" s="11" t="str">
        <f t="shared" ref="L1987:L2050" si="161">IF(ISNUMBER(A1987),"SI","")</f>
        <v/>
      </c>
      <c r="M1987" t="str">
        <f>IF(B1987="Q", MAX(M$2:M1986)+1, "")</f>
        <v/>
      </c>
      <c r="N1987" t="str">
        <f t="shared" si="158"/>
        <v/>
      </c>
    </row>
    <row r="1988" spans="1:14" x14ac:dyDescent="0.25">
      <c r="H1988" t="str" cm="1">
        <f t="array" ref="H1988">SUBSTITUTE(INDEX($C$1:$C1988, MAX(IF((NOT(ISBLANK($C$1:$C1988)))*(ISNUMBER(FIND("Item:", $C$1:$C1988))), ROW($C$1:$C1988)-ROW($C$1)+1))), "Item: ", "")</f>
        <v>REVESTIMIENTO CERAMICO PARA MESON</v>
      </c>
      <c r="I1988" t="str">
        <f t="shared" si="159"/>
        <v/>
      </c>
      <c r="J1988" t="str">
        <f t="shared" si="157"/>
        <v>EQUIPO</v>
      </c>
      <c r="K1988" t="b">
        <f t="shared" si="160"/>
        <v>0</v>
      </c>
      <c r="L1988" s="11" t="str">
        <f t="shared" si="161"/>
        <v/>
      </c>
      <c r="M1988" t="str">
        <f>IF(B1988="Q", MAX(M$2:M1987)+1, "")</f>
        <v/>
      </c>
      <c r="N1988" t="str">
        <f t="shared" si="158"/>
        <v/>
      </c>
    </row>
    <row r="1989" spans="1:14" x14ac:dyDescent="0.25">
      <c r="H1989" t="str" cm="1">
        <f t="array" ref="H1989">SUBSTITUTE(INDEX($C$1:$C1989, MAX(IF((NOT(ISBLANK($C$1:$C1989)))*(ISNUMBER(FIND("Item:", $C$1:$C1989))), ROW($C$1:$C1989)-ROW($C$1)+1))), "Item: ", "")</f>
        <v>REVESTIMIENTO CERAMICO PARA MESON</v>
      </c>
      <c r="I1989" t="str">
        <f t="shared" si="159"/>
        <v/>
      </c>
      <c r="J1989" t="str">
        <f t="shared" si="157"/>
        <v>EQUIPO</v>
      </c>
      <c r="K1989" t="b">
        <f t="shared" si="160"/>
        <v>0</v>
      </c>
      <c r="L1989" s="11" t="str">
        <f t="shared" si="161"/>
        <v/>
      </c>
      <c r="M1989" t="str">
        <f>IF(B1989="Q", MAX(M$2:M1988)+1, "")</f>
        <v/>
      </c>
      <c r="N1989" t="str">
        <f t="shared" si="158"/>
        <v/>
      </c>
    </row>
    <row r="1990" spans="1:14" x14ac:dyDescent="0.25">
      <c r="A1990" s="2"/>
      <c r="B1990" s="2" t="s">
        <v>240</v>
      </c>
      <c r="C1990" s="5" t="s">
        <v>241</v>
      </c>
      <c r="D1990" s="5"/>
      <c r="E1990" s="5" t="s">
        <v>242</v>
      </c>
      <c r="F1990" s="5" t="s">
        <v>243</v>
      </c>
      <c r="G1990" s="3">
        <v>1.44</v>
      </c>
      <c r="H1990" t="str" cm="1">
        <f t="array" ref="H1990">SUBSTITUTE(INDEX($C$1:$C1990, MAX(IF((NOT(ISBLANK($C$1:$C1990)))*(ISNUMBER(FIND("Item:", $C$1:$C1990))), ROW($C$1:$C1990)-ROW($C$1)+1))), "Item: ", "")</f>
        <v>REVESTIMIENTO CERAMICO PARA MESON</v>
      </c>
      <c r="I1990" t="str">
        <f t="shared" si="159"/>
        <v/>
      </c>
      <c r="J1990" t="str">
        <f t="shared" si="157"/>
        <v>EQUIPO</v>
      </c>
      <c r="K1990" t="b">
        <f t="shared" si="160"/>
        <v>0</v>
      </c>
      <c r="L1990" s="11" t="str">
        <f t="shared" si="161"/>
        <v/>
      </c>
      <c r="M1990" t="str">
        <f>IF(B1990="Q", MAX(M$2:M1989)+1, "")</f>
        <v/>
      </c>
      <c r="N1990" t="str">
        <f t="shared" si="158"/>
        <v/>
      </c>
    </row>
    <row r="1991" spans="1:14" x14ac:dyDescent="0.25">
      <c r="A1991" s="6" t="s">
        <v>1</v>
      </c>
      <c r="B1991" s="6" t="s">
        <v>244</v>
      </c>
      <c r="C1991" s="8" t="s">
        <v>245</v>
      </c>
      <c r="D1991" s="8"/>
      <c r="E1991" s="8"/>
      <c r="F1991" s="8" t="s">
        <v>246</v>
      </c>
      <c r="G1991" s="7">
        <v>1.44</v>
      </c>
      <c r="H1991" t="str" cm="1">
        <f t="array" ref="H1991">SUBSTITUTE(INDEX($C$1:$C1991, MAX(IF((NOT(ISBLANK($C$1:$C1991)))*(ISNUMBER(FIND("Item:", $C$1:$C1991))), ROW($C$1:$C1991)-ROW($C$1)+1))), "Item: ", "")</f>
        <v>REVESTIMIENTO CERAMICO PARA MESON</v>
      </c>
      <c r="I1991" t="str">
        <f t="shared" si="159"/>
        <v>EQUIPO</v>
      </c>
      <c r="J1991" t="str">
        <f t="shared" si="157"/>
        <v>EQUIPO</v>
      </c>
      <c r="K1991" t="b">
        <f t="shared" si="160"/>
        <v>0</v>
      </c>
      <c r="L1991" s="11" t="str">
        <f t="shared" si="161"/>
        <v/>
      </c>
      <c r="M1991" t="str">
        <f>IF(B1991="Q", MAX(M$2:M1990)+1, "")</f>
        <v/>
      </c>
      <c r="N1991" t="str">
        <f t="shared" si="158"/>
        <v/>
      </c>
    </row>
    <row r="1992" spans="1:14" x14ac:dyDescent="0.25">
      <c r="A1992" s="6" t="s">
        <v>1</v>
      </c>
      <c r="B1992" s="6" t="s">
        <v>247</v>
      </c>
      <c r="C1992" s="8" t="s">
        <v>248</v>
      </c>
      <c r="D1992" s="8"/>
      <c r="E1992" s="8"/>
      <c r="F1992" s="8" t="s">
        <v>249</v>
      </c>
      <c r="G1992" s="7">
        <v>131</v>
      </c>
      <c r="H1992" t="str" cm="1">
        <f t="array" ref="H1992">SUBSTITUTE(INDEX($C$1:$C1992, MAX(IF((NOT(ISBLANK($C$1:$C1992)))*(ISNUMBER(FIND("Item:", $C$1:$C1992))), ROW($C$1:$C1992)-ROW($C$1)+1))), "Item: ", "")</f>
        <v>REVESTIMIENTO CERAMICO PARA MESON</v>
      </c>
      <c r="I1992" t="str">
        <f t="shared" si="159"/>
        <v/>
      </c>
      <c r="J1992" t="str">
        <f t="shared" ref="J1992:J2055" si="162">+IF(I1992="",J1991,I1992)</f>
        <v>EQUIPO</v>
      </c>
      <c r="K1992" t="b">
        <f t="shared" si="160"/>
        <v>0</v>
      </c>
      <c r="L1992" s="11" t="str">
        <f t="shared" si="161"/>
        <v/>
      </c>
      <c r="M1992" t="str">
        <f>IF(B1992="Q", MAX(M$2:M1991)+1, "")</f>
        <v/>
      </c>
      <c r="N1992" t="str">
        <f t="shared" si="158"/>
        <v/>
      </c>
    </row>
    <row r="1993" spans="1:14" x14ac:dyDescent="0.25">
      <c r="A1993" s="2"/>
      <c r="B1993" s="2" t="s">
        <v>250</v>
      </c>
      <c r="C1993" s="5" t="s">
        <v>251</v>
      </c>
      <c r="D1993" s="5"/>
      <c r="E1993" s="5" t="s">
        <v>252</v>
      </c>
      <c r="F1993" s="5" t="s">
        <v>253</v>
      </c>
      <c r="G1993" s="3">
        <v>9.17</v>
      </c>
      <c r="H1993" t="str" cm="1">
        <f t="array" ref="H1993">SUBSTITUTE(INDEX($C$1:$C1993, MAX(IF((NOT(ISBLANK($C$1:$C1993)))*(ISNUMBER(FIND("Item:", $C$1:$C1993))), ROW($C$1:$C1993)-ROW($C$1)+1))), "Item: ", "")</f>
        <v>REVESTIMIENTO CERAMICO PARA MESON</v>
      </c>
      <c r="I1993" t="str">
        <f t="shared" si="159"/>
        <v/>
      </c>
      <c r="J1993" t="str">
        <f t="shared" si="162"/>
        <v>EQUIPO</v>
      </c>
      <c r="K1993" t="b">
        <f t="shared" si="160"/>
        <v>0</v>
      </c>
      <c r="L1993" s="11" t="str">
        <f t="shared" si="161"/>
        <v/>
      </c>
      <c r="M1993" t="str">
        <f>IF(B1993="Q", MAX(M$2:M1992)+1, "")</f>
        <v/>
      </c>
      <c r="N1993" t="str">
        <f t="shared" si="158"/>
        <v/>
      </c>
    </row>
    <row r="1994" spans="1:14" x14ac:dyDescent="0.25">
      <c r="A1994" s="2"/>
      <c r="B1994" s="2" t="s">
        <v>26</v>
      </c>
      <c r="C1994" s="5" t="s">
        <v>254</v>
      </c>
      <c r="D1994" s="5"/>
      <c r="E1994" s="5" t="s">
        <v>252</v>
      </c>
      <c r="F1994" s="5" t="s">
        <v>255</v>
      </c>
      <c r="G1994" s="3">
        <v>9.81</v>
      </c>
      <c r="H1994" t="str" cm="1">
        <f t="array" ref="H1994">SUBSTITUTE(INDEX($C$1:$C1994, MAX(IF((NOT(ISBLANK($C$1:$C1994)))*(ISNUMBER(FIND("Item:", $C$1:$C1994))), ROW($C$1:$C1994)-ROW($C$1)+1))), "Item: ", "")</f>
        <v>REVESTIMIENTO CERAMICO PARA MESON</v>
      </c>
      <c r="I1994" t="str">
        <f t="shared" si="159"/>
        <v/>
      </c>
      <c r="J1994" t="str">
        <f t="shared" si="162"/>
        <v>EQUIPO</v>
      </c>
      <c r="K1994" t="b">
        <f t="shared" si="160"/>
        <v>0</v>
      </c>
      <c r="L1994" s="11" t="str">
        <f t="shared" si="161"/>
        <v/>
      </c>
      <c r="M1994" t="str">
        <f>IF(B1994="Q", MAX(M$2:M1993)+1, "")</f>
        <v/>
      </c>
      <c r="N1994" t="str">
        <f t="shared" si="158"/>
        <v/>
      </c>
    </row>
    <row r="1995" spans="1:14" x14ac:dyDescent="0.25">
      <c r="A1995" s="6" t="s">
        <v>1</v>
      </c>
      <c r="B1995" s="6" t="s">
        <v>256</v>
      </c>
      <c r="C1995" s="8" t="s">
        <v>257</v>
      </c>
      <c r="D1995" s="8"/>
      <c r="E1995" s="8"/>
      <c r="F1995" s="8" t="s">
        <v>258</v>
      </c>
      <c r="G1995" s="7">
        <v>149.97999999999999</v>
      </c>
      <c r="H1995" t="str" cm="1">
        <f t="array" ref="H1995">SUBSTITUTE(INDEX($C$1:$C1995, MAX(IF((NOT(ISBLANK($C$1:$C1995)))*(ISNUMBER(FIND("Item:", $C$1:$C1995))), ROW($C$1:$C1995)-ROW($C$1)+1))), "Item: ", "")</f>
        <v>REVESTIMIENTO CERAMICO PARA MESON</v>
      </c>
      <c r="I1995" t="str">
        <f t="shared" si="159"/>
        <v/>
      </c>
      <c r="J1995" t="str">
        <f t="shared" si="162"/>
        <v>EQUIPO</v>
      </c>
      <c r="K1995" t="b">
        <f t="shared" si="160"/>
        <v>0</v>
      </c>
      <c r="L1995" s="11" t="str">
        <f t="shared" si="161"/>
        <v/>
      </c>
      <c r="M1995" t="str">
        <f>IF(B1995="Q", MAX(M$2:M1994)+1, "")</f>
        <v/>
      </c>
      <c r="N1995" t="str">
        <f t="shared" si="158"/>
        <v/>
      </c>
    </row>
    <row r="1996" spans="1:14" x14ac:dyDescent="0.25">
      <c r="A1996" s="2"/>
      <c r="B1996" s="2" t="s">
        <v>259</v>
      </c>
      <c r="C1996" s="5" t="s">
        <v>260</v>
      </c>
      <c r="D1996" s="5"/>
      <c r="E1996" s="5" t="s">
        <v>261</v>
      </c>
      <c r="F1996" s="5" t="s">
        <v>262</v>
      </c>
      <c r="G1996" s="3">
        <v>4.63</v>
      </c>
      <c r="H1996" t="str" cm="1">
        <f t="array" ref="H1996">SUBSTITUTE(INDEX($C$1:$C1996, MAX(IF((NOT(ISBLANK($C$1:$C1996)))*(ISNUMBER(FIND("Item:", $C$1:$C1996))), ROW($C$1:$C1996)-ROW($C$1)+1))), "Item: ", "")</f>
        <v>REVESTIMIENTO CERAMICO PARA MESON</v>
      </c>
      <c r="I1996" t="str">
        <f t="shared" si="159"/>
        <v/>
      </c>
      <c r="J1996" t="str">
        <f t="shared" si="162"/>
        <v>EQUIPO</v>
      </c>
      <c r="K1996" t="b">
        <f t="shared" si="160"/>
        <v>0</v>
      </c>
      <c r="L1996" s="11" t="str">
        <f t="shared" si="161"/>
        <v/>
      </c>
      <c r="M1996" t="str">
        <f>IF(B1996="Q", MAX(M$2:M1995)+1, "")</f>
        <v/>
      </c>
      <c r="N1996" t="str">
        <f t="shared" si="158"/>
        <v/>
      </c>
    </row>
    <row r="1997" spans="1:14" x14ac:dyDescent="0.25">
      <c r="H1997" t="str" cm="1">
        <f t="array" ref="H1997">SUBSTITUTE(INDEX($C$1:$C1997, MAX(IF((NOT(ISBLANK($C$1:$C1997)))*(ISNUMBER(FIND("Item:", $C$1:$C1997))), ROW($C$1:$C1997)-ROW($C$1)+1))), "Item: ", "")</f>
        <v>REVESTIMIENTO CERAMICO PARA MESON</v>
      </c>
      <c r="I1997" t="str">
        <f t="shared" si="159"/>
        <v/>
      </c>
      <c r="J1997" t="str">
        <f t="shared" si="162"/>
        <v>EQUIPO</v>
      </c>
      <c r="K1997" t="b">
        <f t="shared" si="160"/>
        <v>0</v>
      </c>
      <c r="L1997" s="11" t="str">
        <f t="shared" si="161"/>
        <v/>
      </c>
      <c r="M1997" t="str">
        <f>IF(B1997="Q", MAX(M$2:M1996)+1, "")</f>
        <v/>
      </c>
      <c r="N1997" t="str">
        <f t="shared" si="158"/>
        <v/>
      </c>
    </row>
    <row r="1998" spans="1:14" x14ac:dyDescent="0.25">
      <c r="A1998" s="6" t="s">
        <v>1</v>
      </c>
      <c r="B1998" s="6" t="s">
        <v>263</v>
      </c>
      <c r="C1998" s="8" t="s">
        <v>264</v>
      </c>
      <c r="D1998" s="8"/>
      <c r="E1998" s="8"/>
      <c r="F1998" s="8" t="s">
        <v>265</v>
      </c>
      <c r="G1998" s="7">
        <v>154.61000000000001</v>
      </c>
      <c r="H1998" t="str" cm="1">
        <f t="array" ref="H1998">SUBSTITUTE(INDEX($C$1:$C1998, MAX(IF((NOT(ISBLANK($C$1:$C1998)))*(ISNUMBER(FIND("Item:", $C$1:$C1998))), ROW($C$1:$C1998)-ROW($C$1)+1))), "Item: ", "")</f>
        <v>REVESTIMIENTO CERAMICO PARA MESON</v>
      </c>
      <c r="I1998" t="str">
        <f t="shared" si="159"/>
        <v/>
      </c>
      <c r="J1998" t="str">
        <f t="shared" si="162"/>
        <v>EQUIPO</v>
      </c>
      <c r="K1998" t="b">
        <f t="shared" si="160"/>
        <v>0</v>
      </c>
      <c r="L1998" s="11" t="str">
        <f t="shared" si="161"/>
        <v/>
      </c>
      <c r="M1998">
        <f>IF(B1998="Q", MAX(M$2:M1997)+1, "")</f>
        <v>40</v>
      </c>
      <c r="N1998" t="str">
        <f t="shared" si="158"/>
        <v>REVESTIMIENTO CERAMICO PARA MESON</v>
      </c>
    </row>
    <row r="1999" spans="1:14" x14ac:dyDescent="0.25">
      <c r="A1999" s="6" t="s">
        <v>1</v>
      </c>
      <c r="B1999" s="6"/>
      <c r="C1999" s="8" t="s">
        <v>266</v>
      </c>
      <c r="D1999" s="8"/>
      <c r="E1999" s="8"/>
      <c r="F1999" s="8"/>
      <c r="G1999" s="7">
        <v>154.61000000000001</v>
      </c>
      <c r="H1999" t="str" cm="1">
        <f t="array" ref="H1999">SUBSTITUTE(INDEX($C$1:$C1999, MAX(IF((NOT(ISBLANK($C$1:$C1999)))*(ISNUMBER(FIND("Item:", $C$1:$C1999))), ROW($C$1:$C1999)-ROW($C$1)+1))), "Item: ", "")</f>
        <v>REVESTIMIENTO CERAMICO PARA MESON</v>
      </c>
      <c r="I1999" t="str">
        <f t="shared" si="159"/>
        <v/>
      </c>
      <c r="J1999" t="str">
        <f t="shared" si="162"/>
        <v>EQUIPO</v>
      </c>
      <c r="K1999" t="b">
        <f t="shared" si="160"/>
        <v>0</v>
      </c>
      <c r="L1999" s="11" t="str">
        <f t="shared" si="161"/>
        <v/>
      </c>
      <c r="M1999" t="str">
        <f>IF(B1999="Q", MAX(M$2:M1998)+1, "")</f>
        <v/>
      </c>
      <c r="N1999" t="str">
        <f t="shared" si="158"/>
        <v/>
      </c>
    </row>
    <row r="2000" spans="1:14" x14ac:dyDescent="0.25">
      <c r="C2000" s="9" t="s">
        <v>355</v>
      </c>
      <c r="H2000" t="str" cm="1">
        <f t="array" ref="H2000">SUBSTITUTE(INDEX($C$1:$C2000, MAX(IF((NOT(ISBLANK($C$1:$C2000)))*(ISNUMBER(FIND("Item:", $C$1:$C2000))), ROW($C$1:$C2000)-ROW($C$1)+1))), "Item: ", "")</f>
        <v>REVESTIMIENTO CERAMICO PARA MESON</v>
      </c>
      <c r="I2000" t="str">
        <f t="shared" si="159"/>
        <v/>
      </c>
      <c r="J2000" t="str">
        <f t="shared" si="162"/>
        <v>EQUIPO</v>
      </c>
      <c r="K2000" t="b">
        <f t="shared" si="160"/>
        <v>0</v>
      </c>
      <c r="L2000" s="11" t="str">
        <f t="shared" si="161"/>
        <v/>
      </c>
      <c r="M2000" t="str">
        <f>IF(B2000="Q", MAX(M$2:M1999)+1, "")</f>
        <v/>
      </c>
      <c r="N2000" t="str">
        <f t="shared" si="158"/>
        <v/>
      </c>
    </row>
    <row r="2001" spans="1:14" x14ac:dyDescent="0.25">
      <c r="H2001" t="str" cm="1">
        <f t="array" ref="H2001">SUBSTITUTE(INDEX($C$1:$C2001, MAX(IF((NOT(ISBLANK($C$1:$C2001)))*(ISNUMBER(FIND("Item:", $C$1:$C2001))), ROW($C$1:$C2001)-ROW($C$1)+1))), "Item: ", "")</f>
        <v>REVESTIMIENTO CERAMICO PARA MESON</v>
      </c>
      <c r="I2001" t="str">
        <f t="shared" si="159"/>
        <v/>
      </c>
      <c r="J2001" t="str">
        <f t="shared" si="162"/>
        <v>EQUIPO</v>
      </c>
      <c r="K2001" t="b">
        <f t="shared" si="160"/>
        <v>0</v>
      </c>
      <c r="L2001" s="11" t="str">
        <f t="shared" si="161"/>
        <v/>
      </c>
      <c r="M2001" t="str">
        <f>IF(B2001="Q", MAX(M$2:M2000)+1, "")</f>
        <v/>
      </c>
      <c r="N2001" t="str">
        <f t="shared" si="158"/>
        <v/>
      </c>
    </row>
    <row r="2002" spans="1:14" x14ac:dyDescent="0.25">
      <c r="C2002" s="10" t="s">
        <v>356</v>
      </c>
      <c r="E2002" s="10" t="s">
        <v>307</v>
      </c>
      <c r="H2002" t="str" cm="1">
        <f t="array" ref="H2002">SUBSTITUTE(INDEX($C$1:$C2002, MAX(IF((NOT(ISBLANK($C$1:$C2002)))*(ISNUMBER(FIND("Item:", $C$1:$C2002))), ROW($C$1:$C2002)-ROW($C$1)+1))), "Item: ", "")</f>
        <v>ZOCALO DE CERÁMICA C/CEMENTO COLA</v>
      </c>
      <c r="I2002" t="str">
        <f t="shared" si="159"/>
        <v/>
      </c>
      <c r="J2002" t="str">
        <f t="shared" si="162"/>
        <v>EQUIPO</v>
      </c>
      <c r="K2002" t="b">
        <f t="shared" si="160"/>
        <v>0</v>
      </c>
      <c r="L2002" s="11" t="str">
        <f t="shared" si="161"/>
        <v/>
      </c>
      <c r="M2002" t="str">
        <f>IF(B2002="Q", MAX(M$2:M2001)+1, "")</f>
        <v/>
      </c>
      <c r="N2002" t="str">
        <f t="shared" si="158"/>
        <v/>
      </c>
    </row>
    <row r="2003" spans="1:14" x14ac:dyDescent="0.25">
      <c r="C2003" s="10" t="s">
        <v>0</v>
      </c>
      <c r="E2003" s="10" t="s">
        <v>72</v>
      </c>
      <c r="H2003" t="str" cm="1">
        <f t="array" ref="H2003">SUBSTITUTE(INDEX($C$1:$C2003, MAX(IF((NOT(ISBLANK($C$1:$C2003)))*(ISNUMBER(FIND("Item:", $C$1:$C2003))), ROW($C$1:$C2003)-ROW($C$1)+1))), "Item: ", "")</f>
        <v>ZOCALO DE CERÁMICA C/CEMENTO COLA</v>
      </c>
      <c r="I2003" t="str">
        <f t="shared" si="159"/>
        <v/>
      </c>
      <c r="J2003" t="str">
        <f t="shared" si="162"/>
        <v>EQUIPO</v>
      </c>
      <c r="K2003" t="b">
        <f t="shared" si="160"/>
        <v>0</v>
      </c>
      <c r="L2003" s="11" t="str">
        <f t="shared" si="161"/>
        <v/>
      </c>
      <c r="M2003" t="str">
        <f>IF(B2003="Q", MAX(M$2:M2002)+1, "")</f>
        <v/>
      </c>
      <c r="N2003" t="str">
        <f t="shared" si="158"/>
        <v/>
      </c>
    </row>
    <row r="2004" spans="1:14" x14ac:dyDescent="0.25">
      <c r="C2004" s="10" t="s">
        <v>71</v>
      </c>
      <c r="E2004" s="10" t="s">
        <v>73</v>
      </c>
      <c r="H2004" t="str" cm="1">
        <f t="array" ref="H2004">SUBSTITUTE(INDEX($C$1:$C2004, MAX(IF((NOT(ISBLANK($C$1:$C2004)))*(ISNUMBER(FIND("Item:", $C$1:$C2004))), ROW($C$1:$C2004)-ROW($C$1)+1))), "Item: ", "")</f>
        <v>ZOCALO DE CERÁMICA C/CEMENTO COLA</v>
      </c>
      <c r="I2004" t="str">
        <f t="shared" si="159"/>
        <v/>
      </c>
      <c r="J2004" t="str">
        <f t="shared" si="162"/>
        <v>EQUIPO</v>
      </c>
      <c r="K2004" t="b">
        <f t="shared" si="160"/>
        <v>0</v>
      </c>
      <c r="L2004" s="11" t="str">
        <f t="shared" si="161"/>
        <v/>
      </c>
      <c r="M2004" t="str">
        <f>IF(B2004="Q", MAX(M$2:M2003)+1, "")</f>
        <v/>
      </c>
      <c r="N2004" t="str">
        <f t="shared" si="158"/>
        <v/>
      </c>
    </row>
    <row r="2005" spans="1:14" x14ac:dyDescent="0.25">
      <c r="H2005" t="str" cm="1">
        <f t="array" ref="H2005">SUBSTITUTE(INDEX($C$1:$C2005, MAX(IF((NOT(ISBLANK($C$1:$C2005)))*(ISNUMBER(FIND("Item:", $C$1:$C2005))), ROW($C$1:$C2005)-ROW($C$1)+1))), "Item: ", "")</f>
        <v>ZOCALO DE CERÁMICA C/CEMENTO COLA</v>
      </c>
      <c r="I2005" t="str">
        <f t="shared" si="159"/>
        <v/>
      </c>
      <c r="J2005" t="str">
        <f t="shared" si="162"/>
        <v>EQUIPO</v>
      </c>
      <c r="K2005" t="b">
        <f t="shared" si="160"/>
        <v>0</v>
      </c>
      <c r="L2005" s="11" t="str">
        <f t="shared" si="161"/>
        <v/>
      </c>
      <c r="M2005" t="str">
        <f>IF(B2005="Q", MAX(M$2:M2004)+1, "")</f>
        <v/>
      </c>
      <c r="N2005" t="str">
        <f t="shared" si="158"/>
        <v/>
      </c>
    </row>
    <row r="2006" spans="1:14" x14ac:dyDescent="0.25">
      <c r="A2006" s="1" t="s">
        <v>2</v>
      </c>
      <c r="B2006" s="1" t="s">
        <v>213</v>
      </c>
      <c r="C2006" s="4" t="s">
        <v>214</v>
      </c>
      <c r="D2006" s="4" t="s">
        <v>74</v>
      </c>
      <c r="E2006" s="4" t="s">
        <v>77</v>
      </c>
      <c r="F2006" s="4" t="s">
        <v>215</v>
      </c>
      <c r="G2006" s="4" t="s">
        <v>76</v>
      </c>
      <c r="H2006" t="str" cm="1">
        <f t="array" ref="H2006">SUBSTITUTE(INDEX($C$1:$C2006, MAX(IF((NOT(ISBLANK($C$1:$C2006)))*(ISNUMBER(FIND("Item:", $C$1:$C2006))), ROW($C$1:$C2006)-ROW($C$1)+1))), "Item: ", "")</f>
        <v>ZOCALO DE CERÁMICA C/CEMENTO COLA</v>
      </c>
      <c r="I2006" t="str">
        <f t="shared" si="159"/>
        <v/>
      </c>
      <c r="J2006" t="str">
        <f t="shared" si="162"/>
        <v>EQUIPO</v>
      </c>
      <c r="K2006" t="b">
        <f t="shared" si="160"/>
        <v>0</v>
      </c>
      <c r="L2006" s="11" t="str">
        <f t="shared" si="161"/>
        <v/>
      </c>
      <c r="M2006" t="str">
        <f>IF(B2006="Q", MAX(M$2:M2005)+1, "")</f>
        <v/>
      </c>
      <c r="N2006" t="str">
        <f t="shared" si="158"/>
        <v/>
      </c>
    </row>
    <row r="2007" spans="1:14" x14ac:dyDescent="0.25">
      <c r="A2007" s="2"/>
      <c r="B2007" s="2" t="s">
        <v>216</v>
      </c>
      <c r="C2007" s="5" t="s">
        <v>217</v>
      </c>
      <c r="D2007" s="5"/>
      <c r="E2007" s="5"/>
      <c r="F2007" s="5"/>
      <c r="G2007" s="5"/>
      <c r="H2007" t="str" cm="1">
        <f t="array" ref="H2007">SUBSTITUTE(INDEX($C$1:$C2007, MAX(IF((NOT(ISBLANK($C$1:$C2007)))*(ISNUMBER(FIND("Item:", $C$1:$C2007))), ROW($C$1:$C2007)-ROW($C$1)+1))), "Item: ", "")</f>
        <v>ZOCALO DE CERÁMICA C/CEMENTO COLA</v>
      </c>
      <c r="I2007" t="str">
        <f t="shared" si="159"/>
        <v>MATERIALES</v>
      </c>
      <c r="J2007" t="str">
        <f t="shared" si="162"/>
        <v>MATERIALES</v>
      </c>
      <c r="K2007" t="b">
        <f t="shared" si="160"/>
        <v>1</v>
      </c>
      <c r="L2007" s="11" t="str">
        <f t="shared" si="161"/>
        <v/>
      </c>
      <c r="M2007" t="str">
        <f>IF(B2007="Q", MAX(M$2:M2006)+1, "")</f>
        <v/>
      </c>
      <c r="N2007" t="str">
        <f t="shared" si="158"/>
        <v/>
      </c>
    </row>
    <row r="2008" spans="1:14" x14ac:dyDescent="0.25">
      <c r="A2008" s="2">
        <v>1</v>
      </c>
      <c r="B2008" s="2" t="s">
        <v>218</v>
      </c>
      <c r="C2008" s="5" t="s">
        <v>109</v>
      </c>
      <c r="D2008" s="5" t="s">
        <v>18</v>
      </c>
      <c r="E2008" s="3">
        <v>0.1</v>
      </c>
      <c r="F2008" s="3">
        <v>31</v>
      </c>
      <c r="G2008" s="3">
        <v>3.1</v>
      </c>
      <c r="H2008" t="str" cm="1">
        <f t="array" ref="H2008">SUBSTITUTE(INDEX($C$1:$C2008, MAX(IF((NOT(ISBLANK($C$1:$C2008)))*(ISNUMBER(FIND("Item:", $C$1:$C2008))), ROW($C$1:$C2008)-ROW($C$1)+1))), "Item: ", "")</f>
        <v>ZOCALO DE CERÁMICA C/CEMENTO COLA</v>
      </c>
      <c r="I2008" t="str">
        <f t="shared" si="159"/>
        <v/>
      </c>
      <c r="J2008" t="str">
        <f t="shared" si="162"/>
        <v>MATERIALES</v>
      </c>
      <c r="K2008" t="b">
        <f t="shared" si="160"/>
        <v>0</v>
      </c>
      <c r="L2008" s="11" t="str">
        <f t="shared" si="161"/>
        <v>SI</v>
      </c>
      <c r="M2008" t="str">
        <f>IF(B2008="Q", MAX(M$2:M2007)+1, "")</f>
        <v/>
      </c>
      <c r="N2008" t="str">
        <f t="shared" si="158"/>
        <v/>
      </c>
    </row>
    <row r="2009" spans="1:14" x14ac:dyDescent="0.25">
      <c r="A2009" s="2">
        <v>2</v>
      </c>
      <c r="B2009" s="2" t="s">
        <v>218</v>
      </c>
      <c r="C2009" s="5" t="s">
        <v>107</v>
      </c>
      <c r="D2009" s="5" t="s">
        <v>81</v>
      </c>
      <c r="E2009" s="3">
        <v>0.7</v>
      </c>
      <c r="F2009" s="3">
        <v>1.1000000000000001</v>
      </c>
      <c r="G2009" s="3">
        <v>0.77</v>
      </c>
      <c r="H2009" t="str" cm="1">
        <f t="array" ref="H2009">SUBSTITUTE(INDEX($C$1:$C2009, MAX(IF((NOT(ISBLANK($C$1:$C2009)))*(ISNUMBER(FIND("Item:", $C$1:$C2009))), ROW($C$1:$C2009)-ROW($C$1)+1))), "Item: ", "")</f>
        <v>ZOCALO DE CERÁMICA C/CEMENTO COLA</v>
      </c>
      <c r="I2009" t="str">
        <f t="shared" si="159"/>
        <v/>
      </c>
      <c r="J2009" t="str">
        <f t="shared" si="162"/>
        <v>MATERIALES</v>
      </c>
      <c r="K2009" t="b">
        <f t="shared" si="160"/>
        <v>0</v>
      </c>
      <c r="L2009" s="11" t="str">
        <f t="shared" si="161"/>
        <v>SI</v>
      </c>
      <c r="M2009" t="str">
        <f>IF(B2009="Q", MAX(M$2:M2008)+1, "")</f>
        <v/>
      </c>
      <c r="N2009" t="str">
        <f t="shared" si="158"/>
        <v/>
      </c>
    </row>
    <row r="2010" spans="1:14" x14ac:dyDescent="0.25">
      <c r="A2010" s="2">
        <v>3</v>
      </c>
      <c r="B2010" s="2" t="s">
        <v>218</v>
      </c>
      <c r="C2010" s="5" t="s">
        <v>106</v>
      </c>
      <c r="D2010" s="5" t="s">
        <v>81</v>
      </c>
      <c r="E2010" s="3">
        <v>0.01</v>
      </c>
      <c r="F2010" s="3">
        <v>8</v>
      </c>
      <c r="G2010" s="3">
        <v>0.08</v>
      </c>
      <c r="H2010" t="str" cm="1">
        <f t="array" ref="H2010">SUBSTITUTE(INDEX($C$1:$C2010, MAX(IF((NOT(ISBLANK($C$1:$C2010)))*(ISNUMBER(FIND("Item:", $C$1:$C2010))), ROW($C$1:$C2010)-ROW($C$1)+1))), "Item: ", "")</f>
        <v>ZOCALO DE CERÁMICA C/CEMENTO COLA</v>
      </c>
      <c r="I2010" t="str">
        <f t="shared" si="159"/>
        <v/>
      </c>
      <c r="J2010" t="str">
        <f t="shared" si="162"/>
        <v>MATERIALES</v>
      </c>
      <c r="K2010" t="b">
        <f t="shared" si="160"/>
        <v>0</v>
      </c>
      <c r="L2010" s="11" t="str">
        <f t="shared" si="161"/>
        <v>SI</v>
      </c>
      <c r="M2010" t="str">
        <f>IF(B2010="Q", MAX(M$2:M2009)+1, "")</f>
        <v/>
      </c>
      <c r="N2010" t="str">
        <f t="shared" si="158"/>
        <v/>
      </c>
    </row>
    <row r="2011" spans="1:14" x14ac:dyDescent="0.25">
      <c r="H2011" t="str" cm="1">
        <f t="array" ref="H2011">SUBSTITUTE(INDEX($C$1:$C2011, MAX(IF((NOT(ISBLANK($C$1:$C2011)))*(ISNUMBER(FIND("Item:", $C$1:$C2011))), ROW($C$1:$C2011)-ROW($C$1)+1))), "Item: ", "")</f>
        <v>ZOCALO DE CERÁMICA C/CEMENTO COLA</v>
      </c>
      <c r="I2011" t="str">
        <f t="shared" si="159"/>
        <v/>
      </c>
      <c r="J2011" t="str">
        <f t="shared" si="162"/>
        <v>MATERIALES</v>
      </c>
      <c r="K2011" t="b">
        <f t="shared" si="160"/>
        <v>0</v>
      </c>
      <c r="L2011" s="11" t="str">
        <f t="shared" si="161"/>
        <v/>
      </c>
      <c r="M2011" t="str">
        <f>IF(B2011="Q", MAX(M$2:M2010)+1, "")</f>
        <v/>
      </c>
      <c r="N2011" t="str">
        <f t="shared" si="158"/>
        <v/>
      </c>
    </row>
    <row r="2012" spans="1:14" x14ac:dyDescent="0.25">
      <c r="H2012" t="str" cm="1">
        <f t="array" ref="H2012">SUBSTITUTE(INDEX($C$1:$C2012, MAX(IF((NOT(ISBLANK($C$1:$C2012)))*(ISNUMBER(FIND("Item:", $C$1:$C2012))), ROW($C$1:$C2012)-ROW($C$1)+1))), "Item: ", "")</f>
        <v>ZOCALO DE CERÁMICA C/CEMENTO COLA</v>
      </c>
      <c r="I2012" t="str">
        <f t="shared" si="159"/>
        <v/>
      </c>
      <c r="J2012" t="str">
        <f t="shared" si="162"/>
        <v>MATERIALES</v>
      </c>
      <c r="K2012" t="b">
        <f t="shared" si="160"/>
        <v>0</v>
      </c>
      <c r="L2012" s="11" t="str">
        <f t="shared" si="161"/>
        <v/>
      </c>
      <c r="M2012" t="str">
        <f>IF(B2012="Q", MAX(M$2:M2011)+1, "")</f>
        <v/>
      </c>
      <c r="N2012" t="str">
        <f t="shared" si="158"/>
        <v/>
      </c>
    </row>
    <row r="2013" spans="1:14" x14ac:dyDescent="0.25">
      <c r="H2013" t="str" cm="1">
        <f t="array" ref="H2013">SUBSTITUTE(INDEX($C$1:$C2013, MAX(IF((NOT(ISBLANK($C$1:$C2013)))*(ISNUMBER(FIND("Item:", $C$1:$C2013))), ROW($C$1:$C2013)-ROW($C$1)+1))), "Item: ", "")</f>
        <v>ZOCALO DE CERÁMICA C/CEMENTO COLA</v>
      </c>
      <c r="I2013" t="str">
        <f t="shared" si="159"/>
        <v/>
      </c>
      <c r="J2013" t="str">
        <f t="shared" si="162"/>
        <v>MATERIALES</v>
      </c>
      <c r="K2013" t="b">
        <f t="shared" si="160"/>
        <v>0</v>
      </c>
      <c r="L2013" s="11" t="str">
        <f t="shared" si="161"/>
        <v/>
      </c>
      <c r="M2013" t="str">
        <f>IF(B2013="Q", MAX(M$2:M2012)+1, "")</f>
        <v/>
      </c>
      <c r="N2013" t="str">
        <f t="shared" si="158"/>
        <v/>
      </c>
    </row>
    <row r="2014" spans="1:14" x14ac:dyDescent="0.25">
      <c r="H2014" t="str" cm="1">
        <f t="array" ref="H2014">SUBSTITUTE(INDEX($C$1:$C2014, MAX(IF((NOT(ISBLANK($C$1:$C2014)))*(ISNUMBER(FIND("Item:", $C$1:$C2014))), ROW($C$1:$C2014)-ROW($C$1)+1))), "Item: ", "")</f>
        <v>ZOCALO DE CERÁMICA C/CEMENTO COLA</v>
      </c>
      <c r="I2014" t="str">
        <f t="shared" si="159"/>
        <v/>
      </c>
      <c r="J2014" t="str">
        <f t="shared" si="162"/>
        <v>MATERIALES</v>
      </c>
      <c r="K2014" t="b">
        <f t="shared" si="160"/>
        <v>0</v>
      </c>
      <c r="L2014" s="11" t="str">
        <f t="shared" si="161"/>
        <v/>
      </c>
      <c r="M2014" t="str">
        <f>IF(B2014="Q", MAX(M$2:M2013)+1, "")</f>
        <v/>
      </c>
      <c r="N2014" t="str">
        <f t="shared" si="158"/>
        <v/>
      </c>
    </row>
    <row r="2015" spans="1:14" x14ac:dyDescent="0.25">
      <c r="H2015" t="str" cm="1">
        <f t="array" ref="H2015">SUBSTITUTE(INDEX($C$1:$C2015, MAX(IF((NOT(ISBLANK($C$1:$C2015)))*(ISNUMBER(FIND("Item:", $C$1:$C2015))), ROW($C$1:$C2015)-ROW($C$1)+1))), "Item: ", "")</f>
        <v>ZOCALO DE CERÁMICA C/CEMENTO COLA</v>
      </c>
      <c r="I2015" t="str">
        <f t="shared" si="159"/>
        <v/>
      </c>
      <c r="J2015" t="str">
        <f t="shared" si="162"/>
        <v>MATERIALES</v>
      </c>
      <c r="K2015" t="b">
        <f t="shared" si="160"/>
        <v>0</v>
      </c>
      <c r="L2015" s="11" t="str">
        <f t="shared" si="161"/>
        <v/>
      </c>
      <c r="M2015" t="str">
        <f>IF(B2015="Q", MAX(M$2:M2014)+1, "")</f>
        <v/>
      </c>
      <c r="N2015" t="str">
        <f t="shared" si="158"/>
        <v/>
      </c>
    </row>
    <row r="2016" spans="1:14" x14ac:dyDescent="0.25">
      <c r="H2016" t="str" cm="1">
        <f t="array" ref="H2016">SUBSTITUTE(INDEX($C$1:$C2016, MAX(IF((NOT(ISBLANK($C$1:$C2016)))*(ISNUMBER(FIND("Item:", $C$1:$C2016))), ROW($C$1:$C2016)-ROW($C$1)+1))), "Item: ", "")</f>
        <v>ZOCALO DE CERÁMICA C/CEMENTO COLA</v>
      </c>
      <c r="I2016" t="str">
        <f t="shared" si="159"/>
        <v/>
      </c>
      <c r="J2016" t="str">
        <f t="shared" si="162"/>
        <v>MATERIALES</v>
      </c>
      <c r="K2016" t="b">
        <f t="shared" si="160"/>
        <v>0</v>
      </c>
      <c r="L2016" s="11" t="str">
        <f t="shared" si="161"/>
        <v/>
      </c>
      <c r="M2016" t="str">
        <f>IF(B2016="Q", MAX(M$2:M2015)+1, "")</f>
        <v/>
      </c>
      <c r="N2016" t="str">
        <f t="shared" si="158"/>
        <v/>
      </c>
    </row>
    <row r="2017" spans="1:14" x14ac:dyDescent="0.25">
      <c r="H2017" t="str" cm="1">
        <f t="array" ref="H2017">SUBSTITUTE(INDEX($C$1:$C2017, MAX(IF((NOT(ISBLANK($C$1:$C2017)))*(ISNUMBER(FIND("Item:", $C$1:$C2017))), ROW($C$1:$C2017)-ROW($C$1)+1))), "Item: ", "")</f>
        <v>ZOCALO DE CERÁMICA C/CEMENTO COLA</v>
      </c>
      <c r="I2017" t="str">
        <f t="shared" si="159"/>
        <v/>
      </c>
      <c r="J2017" t="str">
        <f t="shared" si="162"/>
        <v>MATERIALES</v>
      </c>
      <c r="K2017" t="b">
        <f t="shared" si="160"/>
        <v>0</v>
      </c>
      <c r="L2017" s="11" t="str">
        <f t="shared" si="161"/>
        <v/>
      </c>
      <c r="M2017" t="str">
        <f>IF(B2017="Q", MAX(M$2:M2016)+1, "")</f>
        <v/>
      </c>
      <c r="N2017" t="str">
        <f t="shared" si="158"/>
        <v/>
      </c>
    </row>
    <row r="2018" spans="1:14" x14ac:dyDescent="0.25">
      <c r="H2018" t="str" cm="1">
        <f t="array" ref="H2018">SUBSTITUTE(INDEX($C$1:$C2018, MAX(IF((NOT(ISBLANK($C$1:$C2018)))*(ISNUMBER(FIND("Item:", $C$1:$C2018))), ROW($C$1:$C2018)-ROW($C$1)+1))), "Item: ", "")</f>
        <v>ZOCALO DE CERÁMICA C/CEMENTO COLA</v>
      </c>
      <c r="I2018" t="str">
        <f t="shared" si="159"/>
        <v/>
      </c>
      <c r="J2018" t="str">
        <f t="shared" si="162"/>
        <v>MATERIALES</v>
      </c>
      <c r="K2018" t="b">
        <f t="shared" si="160"/>
        <v>0</v>
      </c>
      <c r="L2018" s="11" t="str">
        <f t="shared" si="161"/>
        <v/>
      </c>
      <c r="M2018" t="str">
        <f>IF(B2018="Q", MAX(M$2:M2017)+1, "")</f>
        <v/>
      </c>
      <c r="N2018" t="str">
        <f t="shared" si="158"/>
        <v/>
      </c>
    </row>
    <row r="2019" spans="1:14" x14ac:dyDescent="0.25">
      <c r="H2019" t="str" cm="1">
        <f t="array" ref="H2019">SUBSTITUTE(INDEX($C$1:$C2019, MAX(IF((NOT(ISBLANK($C$1:$C2019)))*(ISNUMBER(FIND("Item:", $C$1:$C2019))), ROW($C$1:$C2019)-ROW($C$1)+1))), "Item: ", "")</f>
        <v>ZOCALO DE CERÁMICA C/CEMENTO COLA</v>
      </c>
      <c r="I2019" t="str">
        <f t="shared" si="159"/>
        <v/>
      </c>
      <c r="J2019" t="str">
        <f t="shared" si="162"/>
        <v>MATERIALES</v>
      </c>
      <c r="K2019" t="b">
        <f t="shared" si="160"/>
        <v>0</v>
      </c>
      <c r="L2019" s="11" t="str">
        <f t="shared" si="161"/>
        <v/>
      </c>
      <c r="M2019" t="str">
        <f>IF(B2019="Q", MAX(M$2:M2018)+1, "")</f>
        <v/>
      </c>
      <c r="N2019" t="str">
        <f t="shared" si="158"/>
        <v/>
      </c>
    </row>
    <row r="2020" spans="1:14" x14ac:dyDescent="0.25">
      <c r="H2020" t="str" cm="1">
        <f t="array" ref="H2020">SUBSTITUTE(INDEX($C$1:$C2020, MAX(IF((NOT(ISBLANK($C$1:$C2020)))*(ISNUMBER(FIND("Item:", $C$1:$C2020))), ROW($C$1:$C2020)-ROW($C$1)+1))), "Item: ", "")</f>
        <v>ZOCALO DE CERÁMICA C/CEMENTO COLA</v>
      </c>
      <c r="I2020" t="str">
        <f t="shared" si="159"/>
        <v/>
      </c>
      <c r="J2020" t="str">
        <f t="shared" si="162"/>
        <v>MATERIALES</v>
      </c>
      <c r="K2020" t="b">
        <f t="shared" si="160"/>
        <v>0</v>
      </c>
      <c r="L2020" s="11" t="str">
        <f t="shared" si="161"/>
        <v/>
      </c>
      <c r="M2020" t="str">
        <f>IF(B2020="Q", MAX(M$2:M2019)+1, "")</f>
        <v/>
      </c>
      <c r="N2020" t="str">
        <f t="shared" si="158"/>
        <v/>
      </c>
    </row>
    <row r="2021" spans="1:14" x14ac:dyDescent="0.25">
      <c r="H2021" t="str" cm="1">
        <f t="array" ref="H2021">SUBSTITUTE(INDEX($C$1:$C2021, MAX(IF((NOT(ISBLANK($C$1:$C2021)))*(ISNUMBER(FIND("Item:", $C$1:$C2021))), ROW($C$1:$C2021)-ROW($C$1)+1))), "Item: ", "")</f>
        <v>ZOCALO DE CERÁMICA C/CEMENTO COLA</v>
      </c>
      <c r="I2021" t="str">
        <f t="shared" si="159"/>
        <v/>
      </c>
      <c r="J2021" t="str">
        <f t="shared" si="162"/>
        <v>MATERIALES</v>
      </c>
      <c r="K2021" t="b">
        <f t="shared" si="160"/>
        <v>0</v>
      </c>
      <c r="L2021" s="11" t="str">
        <f t="shared" si="161"/>
        <v/>
      </c>
      <c r="M2021" t="str">
        <f>IF(B2021="Q", MAX(M$2:M2020)+1, "")</f>
        <v/>
      </c>
      <c r="N2021" t="str">
        <f t="shared" si="158"/>
        <v/>
      </c>
    </row>
    <row r="2022" spans="1:14" x14ac:dyDescent="0.25">
      <c r="H2022" t="str" cm="1">
        <f t="array" ref="H2022">SUBSTITUTE(INDEX($C$1:$C2022, MAX(IF((NOT(ISBLANK($C$1:$C2022)))*(ISNUMBER(FIND("Item:", $C$1:$C2022))), ROW($C$1:$C2022)-ROW($C$1)+1))), "Item: ", "")</f>
        <v>ZOCALO DE CERÁMICA C/CEMENTO COLA</v>
      </c>
      <c r="I2022" t="str">
        <f t="shared" si="159"/>
        <v/>
      </c>
      <c r="J2022" t="str">
        <f t="shared" si="162"/>
        <v>MATERIALES</v>
      </c>
      <c r="K2022" t="b">
        <f t="shared" si="160"/>
        <v>0</v>
      </c>
      <c r="L2022" s="11" t="str">
        <f t="shared" si="161"/>
        <v/>
      </c>
      <c r="M2022" t="str">
        <f>IF(B2022="Q", MAX(M$2:M2021)+1, "")</f>
        <v/>
      </c>
      <c r="N2022" t="str">
        <f t="shared" si="158"/>
        <v/>
      </c>
    </row>
    <row r="2023" spans="1:14" x14ac:dyDescent="0.25">
      <c r="A2023" s="6" t="s">
        <v>1</v>
      </c>
      <c r="B2023" s="6" t="s">
        <v>219</v>
      </c>
      <c r="C2023" s="8" t="s">
        <v>220</v>
      </c>
      <c r="D2023" s="8"/>
      <c r="E2023" s="8"/>
      <c r="F2023" s="8" t="s">
        <v>221</v>
      </c>
      <c r="G2023" s="7">
        <v>3.95</v>
      </c>
      <c r="H2023" t="str" cm="1">
        <f t="array" ref="H2023">SUBSTITUTE(INDEX($C$1:$C2023, MAX(IF((NOT(ISBLANK($C$1:$C2023)))*(ISNUMBER(FIND("Item:", $C$1:$C2023))), ROW($C$1:$C2023)-ROW($C$1)+1))), "Item: ", "")</f>
        <v>ZOCALO DE CERÁMICA C/CEMENTO COLA</v>
      </c>
      <c r="I2023" t="str">
        <f t="shared" si="159"/>
        <v>MATERIALES</v>
      </c>
      <c r="J2023" t="str">
        <f t="shared" si="162"/>
        <v>MATERIALES</v>
      </c>
      <c r="K2023" t="b">
        <f t="shared" si="160"/>
        <v>0</v>
      </c>
      <c r="L2023" s="11" t="str">
        <f t="shared" si="161"/>
        <v/>
      </c>
      <c r="M2023" t="str">
        <f>IF(B2023="Q", MAX(M$2:M2022)+1, "")</f>
        <v/>
      </c>
      <c r="N2023" t="str">
        <f t="shared" si="158"/>
        <v/>
      </c>
    </row>
    <row r="2024" spans="1:14" x14ac:dyDescent="0.25">
      <c r="A2024" s="2"/>
      <c r="B2024" s="2" t="s">
        <v>222</v>
      </c>
      <c r="C2024" s="5" t="s">
        <v>223</v>
      </c>
      <c r="D2024" s="5"/>
      <c r="E2024" s="5"/>
      <c r="F2024" s="5"/>
      <c r="G2024" s="5"/>
      <c r="H2024" t="str" cm="1">
        <f t="array" ref="H2024">SUBSTITUTE(INDEX($C$1:$C2024, MAX(IF((NOT(ISBLANK($C$1:$C2024)))*(ISNUMBER(FIND("Item:", $C$1:$C2024))), ROW($C$1:$C2024)-ROW($C$1)+1))), "Item: ", "")</f>
        <v>ZOCALO DE CERÁMICA C/CEMENTO COLA</v>
      </c>
      <c r="I2024" t="str">
        <f t="shared" si="159"/>
        <v>MANO DE OBRA</v>
      </c>
      <c r="J2024" t="str">
        <f t="shared" si="162"/>
        <v>MANO DE OBRA</v>
      </c>
      <c r="K2024" t="b">
        <f t="shared" si="160"/>
        <v>1</v>
      </c>
      <c r="L2024" s="11" t="str">
        <f t="shared" si="161"/>
        <v/>
      </c>
      <c r="M2024" t="str">
        <f>IF(B2024="Q", MAX(M$2:M2023)+1, "")</f>
        <v/>
      </c>
      <c r="N2024" t="str">
        <f t="shared" si="158"/>
        <v/>
      </c>
    </row>
    <row r="2025" spans="1:14" x14ac:dyDescent="0.25">
      <c r="A2025" s="2">
        <v>1</v>
      </c>
      <c r="B2025" s="2" t="s">
        <v>218</v>
      </c>
      <c r="C2025" s="5" t="s">
        <v>197</v>
      </c>
      <c r="D2025" s="5" t="s">
        <v>198</v>
      </c>
      <c r="E2025" s="3">
        <v>0.47</v>
      </c>
      <c r="F2025" s="3">
        <v>18</v>
      </c>
      <c r="G2025" s="3">
        <v>8.4600000000000009</v>
      </c>
      <c r="H2025" t="str" cm="1">
        <f t="array" ref="H2025">SUBSTITUTE(INDEX($C$1:$C2025, MAX(IF((NOT(ISBLANK($C$1:$C2025)))*(ISNUMBER(FIND("Item:", $C$1:$C2025))), ROW($C$1:$C2025)-ROW($C$1)+1))), "Item: ", "")</f>
        <v>ZOCALO DE CERÁMICA C/CEMENTO COLA</v>
      </c>
      <c r="I2025" t="str">
        <f t="shared" si="159"/>
        <v/>
      </c>
      <c r="J2025" t="str">
        <f t="shared" si="162"/>
        <v>MANO DE OBRA</v>
      </c>
      <c r="K2025" t="b">
        <f t="shared" si="160"/>
        <v>0</v>
      </c>
      <c r="L2025" s="11" t="str">
        <f t="shared" si="161"/>
        <v>SI</v>
      </c>
      <c r="M2025" t="str">
        <f>IF(B2025="Q", MAX(M$2:M2024)+1, "")</f>
        <v/>
      </c>
      <c r="N2025" t="str">
        <f t="shared" si="158"/>
        <v/>
      </c>
    </row>
    <row r="2026" spans="1:14" x14ac:dyDescent="0.25">
      <c r="A2026" s="2">
        <v>2</v>
      </c>
      <c r="B2026" s="2" t="s">
        <v>218</v>
      </c>
      <c r="C2026" s="5" t="s">
        <v>200</v>
      </c>
      <c r="D2026" s="5" t="s">
        <v>198</v>
      </c>
      <c r="E2026" s="3">
        <v>0.47</v>
      </c>
      <c r="F2026" s="3">
        <v>0</v>
      </c>
      <c r="G2026" s="3">
        <v>0</v>
      </c>
      <c r="H2026" t="str" cm="1">
        <f t="array" ref="H2026">SUBSTITUTE(INDEX($C$1:$C2026, MAX(IF((NOT(ISBLANK($C$1:$C2026)))*(ISNUMBER(FIND("Item:", $C$1:$C2026))), ROW($C$1:$C2026)-ROW($C$1)+1))), "Item: ", "")</f>
        <v>ZOCALO DE CERÁMICA C/CEMENTO COLA</v>
      </c>
      <c r="I2026" t="str">
        <f t="shared" si="159"/>
        <v/>
      </c>
      <c r="J2026" t="str">
        <f t="shared" si="162"/>
        <v>MANO DE OBRA</v>
      </c>
      <c r="K2026" t="b">
        <f t="shared" si="160"/>
        <v>0</v>
      </c>
      <c r="L2026" s="11" t="str">
        <f t="shared" si="161"/>
        <v>SI</v>
      </c>
      <c r="M2026" t="str">
        <f>IF(B2026="Q", MAX(M$2:M2025)+1, "")</f>
        <v/>
      </c>
      <c r="N2026" t="str">
        <f t="shared" si="158"/>
        <v/>
      </c>
    </row>
    <row r="2027" spans="1:14" x14ac:dyDescent="0.25">
      <c r="H2027" t="str" cm="1">
        <f t="array" ref="H2027">SUBSTITUTE(INDEX($C$1:$C2027, MAX(IF((NOT(ISBLANK($C$1:$C2027)))*(ISNUMBER(FIND("Item:", $C$1:$C2027))), ROW($C$1:$C2027)-ROW($C$1)+1))), "Item: ", "")</f>
        <v>ZOCALO DE CERÁMICA C/CEMENTO COLA</v>
      </c>
      <c r="I2027" t="str">
        <f t="shared" si="159"/>
        <v/>
      </c>
      <c r="J2027" t="str">
        <f t="shared" si="162"/>
        <v>MANO DE OBRA</v>
      </c>
      <c r="K2027" t="b">
        <f t="shared" si="160"/>
        <v>0</v>
      </c>
      <c r="L2027" s="11" t="str">
        <f t="shared" si="161"/>
        <v/>
      </c>
      <c r="M2027" t="str">
        <f>IF(B2027="Q", MAX(M$2:M2026)+1, "")</f>
        <v/>
      </c>
      <c r="N2027" t="str">
        <f t="shared" si="158"/>
        <v/>
      </c>
    </row>
    <row r="2028" spans="1:14" x14ac:dyDescent="0.25">
      <c r="H2028" t="str" cm="1">
        <f t="array" ref="H2028">SUBSTITUTE(INDEX($C$1:$C2028, MAX(IF((NOT(ISBLANK($C$1:$C2028)))*(ISNUMBER(FIND("Item:", $C$1:$C2028))), ROW($C$1:$C2028)-ROW($C$1)+1))), "Item: ", "")</f>
        <v>ZOCALO DE CERÁMICA C/CEMENTO COLA</v>
      </c>
      <c r="I2028" t="str">
        <f t="shared" si="159"/>
        <v/>
      </c>
      <c r="J2028" t="str">
        <f t="shared" si="162"/>
        <v>MANO DE OBRA</v>
      </c>
      <c r="K2028" t="b">
        <f t="shared" si="160"/>
        <v>0</v>
      </c>
      <c r="L2028" s="11" t="str">
        <f t="shared" si="161"/>
        <v/>
      </c>
      <c r="M2028" t="str">
        <f>IF(B2028="Q", MAX(M$2:M2027)+1, "")</f>
        <v/>
      </c>
      <c r="N2028" t="str">
        <f t="shared" si="158"/>
        <v/>
      </c>
    </row>
    <row r="2029" spans="1:14" x14ac:dyDescent="0.25">
      <c r="H2029" t="str" cm="1">
        <f t="array" ref="H2029">SUBSTITUTE(INDEX($C$1:$C2029, MAX(IF((NOT(ISBLANK($C$1:$C2029)))*(ISNUMBER(FIND("Item:", $C$1:$C2029))), ROW($C$1:$C2029)-ROW($C$1)+1))), "Item: ", "")</f>
        <v>ZOCALO DE CERÁMICA C/CEMENTO COLA</v>
      </c>
      <c r="I2029" t="str">
        <f t="shared" si="159"/>
        <v/>
      </c>
      <c r="J2029" t="str">
        <f t="shared" si="162"/>
        <v>MANO DE OBRA</v>
      </c>
      <c r="K2029" t="b">
        <f t="shared" si="160"/>
        <v>0</v>
      </c>
      <c r="L2029" s="11" t="str">
        <f t="shared" si="161"/>
        <v/>
      </c>
      <c r="M2029" t="str">
        <f>IF(B2029="Q", MAX(M$2:M2028)+1, "")</f>
        <v/>
      </c>
      <c r="N2029" t="str">
        <f t="shared" si="158"/>
        <v/>
      </c>
    </row>
    <row r="2030" spans="1:14" x14ac:dyDescent="0.25">
      <c r="A2030" s="6" t="s">
        <v>1</v>
      </c>
      <c r="B2030" s="6" t="s">
        <v>224</v>
      </c>
      <c r="C2030" s="8" t="s">
        <v>225</v>
      </c>
      <c r="D2030" s="8"/>
      <c r="E2030" s="8"/>
      <c r="F2030" s="8" t="s">
        <v>226</v>
      </c>
      <c r="G2030" s="7">
        <v>8.4600000000000009</v>
      </c>
      <c r="H2030" t="str" cm="1">
        <f t="array" ref="H2030">SUBSTITUTE(INDEX($C$1:$C2030, MAX(IF((NOT(ISBLANK($C$1:$C2030)))*(ISNUMBER(FIND("Item:", $C$1:$C2030))), ROW($C$1:$C2030)-ROW($C$1)+1))), "Item: ", "")</f>
        <v>ZOCALO DE CERÁMICA C/CEMENTO COLA</v>
      </c>
      <c r="I2030" t="str">
        <f t="shared" si="159"/>
        <v>MANO DE OBRA</v>
      </c>
      <c r="J2030" t="str">
        <f t="shared" si="162"/>
        <v>MANO DE OBRA</v>
      </c>
      <c r="K2030" t="b">
        <f t="shared" si="160"/>
        <v>0</v>
      </c>
      <c r="L2030" s="11" t="str">
        <f t="shared" si="161"/>
        <v/>
      </c>
      <c r="M2030" t="str">
        <f>IF(B2030="Q", MAX(M$2:M2029)+1, "")</f>
        <v/>
      </c>
      <c r="N2030" t="str">
        <f t="shared" si="158"/>
        <v/>
      </c>
    </row>
    <row r="2031" spans="1:14" x14ac:dyDescent="0.25">
      <c r="A2031" s="2"/>
      <c r="B2031" s="2" t="s">
        <v>227</v>
      </c>
      <c r="C2031" s="5" t="s">
        <v>228</v>
      </c>
      <c r="D2031" s="5"/>
      <c r="E2031" s="5" t="s">
        <v>229</v>
      </c>
      <c r="F2031" s="5" t="s">
        <v>230</v>
      </c>
      <c r="G2031" s="3">
        <v>4.6500000000000004</v>
      </c>
      <c r="H2031" t="str" cm="1">
        <f t="array" ref="H2031">SUBSTITUTE(INDEX($C$1:$C2031, MAX(IF((NOT(ISBLANK($C$1:$C2031)))*(ISNUMBER(FIND("Item:", $C$1:$C2031))), ROW($C$1:$C2031)-ROW($C$1)+1))), "Item: ", "")</f>
        <v>ZOCALO DE CERÁMICA C/CEMENTO COLA</v>
      </c>
      <c r="I2031" t="str">
        <f t="shared" si="159"/>
        <v/>
      </c>
      <c r="J2031" t="str">
        <f t="shared" si="162"/>
        <v>MANO DE OBRA</v>
      </c>
      <c r="K2031" t="b">
        <f t="shared" si="160"/>
        <v>0</v>
      </c>
      <c r="L2031" s="11" t="str">
        <f t="shared" si="161"/>
        <v/>
      </c>
      <c r="M2031" t="str">
        <f>IF(B2031="Q", MAX(M$2:M2030)+1, "")</f>
        <v/>
      </c>
      <c r="N2031" t="str">
        <f t="shared" si="158"/>
        <v/>
      </c>
    </row>
    <row r="2032" spans="1:14" x14ac:dyDescent="0.25">
      <c r="A2032" s="2"/>
      <c r="B2032" s="2" t="s">
        <v>231</v>
      </c>
      <c r="C2032" s="5" t="s">
        <v>232</v>
      </c>
      <c r="D2032" s="5"/>
      <c r="E2032" s="5" t="s">
        <v>233</v>
      </c>
      <c r="F2032" s="5" t="s">
        <v>234</v>
      </c>
      <c r="G2032" s="3">
        <v>1.96</v>
      </c>
      <c r="H2032" t="str" cm="1">
        <f t="array" ref="H2032">SUBSTITUTE(INDEX($C$1:$C2032, MAX(IF((NOT(ISBLANK($C$1:$C2032)))*(ISNUMBER(FIND("Item:", $C$1:$C2032))), ROW($C$1:$C2032)-ROW($C$1)+1))), "Item: ", "")</f>
        <v>ZOCALO DE CERÁMICA C/CEMENTO COLA</v>
      </c>
      <c r="I2032" t="str">
        <f t="shared" si="159"/>
        <v/>
      </c>
      <c r="J2032" t="str">
        <f t="shared" si="162"/>
        <v>MANO DE OBRA</v>
      </c>
      <c r="K2032" t="b">
        <f t="shared" si="160"/>
        <v>0</v>
      </c>
      <c r="L2032" s="11" t="str">
        <f t="shared" si="161"/>
        <v/>
      </c>
      <c r="M2032" t="str">
        <f>IF(B2032="Q", MAX(M$2:M2031)+1, "")</f>
        <v/>
      </c>
      <c r="N2032" t="str">
        <f t="shared" si="158"/>
        <v/>
      </c>
    </row>
    <row r="2033" spans="1:14" x14ac:dyDescent="0.25">
      <c r="A2033" s="6" t="s">
        <v>1</v>
      </c>
      <c r="B2033" s="6" t="s">
        <v>235</v>
      </c>
      <c r="C2033" s="8" t="s">
        <v>236</v>
      </c>
      <c r="D2033" s="8"/>
      <c r="E2033" s="8"/>
      <c r="F2033" s="8" t="s">
        <v>237</v>
      </c>
      <c r="G2033" s="7">
        <v>15.07</v>
      </c>
      <c r="H2033" t="str" cm="1">
        <f t="array" ref="H2033">SUBSTITUTE(INDEX($C$1:$C2033, MAX(IF((NOT(ISBLANK($C$1:$C2033)))*(ISNUMBER(FIND("Item:", $C$1:$C2033))), ROW($C$1:$C2033)-ROW($C$1)+1))), "Item: ", "")</f>
        <v>ZOCALO DE CERÁMICA C/CEMENTO COLA</v>
      </c>
      <c r="I2033" t="str">
        <f t="shared" si="159"/>
        <v>MANO DE OBRA</v>
      </c>
      <c r="J2033" t="str">
        <f t="shared" si="162"/>
        <v>MANO DE OBRA</v>
      </c>
      <c r="K2033" t="b">
        <f t="shared" si="160"/>
        <v>0</v>
      </c>
      <c r="L2033" s="11" t="str">
        <f t="shared" si="161"/>
        <v/>
      </c>
      <c r="M2033" t="str">
        <f>IF(B2033="Q", MAX(M$2:M2032)+1, "")</f>
        <v/>
      </c>
      <c r="N2033" t="str">
        <f t="shared" si="158"/>
        <v/>
      </c>
    </row>
    <row r="2034" spans="1:14" x14ac:dyDescent="0.25">
      <c r="A2034" s="2"/>
      <c r="B2034" s="2" t="s">
        <v>238</v>
      </c>
      <c r="C2034" s="5" t="s">
        <v>239</v>
      </c>
      <c r="D2034" s="5"/>
      <c r="E2034" s="5"/>
      <c r="F2034" s="5"/>
      <c r="G2034" s="5"/>
      <c r="H2034" t="str" cm="1">
        <f t="array" ref="H2034">SUBSTITUTE(INDEX($C$1:$C2034, MAX(IF((NOT(ISBLANK($C$1:$C2034)))*(ISNUMBER(FIND("Item:", $C$1:$C2034))), ROW($C$1:$C2034)-ROW($C$1)+1))), "Item: ", "")</f>
        <v>ZOCALO DE CERÁMICA C/CEMENTO COLA</v>
      </c>
      <c r="I2034" t="str">
        <f t="shared" si="159"/>
        <v>EQUIPO</v>
      </c>
      <c r="J2034" t="str">
        <f t="shared" si="162"/>
        <v>EQUIPO</v>
      </c>
      <c r="K2034" t="b">
        <f t="shared" si="160"/>
        <v>0</v>
      </c>
      <c r="L2034" s="11" t="str">
        <f t="shared" si="161"/>
        <v/>
      </c>
      <c r="M2034" t="str">
        <f>IF(B2034="Q", MAX(M$2:M2033)+1, "")</f>
        <v/>
      </c>
      <c r="N2034" t="str">
        <f t="shared" si="158"/>
        <v/>
      </c>
    </row>
    <row r="2035" spans="1:14" x14ac:dyDescent="0.25">
      <c r="H2035" t="str" cm="1">
        <f t="array" ref="H2035">SUBSTITUTE(INDEX($C$1:$C2035, MAX(IF((NOT(ISBLANK($C$1:$C2035)))*(ISNUMBER(FIND("Item:", $C$1:$C2035))), ROW($C$1:$C2035)-ROW($C$1)+1))), "Item: ", "")</f>
        <v>ZOCALO DE CERÁMICA C/CEMENTO COLA</v>
      </c>
      <c r="I2035" t="str">
        <f t="shared" si="159"/>
        <v/>
      </c>
      <c r="J2035" t="str">
        <f t="shared" si="162"/>
        <v>EQUIPO</v>
      </c>
      <c r="K2035" t="b">
        <f t="shared" si="160"/>
        <v>0</v>
      </c>
      <c r="L2035" s="11" t="str">
        <f t="shared" si="161"/>
        <v/>
      </c>
      <c r="M2035" t="str">
        <f>IF(B2035="Q", MAX(M$2:M2034)+1, "")</f>
        <v/>
      </c>
      <c r="N2035" t="str">
        <f t="shared" si="158"/>
        <v/>
      </c>
    </row>
    <row r="2036" spans="1:14" x14ac:dyDescent="0.25">
      <c r="H2036" t="str" cm="1">
        <f t="array" ref="H2036">SUBSTITUTE(INDEX($C$1:$C2036, MAX(IF((NOT(ISBLANK($C$1:$C2036)))*(ISNUMBER(FIND("Item:", $C$1:$C2036))), ROW($C$1:$C2036)-ROW($C$1)+1))), "Item: ", "")</f>
        <v>ZOCALO DE CERÁMICA C/CEMENTO COLA</v>
      </c>
      <c r="I2036" t="str">
        <f t="shared" si="159"/>
        <v/>
      </c>
      <c r="J2036" t="str">
        <f t="shared" si="162"/>
        <v>EQUIPO</v>
      </c>
      <c r="K2036" t="b">
        <f t="shared" si="160"/>
        <v>0</v>
      </c>
      <c r="L2036" s="11" t="str">
        <f t="shared" si="161"/>
        <v/>
      </c>
      <c r="M2036" t="str">
        <f>IF(B2036="Q", MAX(M$2:M2035)+1, "")</f>
        <v/>
      </c>
      <c r="N2036" t="str">
        <f t="shared" si="158"/>
        <v/>
      </c>
    </row>
    <row r="2037" spans="1:14" x14ac:dyDescent="0.25">
      <c r="H2037" t="str" cm="1">
        <f t="array" ref="H2037">SUBSTITUTE(INDEX($C$1:$C2037, MAX(IF((NOT(ISBLANK($C$1:$C2037)))*(ISNUMBER(FIND("Item:", $C$1:$C2037))), ROW($C$1:$C2037)-ROW($C$1)+1))), "Item: ", "")</f>
        <v>ZOCALO DE CERÁMICA C/CEMENTO COLA</v>
      </c>
      <c r="I2037" t="str">
        <f t="shared" si="159"/>
        <v/>
      </c>
      <c r="J2037" t="str">
        <f t="shared" si="162"/>
        <v>EQUIPO</v>
      </c>
      <c r="K2037" t="b">
        <f t="shared" si="160"/>
        <v>0</v>
      </c>
      <c r="L2037" s="11" t="str">
        <f t="shared" si="161"/>
        <v/>
      </c>
      <c r="M2037" t="str">
        <f>IF(B2037="Q", MAX(M$2:M2036)+1, "")</f>
        <v/>
      </c>
      <c r="N2037" t="str">
        <f t="shared" si="158"/>
        <v/>
      </c>
    </row>
    <row r="2038" spans="1:14" x14ac:dyDescent="0.25">
      <c r="H2038" t="str" cm="1">
        <f t="array" ref="H2038">SUBSTITUTE(INDEX($C$1:$C2038, MAX(IF((NOT(ISBLANK($C$1:$C2038)))*(ISNUMBER(FIND("Item:", $C$1:$C2038))), ROW($C$1:$C2038)-ROW($C$1)+1))), "Item: ", "")</f>
        <v>ZOCALO DE CERÁMICA C/CEMENTO COLA</v>
      </c>
      <c r="I2038" t="str">
        <f t="shared" si="159"/>
        <v/>
      </c>
      <c r="J2038" t="str">
        <f t="shared" si="162"/>
        <v>EQUIPO</v>
      </c>
      <c r="K2038" t="b">
        <f t="shared" si="160"/>
        <v>0</v>
      </c>
      <c r="L2038" s="11" t="str">
        <f t="shared" si="161"/>
        <v/>
      </c>
      <c r="M2038" t="str">
        <f>IF(B2038="Q", MAX(M$2:M2037)+1, "")</f>
        <v/>
      </c>
      <c r="N2038" t="str">
        <f t="shared" si="158"/>
        <v/>
      </c>
    </row>
    <row r="2039" spans="1:14" x14ac:dyDescent="0.25">
      <c r="H2039" t="str" cm="1">
        <f t="array" ref="H2039">SUBSTITUTE(INDEX($C$1:$C2039, MAX(IF((NOT(ISBLANK($C$1:$C2039)))*(ISNUMBER(FIND("Item:", $C$1:$C2039))), ROW($C$1:$C2039)-ROW($C$1)+1))), "Item: ", "")</f>
        <v>ZOCALO DE CERÁMICA C/CEMENTO COLA</v>
      </c>
      <c r="I2039" t="str">
        <f t="shared" si="159"/>
        <v/>
      </c>
      <c r="J2039" t="str">
        <f t="shared" si="162"/>
        <v>EQUIPO</v>
      </c>
      <c r="K2039" t="b">
        <f t="shared" si="160"/>
        <v>0</v>
      </c>
      <c r="L2039" s="11" t="str">
        <f t="shared" si="161"/>
        <v/>
      </c>
      <c r="M2039" t="str">
        <f>IF(B2039="Q", MAX(M$2:M2038)+1, "")</f>
        <v/>
      </c>
      <c r="N2039" t="str">
        <f t="shared" si="158"/>
        <v/>
      </c>
    </row>
    <row r="2040" spans="1:14" x14ac:dyDescent="0.25">
      <c r="A2040" s="2"/>
      <c r="B2040" s="2" t="s">
        <v>240</v>
      </c>
      <c r="C2040" s="5" t="s">
        <v>241</v>
      </c>
      <c r="D2040" s="5"/>
      <c r="E2040" s="5" t="s">
        <v>242</v>
      </c>
      <c r="F2040" s="5" t="s">
        <v>243</v>
      </c>
      <c r="G2040" s="3">
        <v>0.45</v>
      </c>
      <c r="H2040" t="str" cm="1">
        <f t="array" ref="H2040">SUBSTITUTE(INDEX($C$1:$C2040, MAX(IF((NOT(ISBLANK($C$1:$C2040)))*(ISNUMBER(FIND("Item:", $C$1:$C2040))), ROW($C$1:$C2040)-ROW($C$1)+1))), "Item: ", "")</f>
        <v>ZOCALO DE CERÁMICA C/CEMENTO COLA</v>
      </c>
      <c r="I2040" t="str">
        <f t="shared" si="159"/>
        <v/>
      </c>
      <c r="J2040" t="str">
        <f t="shared" si="162"/>
        <v>EQUIPO</v>
      </c>
      <c r="K2040" t="b">
        <f t="shared" si="160"/>
        <v>0</v>
      </c>
      <c r="L2040" s="11" t="str">
        <f t="shared" si="161"/>
        <v/>
      </c>
      <c r="M2040" t="str">
        <f>IF(B2040="Q", MAX(M$2:M2039)+1, "")</f>
        <v/>
      </c>
      <c r="N2040" t="str">
        <f t="shared" si="158"/>
        <v/>
      </c>
    </row>
    <row r="2041" spans="1:14" x14ac:dyDescent="0.25">
      <c r="A2041" s="6" t="s">
        <v>1</v>
      </c>
      <c r="B2041" s="6" t="s">
        <v>244</v>
      </c>
      <c r="C2041" s="8" t="s">
        <v>245</v>
      </c>
      <c r="D2041" s="8"/>
      <c r="E2041" s="8"/>
      <c r="F2041" s="8" t="s">
        <v>246</v>
      </c>
      <c r="G2041" s="7">
        <v>0.45</v>
      </c>
      <c r="H2041" t="str" cm="1">
        <f t="array" ref="H2041">SUBSTITUTE(INDEX($C$1:$C2041, MAX(IF((NOT(ISBLANK($C$1:$C2041)))*(ISNUMBER(FIND("Item:", $C$1:$C2041))), ROW($C$1:$C2041)-ROW($C$1)+1))), "Item: ", "")</f>
        <v>ZOCALO DE CERÁMICA C/CEMENTO COLA</v>
      </c>
      <c r="I2041" t="str">
        <f t="shared" si="159"/>
        <v>EQUIPO</v>
      </c>
      <c r="J2041" t="str">
        <f t="shared" si="162"/>
        <v>EQUIPO</v>
      </c>
      <c r="K2041" t="b">
        <f t="shared" si="160"/>
        <v>0</v>
      </c>
      <c r="L2041" s="11" t="str">
        <f t="shared" si="161"/>
        <v/>
      </c>
      <c r="M2041" t="str">
        <f>IF(B2041="Q", MAX(M$2:M2040)+1, "")</f>
        <v/>
      </c>
      <c r="N2041" t="str">
        <f t="shared" si="158"/>
        <v/>
      </c>
    </row>
    <row r="2042" spans="1:14" x14ac:dyDescent="0.25">
      <c r="A2042" s="6" t="s">
        <v>1</v>
      </c>
      <c r="B2042" s="6" t="s">
        <v>247</v>
      </c>
      <c r="C2042" s="8" t="s">
        <v>248</v>
      </c>
      <c r="D2042" s="8"/>
      <c r="E2042" s="8"/>
      <c r="F2042" s="8" t="s">
        <v>249</v>
      </c>
      <c r="G2042" s="7">
        <v>19.47</v>
      </c>
      <c r="H2042" t="str" cm="1">
        <f t="array" ref="H2042">SUBSTITUTE(INDEX($C$1:$C2042, MAX(IF((NOT(ISBLANK($C$1:$C2042)))*(ISNUMBER(FIND("Item:", $C$1:$C2042))), ROW($C$1:$C2042)-ROW($C$1)+1))), "Item: ", "")</f>
        <v>ZOCALO DE CERÁMICA C/CEMENTO COLA</v>
      </c>
      <c r="I2042" t="str">
        <f t="shared" si="159"/>
        <v/>
      </c>
      <c r="J2042" t="str">
        <f t="shared" si="162"/>
        <v>EQUIPO</v>
      </c>
      <c r="K2042" t="b">
        <f t="shared" si="160"/>
        <v>0</v>
      </c>
      <c r="L2042" s="11" t="str">
        <f t="shared" si="161"/>
        <v/>
      </c>
      <c r="M2042" t="str">
        <f>IF(B2042="Q", MAX(M$2:M2041)+1, "")</f>
        <v/>
      </c>
      <c r="N2042" t="str">
        <f t="shared" si="158"/>
        <v/>
      </c>
    </row>
    <row r="2043" spans="1:14" x14ac:dyDescent="0.25">
      <c r="A2043" s="2"/>
      <c r="B2043" s="2" t="s">
        <v>250</v>
      </c>
      <c r="C2043" s="5" t="s">
        <v>251</v>
      </c>
      <c r="D2043" s="5"/>
      <c r="E2043" s="5" t="s">
        <v>252</v>
      </c>
      <c r="F2043" s="5" t="s">
        <v>253</v>
      </c>
      <c r="G2043" s="3">
        <v>1.36</v>
      </c>
      <c r="H2043" t="str" cm="1">
        <f t="array" ref="H2043">SUBSTITUTE(INDEX($C$1:$C2043, MAX(IF((NOT(ISBLANK($C$1:$C2043)))*(ISNUMBER(FIND("Item:", $C$1:$C2043))), ROW($C$1:$C2043)-ROW($C$1)+1))), "Item: ", "")</f>
        <v>ZOCALO DE CERÁMICA C/CEMENTO COLA</v>
      </c>
      <c r="I2043" t="str">
        <f t="shared" si="159"/>
        <v/>
      </c>
      <c r="J2043" t="str">
        <f t="shared" si="162"/>
        <v>EQUIPO</v>
      </c>
      <c r="K2043" t="b">
        <f t="shared" si="160"/>
        <v>0</v>
      </c>
      <c r="L2043" s="11" t="str">
        <f t="shared" si="161"/>
        <v/>
      </c>
      <c r="M2043" t="str">
        <f>IF(B2043="Q", MAX(M$2:M2042)+1, "")</f>
        <v/>
      </c>
      <c r="N2043" t="str">
        <f t="shared" si="158"/>
        <v/>
      </c>
    </row>
    <row r="2044" spans="1:14" x14ac:dyDescent="0.25">
      <c r="A2044" s="2"/>
      <c r="B2044" s="2" t="s">
        <v>26</v>
      </c>
      <c r="C2044" s="5" t="s">
        <v>254</v>
      </c>
      <c r="D2044" s="5"/>
      <c r="E2044" s="5" t="s">
        <v>252</v>
      </c>
      <c r="F2044" s="5" t="s">
        <v>255</v>
      </c>
      <c r="G2044" s="3">
        <v>1.46</v>
      </c>
      <c r="H2044" t="str" cm="1">
        <f t="array" ref="H2044">SUBSTITUTE(INDEX($C$1:$C2044, MAX(IF((NOT(ISBLANK($C$1:$C2044)))*(ISNUMBER(FIND("Item:", $C$1:$C2044))), ROW($C$1:$C2044)-ROW($C$1)+1))), "Item: ", "")</f>
        <v>ZOCALO DE CERÁMICA C/CEMENTO COLA</v>
      </c>
      <c r="I2044" t="str">
        <f t="shared" si="159"/>
        <v/>
      </c>
      <c r="J2044" t="str">
        <f t="shared" si="162"/>
        <v>EQUIPO</v>
      </c>
      <c r="K2044" t="b">
        <f t="shared" si="160"/>
        <v>0</v>
      </c>
      <c r="L2044" s="11" t="str">
        <f t="shared" si="161"/>
        <v/>
      </c>
      <c r="M2044" t="str">
        <f>IF(B2044="Q", MAX(M$2:M2043)+1, "")</f>
        <v/>
      </c>
      <c r="N2044" t="str">
        <f t="shared" si="158"/>
        <v/>
      </c>
    </row>
    <row r="2045" spans="1:14" x14ac:dyDescent="0.25">
      <c r="A2045" s="6" t="s">
        <v>1</v>
      </c>
      <c r="B2045" s="6" t="s">
        <v>256</v>
      </c>
      <c r="C2045" s="8" t="s">
        <v>257</v>
      </c>
      <c r="D2045" s="8"/>
      <c r="E2045" s="8"/>
      <c r="F2045" s="8" t="s">
        <v>258</v>
      </c>
      <c r="G2045" s="7">
        <v>22.3</v>
      </c>
      <c r="H2045" t="str" cm="1">
        <f t="array" ref="H2045">SUBSTITUTE(INDEX($C$1:$C2045, MAX(IF((NOT(ISBLANK($C$1:$C2045)))*(ISNUMBER(FIND("Item:", $C$1:$C2045))), ROW($C$1:$C2045)-ROW($C$1)+1))), "Item: ", "")</f>
        <v>ZOCALO DE CERÁMICA C/CEMENTO COLA</v>
      </c>
      <c r="I2045" t="str">
        <f t="shared" si="159"/>
        <v/>
      </c>
      <c r="J2045" t="str">
        <f t="shared" si="162"/>
        <v>EQUIPO</v>
      </c>
      <c r="K2045" t="b">
        <f t="shared" si="160"/>
        <v>0</v>
      </c>
      <c r="L2045" s="11" t="str">
        <f t="shared" si="161"/>
        <v/>
      </c>
      <c r="M2045" t="str">
        <f>IF(B2045="Q", MAX(M$2:M2044)+1, "")</f>
        <v/>
      </c>
      <c r="N2045" t="str">
        <f t="shared" si="158"/>
        <v/>
      </c>
    </row>
    <row r="2046" spans="1:14" x14ac:dyDescent="0.25">
      <c r="A2046" s="2"/>
      <c r="B2046" s="2" t="s">
        <v>259</v>
      </c>
      <c r="C2046" s="5" t="s">
        <v>260</v>
      </c>
      <c r="D2046" s="5"/>
      <c r="E2046" s="5" t="s">
        <v>261</v>
      </c>
      <c r="F2046" s="5" t="s">
        <v>262</v>
      </c>
      <c r="G2046" s="3">
        <v>0.69</v>
      </c>
      <c r="H2046" t="str" cm="1">
        <f t="array" ref="H2046">SUBSTITUTE(INDEX($C$1:$C2046, MAX(IF((NOT(ISBLANK($C$1:$C2046)))*(ISNUMBER(FIND("Item:", $C$1:$C2046))), ROW($C$1:$C2046)-ROW($C$1)+1))), "Item: ", "")</f>
        <v>ZOCALO DE CERÁMICA C/CEMENTO COLA</v>
      </c>
      <c r="I2046" t="str">
        <f t="shared" si="159"/>
        <v/>
      </c>
      <c r="J2046" t="str">
        <f t="shared" si="162"/>
        <v>EQUIPO</v>
      </c>
      <c r="K2046" t="b">
        <f t="shared" si="160"/>
        <v>0</v>
      </c>
      <c r="L2046" s="11" t="str">
        <f t="shared" si="161"/>
        <v/>
      </c>
      <c r="M2046" t="str">
        <f>IF(B2046="Q", MAX(M$2:M2045)+1, "")</f>
        <v/>
      </c>
      <c r="N2046" t="str">
        <f t="shared" si="158"/>
        <v/>
      </c>
    </row>
    <row r="2047" spans="1:14" x14ac:dyDescent="0.25">
      <c r="H2047" t="str" cm="1">
        <f t="array" ref="H2047">SUBSTITUTE(INDEX($C$1:$C2047, MAX(IF((NOT(ISBLANK($C$1:$C2047)))*(ISNUMBER(FIND("Item:", $C$1:$C2047))), ROW($C$1:$C2047)-ROW($C$1)+1))), "Item: ", "")</f>
        <v>ZOCALO DE CERÁMICA C/CEMENTO COLA</v>
      </c>
      <c r="I2047" t="str">
        <f t="shared" si="159"/>
        <v/>
      </c>
      <c r="J2047" t="str">
        <f t="shared" si="162"/>
        <v>EQUIPO</v>
      </c>
      <c r="K2047" t="b">
        <f t="shared" si="160"/>
        <v>0</v>
      </c>
      <c r="L2047" s="11" t="str">
        <f t="shared" si="161"/>
        <v/>
      </c>
      <c r="M2047" t="str">
        <f>IF(B2047="Q", MAX(M$2:M2046)+1, "")</f>
        <v/>
      </c>
      <c r="N2047" t="str">
        <f t="shared" si="158"/>
        <v/>
      </c>
    </row>
    <row r="2048" spans="1:14" x14ac:dyDescent="0.25">
      <c r="A2048" s="6" t="s">
        <v>1</v>
      </c>
      <c r="B2048" s="6" t="s">
        <v>263</v>
      </c>
      <c r="C2048" s="8" t="s">
        <v>264</v>
      </c>
      <c r="D2048" s="8"/>
      <c r="E2048" s="8"/>
      <c r="F2048" s="8" t="s">
        <v>265</v>
      </c>
      <c r="G2048" s="7">
        <v>22.99</v>
      </c>
      <c r="H2048" t="str" cm="1">
        <f t="array" ref="H2048">SUBSTITUTE(INDEX($C$1:$C2048, MAX(IF((NOT(ISBLANK($C$1:$C2048)))*(ISNUMBER(FIND("Item:", $C$1:$C2048))), ROW($C$1:$C2048)-ROW($C$1)+1))), "Item: ", "")</f>
        <v>ZOCALO DE CERÁMICA C/CEMENTO COLA</v>
      </c>
      <c r="I2048" t="str">
        <f t="shared" si="159"/>
        <v/>
      </c>
      <c r="J2048" t="str">
        <f t="shared" si="162"/>
        <v>EQUIPO</v>
      </c>
      <c r="K2048" t="b">
        <f t="shared" si="160"/>
        <v>0</v>
      </c>
      <c r="L2048" s="11" t="str">
        <f t="shared" si="161"/>
        <v/>
      </c>
      <c r="M2048">
        <f>IF(B2048="Q", MAX(M$2:M2047)+1, "")</f>
        <v>41</v>
      </c>
      <c r="N2048" t="str">
        <f t="shared" si="158"/>
        <v>ZOCALO DE CERÁMICA C/CEMENTO COLA</v>
      </c>
    </row>
    <row r="2049" spans="1:14" x14ac:dyDescent="0.25">
      <c r="A2049" s="6" t="s">
        <v>1</v>
      </c>
      <c r="B2049" s="6"/>
      <c r="C2049" s="8" t="s">
        <v>266</v>
      </c>
      <c r="D2049" s="8"/>
      <c r="E2049" s="8"/>
      <c r="F2049" s="8"/>
      <c r="G2049" s="7">
        <v>22.99</v>
      </c>
      <c r="H2049" t="str" cm="1">
        <f t="array" ref="H2049">SUBSTITUTE(INDEX($C$1:$C2049, MAX(IF((NOT(ISBLANK($C$1:$C2049)))*(ISNUMBER(FIND("Item:", $C$1:$C2049))), ROW($C$1:$C2049)-ROW($C$1)+1))), "Item: ", "")</f>
        <v>ZOCALO DE CERÁMICA C/CEMENTO COLA</v>
      </c>
      <c r="I2049" t="str">
        <f t="shared" si="159"/>
        <v/>
      </c>
      <c r="J2049" t="str">
        <f t="shared" si="162"/>
        <v>EQUIPO</v>
      </c>
      <c r="K2049" t="b">
        <f t="shared" si="160"/>
        <v>0</v>
      </c>
      <c r="L2049" s="11" t="str">
        <f t="shared" si="161"/>
        <v/>
      </c>
      <c r="M2049" t="str">
        <f>IF(B2049="Q", MAX(M$2:M2048)+1, "")</f>
        <v/>
      </c>
      <c r="N2049" t="str">
        <f t="shared" si="158"/>
        <v/>
      </c>
    </row>
    <row r="2050" spans="1:14" x14ac:dyDescent="0.25">
      <c r="C2050" s="9" t="s">
        <v>357</v>
      </c>
      <c r="H2050" t="str" cm="1">
        <f t="array" ref="H2050">SUBSTITUTE(INDEX($C$1:$C2050, MAX(IF((NOT(ISBLANK($C$1:$C2050)))*(ISNUMBER(FIND("Item:", $C$1:$C2050))), ROW($C$1:$C2050)-ROW($C$1)+1))), "Item: ", "")</f>
        <v>ZOCALO DE CERÁMICA C/CEMENTO COLA</v>
      </c>
      <c r="I2050" t="str">
        <f t="shared" si="159"/>
        <v/>
      </c>
      <c r="J2050" t="str">
        <f t="shared" si="162"/>
        <v>EQUIPO</v>
      </c>
      <c r="K2050" t="b">
        <f t="shared" si="160"/>
        <v>0</v>
      </c>
      <c r="L2050" s="11" t="str">
        <f t="shared" si="161"/>
        <v/>
      </c>
      <c r="M2050" t="str">
        <f>IF(B2050="Q", MAX(M$2:M2049)+1, "")</f>
        <v/>
      </c>
      <c r="N2050" t="str">
        <f t="shared" ref="N2050:N2113" si="163">+IF(M2050="","",H2050)</f>
        <v/>
      </c>
    </row>
    <row r="2051" spans="1:14" x14ac:dyDescent="0.25">
      <c r="H2051" t="str" cm="1">
        <f t="array" ref="H2051">SUBSTITUTE(INDEX($C$1:$C2051, MAX(IF((NOT(ISBLANK($C$1:$C2051)))*(ISNUMBER(FIND("Item:", $C$1:$C2051))), ROW($C$1:$C2051)-ROW($C$1)+1))), "Item: ", "")</f>
        <v>ZOCALO DE CERÁMICA C/CEMENTO COLA</v>
      </c>
      <c r="I2051" t="str">
        <f t="shared" ref="I2051:I2114" si="164">IFERROR(  IF(OR(ISNUMBER(FIND("MATERIALES", C2051,1))), "MATERIALES",  IF(OR(ISNUMBER(FIND("MANO DE OBRA", C2051))), "MANO DE OBRA",  IF(OR(ISNUMBER(FIND("EQUIPO", C2051))), "EQUIPO",  ""))),"")</f>
        <v/>
      </c>
      <c r="J2051" t="str">
        <f t="shared" si="162"/>
        <v>EQUIPO</v>
      </c>
      <c r="K2051" t="b">
        <f t="shared" ref="K2051:K2114" si="165">AND(ISTEXT(B2051),C2051=J2051)</f>
        <v>0</v>
      </c>
      <c r="L2051" s="11" t="str">
        <f t="shared" ref="L2051:L2114" si="166">IF(ISNUMBER(A2051),"SI","")</f>
        <v/>
      </c>
      <c r="M2051" t="str">
        <f>IF(B2051="Q", MAX(M$2:M2050)+1, "")</f>
        <v/>
      </c>
      <c r="N2051" t="str">
        <f t="shared" si="163"/>
        <v/>
      </c>
    </row>
    <row r="2052" spans="1:14" x14ac:dyDescent="0.25">
      <c r="C2052" s="10" t="s">
        <v>358</v>
      </c>
      <c r="E2052" s="10" t="s">
        <v>293</v>
      </c>
      <c r="H2052" t="str" cm="1">
        <f t="array" ref="H2052">SUBSTITUTE(INDEX($C$1:$C2052, MAX(IF((NOT(ISBLANK($C$1:$C2052)))*(ISNUMBER(FIND("Item:", $C$1:$C2052))), ROW($C$1:$C2052)-ROW($C$1)+1))), "Item: ", "")</f>
        <v>PROVISION Y COLOCADO DE VENTANA DE ALUMINIO LINEA 25 C/VIDRIO 4MM + AC</v>
      </c>
      <c r="I2052" t="str">
        <f t="shared" si="164"/>
        <v/>
      </c>
      <c r="J2052" t="str">
        <f t="shared" si="162"/>
        <v>EQUIPO</v>
      </c>
      <c r="K2052" t="b">
        <f t="shared" si="165"/>
        <v>0</v>
      </c>
      <c r="L2052" s="11" t="str">
        <f t="shared" si="166"/>
        <v/>
      </c>
      <c r="M2052" t="str">
        <f>IF(B2052="Q", MAX(M$2:M2051)+1, "")</f>
        <v/>
      </c>
      <c r="N2052" t="str">
        <f t="shared" si="163"/>
        <v/>
      </c>
    </row>
    <row r="2053" spans="1:14" x14ac:dyDescent="0.25">
      <c r="C2053" s="10" t="s">
        <v>0</v>
      </c>
      <c r="E2053" s="10" t="s">
        <v>72</v>
      </c>
      <c r="H2053" t="str" cm="1">
        <f t="array" ref="H2053">SUBSTITUTE(INDEX($C$1:$C2053, MAX(IF((NOT(ISBLANK($C$1:$C2053)))*(ISNUMBER(FIND("Item:", $C$1:$C2053))), ROW($C$1:$C2053)-ROW($C$1)+1))), "Item: ", "")</f>
        <v>PROVISION Y COLOCADO DE VENTANA DE ALUMINIO LINEA 25 C/VIDRIO 4MM + AC</v>
      </c>
      <c r="I2053" t="str">
        <f t="shared" si="164"/>
        <v/>
      </c>
      <c r="J2053" t="str">
        <f t="shared" si="162"/>
        <v>EQUIPO</v>
      </c>
      <c r="K2053" t="b">
        <f t="shared" si="165"/>
        <v>0</v>
      </c>
      <c r="L2053" s="11" t="str">
        <f t="shared" si="166"/>
        <v/>
      </c>
      <c r="M2053" t="str">
        <f>IF(B2053="Q", MAX(M$2:M2052)+1, "")</f>
        <v/>
      </c>
      <c r="N2053" t="str">
        <f t="shared" si="163"/>
        <v/>
      </c>
    </row>
    <row r="2054" spans="1:14" x14ac:dyDescent="0.25">
      <c r="C2054" s="10" t="s">
        <v>71</v>
      </c>
      <c r="E2054" s="10" t="s">
        <v>73</v>
      </c>
      <c r="H2054" t="str" cm="1">
        <f t="array" ref="H2054">SUBSTITUTE(INDEX($C$1:$C2054, MAX(IF((NOT(ISBLANK($C$1:$C2054)))*(ISNUMBER(FIND("Item:", $C$1:$C2054))), ROW($C$1:$C2054)-ROW($C$1)+1))), "Item: ", "")</f>
        <v>PROVISION Y COLOCADO DE VENTANA DE ALUMINIO LINEA 25 C/VIDRIO 4MM + AC</v>
      </c>
      <c r="I2054" t="str">
        <f t="shared" si="164"/>
        <v/>
      </c>
      <c r="J2054" t="str">
        <f t="shared" si="162"/>
        <v>EQUIPO</v>
      </c>
      <c r="K2054" t="b">
        <f t="shared" si="165"/>
        <v>0</v>
      </c>
      <c r="L2054" s="11" t="str">
        <f t="shared" si="166"/>
        <v/>
      </c>
      <c r="M2054" t="str">
        <f>IF(B2054="Q", MAX(M$2:M2053)+1, "")</f>
        <v/>
      </c>
      <c r="N2054" t="str">
        <f t="shared" si="163"/>
        <v/>
      </c>
    </row>
    <row r="2055" spans="1:14" x14ac:dyDescent="0.25">
      <c r="H2055" t="str" cm="1">
        <f t="array" ref="H2055">SUBSTITUTE(INDEX($C$1:$C2055, MAX(IF((NOT(ISBLANK($C$1:$C2055)))*(ISNUMBER(FIND("Item:", $C$1:$C2055))), ROW($C$1:$C2055)-ROW($C$1)+1))), "Item: ", "")</f>
        <v>PROVISION Y COLOCADO DE VENTANA DE ALUMINIO LINEA 25 C/VIDRIO 4MM + AC</v>
      </c>
      <c r="I2055" t="str">
        <f t="shared" si="164"/>
        <v/>
      </c>
      <c r="J2055" t="str">
        <f t="shared" si="162"/>
        <v>EQUIPO</v>
      </c>
      <c r="K2055" t="b">
        <f t="shared" si="165"/>
        <v>0</v>
      </c>
      <c r="L2055" s="11" t="str">
        <f t="shared" si="166"/>
        <v/>
      </c>
      <c r="M2055" t="str">
        <f>IF(B2055="Q", MAX(M$2:M2054)+1, "")</f>
        <v/>
      </c>
      <c r="N2055" t="str">
        <f t="shared" si="163"/>
        <v/>
      </c>
    </row>
    <row r="2056" spans="1:14" x14ac:dyDescent="0.25">
      <c r="A2056" s="1" t="s">
        <v>2</v>
      </c>
      <c r="B2056" s="1" t="s">
        <v>213</v>
      </c>
      <c r="C2056" s="4" t="s">
        <v>214</v>
      </c>
      <c r="D2056" s="4" t="s">
        <v>74</v>
      </c>
      <c r="E2056" s="4" t="s">
        <v>77</v>
      </c>
      <c r="F2056" s="4" t="s">
        <v>215</v>
      </c>
      <c r="G2056" s="4" t="s">
        <v>76</v>
      </c>
      <c r="H2056" t="str" cm="1">
        <f t="array" ref="H2056">SUBSTITUTE(INDEX($C$1:$C2056, MAX(IF((NOT(ISBLANK($C$1:$C2056)))*(ISNUMBER(FIND("Item:", $C$1:$C2056))), ROW($C$1:$C2056)-ROW($C$1)+1))), "Item: ", "")</f>
        <v>PROVISION Y COLOCADO DE VENTANA DE ALUMINIO LINEA 25 C/VIDRIO 4MM + AC</v>
      </c>
      <c r="I2056" t="str">
        <f t="shared" si="164"/>
        <v/>
      </c>
      <c r="J2056" t="str">
        <f t="shared" ref="J2056:J2119" si="167">+IF(I2056="",J2055,I2056)</f>
        <v>EQUIPO</v>
      </c>
      <c r="K2056" t="b">
        <f t="shared" si="165"/>
        <v>0</v>
      </c>
      <c r="L2056" s="11" t="str">
        <f t="shared" si="166"/>
        <v/>
      </c>
      <c r="M2056" t="str">
        <f>IF(B2056="Q", MAX(M$2:M2055)+1, "")</f>
        <v/>
      </c>
      <c r="N2056" t="str">
        <f t="shared" si="163"/>
        <v/>
      </c>
    </row>
    <row r="2057" spans="1:14" x14ac:dyDescent="0.25">
      <c r="A2057" s="2"/>
      <c r="B2057" s="2" t="s">
        <v>216</v>
      </c>
      <c r="C2057" s="5" t="s">
        <v>217</v>
      </c>
      <c r="D2057" s="5"/>
      <c r="E2057" s="5"/>
      <c r="F2057" s="5"/>
      <c r="G2057" s="5"/>
      <c r="H2057" t="str" cm="1">
        <f t="array" ref="H2057">SUBSTITUTE(INDEX($C$1:$C2057, MAX(IF((NOT(ISBLANK($C$1:$C2057)))*(ISNUMBER(FIND("Item:", $C$1:$C2057))), ROW($C$1:$C2057)-ROW($C$1)+1))), "Item: ", "")</f>
        <v>PROVISION Y COLOCADO DE VENTANA DE ALUMINIO LINEA 25 C/VIDRIO 4MM + AC</v>
      </c>
      <c r="I2057" t="str">
        <f t="shared" si="164"/>
        <v>MATERIALES</v>
      </c>
      <c r="J2057" t="str">
        <f t="shared" si="167"/>
        <v>MATERIALES</v>
      </c>
      <c r="K2057" t="b">
        <f t="shared" si="165"/>
        <v>1</v>
      </c>
      <c r="L2057" s="11" t="str">
        <f t="shared" si="166"/>
        <v/>
      </c>
      <c r="M2057" t="str">
        <f>IF(B2057="Q", MAX(M$2:M2056)+1, "")</f>
        <v/>
      </c>
      <c r="N2057" t="str">
        <f t="shared" si="163"/>
        <v/>
      </c>
    </row>
    <row r="2058" spans="1:14" x14ac:dyDescent="0.25">
      <c r="A2058" s="2">
        <v>1</v>
      </c>
      <c r="B2058" s="2" t="s">
        <v>218</v>
      </c>
      <c r="C2058" s="5" t="s">
        <v>194</v>
      </c>
      <c r="D2058" s="5" t="s">
        <v>22</v>
      </c>
      <c r="E2058" s="3">
        <v>1</v>
      </c>
      <c r="F2058" s="3">
        <v>330</v>
      </c>
      <c r="G2058" s="3">
        <v>330</v>
      </c>
      <c r="H2058" t="str" cm="1">
        <f t="array" ref="H2058">SUBSTITUTE(INDEX($C$1:$C2058, MAX(IF((NOT(ISBLANK($C$1:$C2058)))*(ISNUMBER(FIND("Item:", $C$1:$C2058))), ROW($C$1:$C2058)-ROW($C$1)+1))), "Item: ", "")</f>
        <v>PROVISION Y COLOCADO DE VENTANA DE ALUMINIO LINEA 25 C/VIDRIO 4MM + AC</v>
      </c>
      <c r="I2058" t="str">
        <f t="shared" si="164"/>
        <v/>
      </c>
      <c r="J2058" t="str">
        <f t="shared" si="167"/>
        <v>MATERIALES</v>
      </c>
      <c r="K2058" t="b">
        <f t="shared" si="165"/>
        <v>0</v>
      </c>
      <c r="L2058" s="11" t="str">
        <f t="shared" si="166"/>
        <v>SI</v>
      </c>
      <c r="M2058" t="str">
        <f>IF(B2058="Q", MAX(M$2:M2057)+1, "")</f>
        <v/>
      </c>
      <c r="N2058" t="str">
        <f t="shared" si="163"/>
        <v/>
      </c>
    </row>
    <row r="2059" spans="1:14" x14ac:dyDescent="0.25">
      <c r="H2059" t="str" cm="1">
        <f t="array" ref="H2059">SUBSTITUTE(INDEX($C$1:$C2059, MAX(IF((NOT(ISBLANK($C$1:$C2059)))*(ISNUMBER(FIND("Item:", $C$1:$C2059))), ROW($C$1:$C2059)-ROW($C$1)+1))), "Item: ", "")</f>
        <v>PROVISION Y COLOCADO DE VENTANA DE ALUMINIO LINEA 25 C/VIDRIO 4MM + AC</v>
      </c>
      <c r="I2059" t="str">
        <f t="shared" si="164"/>
        <v/>
      </c>
      <c r="J2059" t="str">
        <f t="shared" si="167"/>
        <v>MATERIALES</v>
      </c>
      <c r="K2059" t="b">
        <f t="shared" si="165"/>
        <v>0</v>
      </c>
      <c r="L2059" s="11" t="str">
        <f t="shared" si="166"/>
        <v/>
      </c>
      <c r="M2059" t="str">
        <f>IF(B2059="Q", MAX(M$2:M2058)+1, "")</f>
        <v/>
      </c>
      <c r="N2059" t="str">
        <f t="shared" si="163"/>
        <v/>
      </c>
    </row>
    <row r="2060" spans="1:14" x14ac:dyDescent="0.25">
      <c r="H2060" t="str" cm="1">
        <f t="array" ref="H2060">SUBSTITUTE(INDEX($C$1:$C2060, MAX(IF((NOT(ISBLANK($C$1:$C2060)))*(ISNUMBER(FIND("Item:", $C$1:$C2060))), ROW($C$1:$C2060)-ROW($C$1)+1))), "Item: ", "")</f>
        <v>PROVISION Y COLOCADO DE VENTANA DE ALUMINIO LINEA 25 C/VIDRIO 4MM + AC</v>
      </c>
      <c r="I2060" t="str">
        <f t="shared" si="164"/>
        <v/>
      </c>
      <c r="J2060" t="str">
        <f t="shared" si="167"/>
        <v>MATERIALES</v>
      </c>
      <c r="K2060" t="b">
        <f t="shared" si="165"/>
        <v>0</v>
      </c>
      <c r="L2060" s="11" t="str">
        <f t="shared" si="166"/>
        <v/>
      </c>
      <c r="M2060" t="str">
        <f>IF(B2060="Q", MAX(M$2:M2059)+1, "")</f>
        <v/>
      </c>
      <c r="N2060" t="str">
        <f t="shared" si="163"/>
        <v/>
      </c>
    </row>
    <row r="2061" spans="1:14" x14ac:dyDescent="0.25">
      <c r="H2061" t="str" cm="1">
        <f t="array" ref="H2061">SUBSTITUTE(INDEX($C$1:$C2061, MAX(IF((NOT(ISBLANK($C$1:$C2061)))*(ISNUMBER(FIND("Item:", $C$1:$C2061))), ROW($C$1:$C2061)-ROW($C$1)+1))), "Item: ", "")</f>
        <v>PROVISION Y COLOCADO DE VENTANA DE ALUMINIO LINEA 25 C/VIDRIO 4MM + AC</v>
      </c>
      <c r="I2061" t="str">
        <f t="shared" si="164"/>
        <v/>
      </c>
      <c r="J2061" t="str">
        <f t="shared" si="167"/>
        <v>MATERIALES</v>
      </c>
      <c r="K2061" t="b">
        <f t="shared" si="165"/>
        <v>0</v>
      </c>
      <c r="L2061" s="11" t="str">
        <f t="shared" si="166"/>
        <v/>
      </c>
      <c r="M2061" t="str">
        <f>IF(B2061="Q", MAX(M$2:M2060)+1, "")</f>
        <v/>
      </c>
      <c r="N2061" t="str">
        <f t="shared" si="163"/>
        <v/>
      </c>
    </row>
    <row r="2062" spans="1:14" x14ac:dyDescent="0.25">
      <c r="H2062" t="str" cm="1">
        <f t="array" ref="H2062">SUBSTITUTE(INDEX($C$1:$C2062, MAX(IF((NOT(ISBLANK($C$1:$C2062)))*(ISNUMBER(FIND("Item:", $C$1:$C2062))), ROW($C$1:$C2062)-ROW($C$1)+1))), "Item: ", "")</f>
        <v>PROVISION Y COLOCADO DE VENTANA DE ALUMINIO LINEA 25 C/VIDRIO 4MM + AC</v>
      </c>
      <c r="I2062" t="str">
        <f t="shared" si="164"/>
        <v/>
      </c>
      <c r="J2062" t="str">
        <f t="shared" si="167"/>
        <v>MATERIALES</v>
      </c>
      <c r="K2062" t="b">
        <f t="shared" si="165"/>
        <v>0</v>
      </c>
      <c r="L2062" s="11" t="str">
        <f t="shared" si="166"/>
        <v/>
      </c>
      <c r="M2062" t="str">
        <f>IF(B2062="Q", MAX(M$2:M2061)+1, "")</f>
        <v/>
      </c>
      <c r="N2062" t="str">
        <f t="shared" si="163"/>
        <v/>
      </c>
    </row>
    <row r="2063" spans="1:14" x14ac:dyDescent="0.25">
      <c r="H2063" t="str" cm="1">
        <f t="array" ref="H2063">SUBSTITUTE(INDEX($C$1:$C2063, MAX(IF((NOT(ISBLANK($C$1:$C2063)))*(ISNUMBER(FIND("Item:", $C$1:$C2063))), ROW($C$1:$C2063)-ROW($C$1)+1))), "Item: ", "")</f>
        <v>PROVISION Y COLOCADO DE VENTANA DE ALUMINIO LINEA 25 C/VIDRIO 4MM + AC</v>
      </c>
      <c r="I2063" t="str">
        <f t="shared" si="164"/>
        <v/>
      </c>
      <c r="J2063" t="str">
        <f t="shared" si="167"/>
        <v>MATERIALES</v>
      </c>
      <c r="K2063" t="b">
        <f t="shared" si="165"/>
        <v>0</v>
      </c>
      <c r="L2063" s="11" t="str">
        <f t="shared" si="166"/>
        <v/>
      </c>
      <c r="M2063" t="str">
        <f>IF(B2063="Q", MAX(M$2:M2062)+1, "")</f>
        <v/>
      </c>
      <c r="N2063" t="str">
        <f t="shared" si="163"/>
        <v/>
      </c>
    </row>
    <row r="2064" spans="1:14" x14ac:dyDescent="0.25">
      <c r="H2064" t="str" cm="1">
        <f t="array" ref="H2064">SUBSTITUTE(INDEX($C$1:$C2064, MAX(IF((NOT(ISBLANK($C$1:$C2064)))*(ISNUMBER(FIND("Item:", $C$1:$C2064))), ROW($C$1:$C2064)-ROW($C$1)+1))), "Item: ", "")</f>
        <v>PROVISION Y COLOCADO DE VENTANA DE ALUMINIO LINEA 25 C/VIDRIO 4MM + AC</v>
      </c>
      <c r="I2064" t="str">
        <f t="shared" si="164"/>
        <v/>
      </c>
      <c r="J2064" t="str">
        <f t="shared" si="167"/>
        <v>MATERIALES</v>
      </c>
      <c r="K2064" t="b">
        <f t="shared" si="165"/>
        <v>0</v>
      </c>
      <c r="L2064" s="11" t="str">
        <f t="shared" si="166"/>
        <v/>
      </c>
      <c r="M2064" t="str">
        <f>IF(B2064="Q", MAX(M$2:M2063)+1, "")</f>
        <v/>
      </c>
      <c r="N2064" t="str">
        <f t="shared" si="163"/>
        <v/>
      </c>
    </row>
    <row r="2065" spans="1:14" x14ac:dyDescent="0.25">
      <c r="H2065" t="str" cm="1">
        <f t="array" ref="H2065">SUBSTITUTE(INDEX($C$1:$C2065, MAX(IF((NOT(ISBLANK($C$1:$C2065)))*(ISNUMBER(FIND("Item:", $C$1:$C2065))), ROW($C$1:$C2065)-ROW($C$1)+1))), "Item: ", "")</f>
        <v>PROVISION Y COLOCADO DE VENTANA DE ALUMINIO LINEA 25 C/VIDRIO 4MM + AC</v>
      </c>
      <c r="I2065" t="str">
        <f t="shared" si="164"/>
        <v/>
      </c>
      <c r="J2065" t="str">
        <f t="shared" si="167"/>
        <v>MATERIALES</v>
      </c>
      <c r="K2065" t="b">
        <f t="shared" si="165"/>
        <v>0</v>
      </c>
      <c r="L2065" s="11" t="str">
        <f t="shared" si="166"/>
        <v/>
      </c>
      <c r="M2065" t="str">
        <f>IF(B2065="Q", MAX(M$2:M2064)+1, "")</f>
        <v/>
      </c>
      <c r="N2065" t="str">
        <f t="shared" si="163"/>
        <v/>
      </c>
    </row>
    <row r="2066" spans="1:14" x14ac:dyDescent="0.25">
      <c r="H2066" t="str" cm="1">
        <f t="array" ref="H2066">SUBSTITUTE(INDEX($C$1:$C2066, MAX(IF((NOT(ISBLANK($C$1:$C2066)))*(ISNUMBER(FIND("Item:", $C$1:$C2066))), ROW($C$1:$C2066)-ROW($C$1)+1))), "Item: ", "")</f>
        <v>PROVISION Y COLOCADO DE VENTANA DE ALUMINIO LINEA 25 C/VIDRIO 4MM + AC</v>
      </c>
      <c r="I2066" t="str">
        <f t="shared" si="164"/>
        <v/>
      </c>
      <c r="J2066" t="str">
        <f t="shared" si="167"/>
        <v>MATERIALES</v>
      </c>
      <c r="K2066" t="b">
        <f t="shared" si="165"/>
        <v>0</v>
      </c>
      <c r="L2066" s="11" t="str">
        <f t="shared" si="166"/>
        <v/>
      </c>
      <c r="M2066" t="str">
        <f>IF(B2066="Q", MAX(M$2:M2065)+1, "")</f>
        <v/>
      </c>
      <c r="N2066" t="str">
        <f t="shared" si="163"/>
        <v/>
      </c>
    </row>
    <row r="2067" spans="1:14" x14ac:dyDescent="0.25">
      <c r="H2067" t="str" cm="1">
        <f t="array" ref="H2067">SUBSTITUTE(INDEX($C$1:$C2067, MAX(IF((NOT(ISBLANK($C$1:$C2067)))*(ISNUMBER(FIND("Item:", $C$1:$C2067))), ROW($C$1:$C2067)-ROW($C$1)+1))), "Item: ", "")</f>
        <v>PROVISION Y COLOCADO DE VENTANA DE ALUMINIO LINEA 25 C/VIDRIO 4MM + AC</v>
      </c>
      <c r="I2067" t="str">
        <f t="shared" si="164"/>
        <v/>
      </c>
      <c r="J2067" t="str">
        <f t="shared" si="167"/>
        <v>MATERIALES</v>
      </c>
      <c r="K2067" t="b">
        <f t="shared" si="165"/>
        <v>0</v>
      </c>
      <c r="L2067" s="11" t="str">
        <f t="shared" si="166"/>
        <v/>
      </c>
      <c r="M2067" t="str">
        <f>IF(B2067="Q", MAX(M$2:M2066)+1, "")</f>
        <v/>
      </c>
      <c r="N2067" t="str">
        <f t="shared" si="163"/>
        <v/>
      </c>
    </row>
    <row r="2068" spans="1:14" x14ac:dyDescent="0.25">
      <c r="H2068" t="str" cm="1">
        <f t="array" ref="H2068">SUBSTITUTE(INDEX($C$1:$C2068, MAX(IF((NOT(ISBLANK($C$1:$C2068)))*(ISNUMBER(FIND("Item:", $C$1:$C2068))), ROW($C$1:$C2068)-ROW($C$1)+1))), "Item: ", "")</f>
        <v>PROVISION Y COLOCADO DE VENTANA DE ALUMINIO LINEA 25 C/VIDRIO 4MM + AC</v>
      </c>
      <c r="I2068" t="str">
        <f t="shared" si="164"/>
        <v/>
      </c>
      <c r="J2068" t="str">
        <f t="shared" si="167"/>
        <v>MATERIALES</v>
      </c>
      <c r="K2068" t="b">
        <f t="shared" si="165"/>
        <v>0</v>
      </c>
      <c r="L2068" s="11" t="str">
        <f t="shared" si="166"/>
        <v/>
      </c>
      <c r="M2068" t="str">
        <f>IF(B2068="Q", MAX(M$2:M2067)+1, "")</f>
        <v/>
      </c>
      <c r="N2068" t="str">
        <f t="shared" si="163"/>
        <v/>
      </c>
    </row>
    <row r="2069" spans="1:14" x14ac:dyDescent="0.25">
      <c r="H2069" t="str" cm="1">
        <f t="array" ref="H2069">SUBSTITUTE(INDEX($C$1:$C2069, MAX(IF((NOT(ISBLANK($C$1:$C2069)))*(ISNUMBER(FIND("Item:", $C$1:$C2069))), ROW($C$1:$C2069)-ROW($C$1)+1))), "Item: ", "")</f>
        <v>PROVISION Y COLOCADO DE VENTANA DE ALUMINIO LINEA 25 C/VIDRIO 4MM + AC</v>
      </c>
      <c r="I2069" t="str">
        <f t="shared" si="164"/>
        <v/>
      </c>
      <c r="J2069" t="str">
        <f t="shared" si="167"/>
        <v>MATERIALES</v>
      </c>
      <c r="K2069" t="b">
        <f t="shared" si="165"/>
        <v>0</v>
      </c>
      <c r="L2069" s="11" t="str">
        <f t="shared" si="166"/>
        <v/>
      </c>
      <c r="M2069" t="str">
        <f>IF(B2069="Q", MAX(M$2:M2068)+1, "")</f>
        <v/>
      </c>
      <c r="N2069" t="str">
        <f t="shared" si="163"/>
        <v/>
      </c>
    </row>
    <row r="2070" spans="1:14" x14ac:dyDescent="0.25">
      <c r="H2070" t="str" cm="1">
        <f t="array" ref="H2070">SUBSTITUTE(INDEX($C$1:$C2070, MAX(IF((NOT(ISBLANK($C$1:$C2070)))*(ISNUMBER(FIND("Item:", $C$1:$C2070))), ROW($C$1:$C2070)-ROW($C$1)+1))), "Item: ", "")</f>
        <v>PROVISION Y COLOCADO DE VENTANA DE ALUMINIO LINEA 25 C/VIDRIO 4MM + AC</v>
      </c>
      <c r="I2070" t="str">
        <f t="shared" si="164"/>
        <v/>
      </c>
      <c r="J2070" t="str">
        <f t="shared" si="167"/>
        <v>MATERIALES</v>
      </c>
      <c r="K2070" t="b">
        <f t="shared" si="165"/>
        <v>0</v>
      </c>
      <c r="L2070" s="11" t="str">
        <f t="shared" si="166"/>
        <v/>
      </c>
      <c r="M2070" t="str">
        <f>IF(B2070="Q", MAX(M$2:M2069)+1, "")</f>
        <v/>
      </c>
      <c r="N2070" t="str">
        <f t="shared" si="163"/>
        <v/>
      </c>
    </row>
    <row r="2071" spans="1:14" x14ac:dyDescent="0.25">
      <c r="H2071" t="str" cm="1">
        <f t="array" ref="H2071">SUBSTITUTE(INDEX($C$1:$C2071, MAX(IF((NOT(ISBLANK($C$1:$C2071)))*(ISNUMBER(FIND("Item:", $C$1:$C2071))), ROW($C$1:$C2071)-ROW($C$1)+1))), "Item: ", "")</f>
        <v>PROVISION Y COLOCADO DE VENTANA DE ALUMINIO LINEA 25 C/VIDRIO 4MM + AC</v>
      </c>
      <c r="I2071" t="str">
        <f t="shared" si="164"/>
        <v/>
      </c>
      <c r="J2071" t="str">
        <f t="shared" si="167"/>
        <v>MATERIALES</v>
      </c>
      <c r="K2071" t="b">
        <f t="shared" si="165"/>
        <v>0</v>
      </c>
      <c r="L2071" s="11" t="str">
        <f t="shared" si="166"/>
        <v/>
      </c>
      <c r="M2071" t="str">
        <f>IF(B2071="Q", MAX(M$2:M2070)+1, "")</f>
        <v/>
      </c>
      <c r="N2071" t="str">
        <f t="shared" si="163"/>
        <v/>
      </c>
    </row>
    <row r="2072" spans="1:14" x14ac:dyDescent="0.25">
      <c r="H2072" t="str" cm="1">
        <f t="array" ref="H2072">SUBSTITUTE(INDEX($C$1:$C2072, MAX(IF((NOT(ISBLANK($C$1:$C2072)))*(ISNUMBER(FIND("Item:", $C$1:$C2072))), ROW($C$1:$C2072)-ROW($C$1)+1))), "Item: ", "")</f>
        <v>PROVISION Y COLOCADO DE VENTANA DE ALUMINIO LINEA 25 C/VIDRIO 4MM + AC</v>
      </c>
      <c r="I2072" t="str">
        <f t="shared" si="164"/>
        <v/>
      </c>
      <c r="J2072" t="str">
        <f t="shared" si="167"/>
        <v>MATERIALES</v>
      </c>
      <c r="K2072" t="b">
        <f t="shared" si="165"/>
        <v>0</v>
      </c>
      <c r="L2072" s="11" t="str">
        <f t="shared" si="166"/>
        <v/>
      </c>
      <c r="M2072" t="str">
        <f>IF(B2072="Q", MAX(M$2:M2071)+1, "")</f>
        <v/>
      </c>
      <c r="N2072" t="str">
        <f t="shared" si="163"/>
        <v/>
      </c>
    </row>
    <row r="2073" spans="1:14" x14ac:dyDescent="0.25">
      <c r="A2073" s="6" t="s">
        <v>1</v>
      </c>
      <c r="B2073" s="6" t="s">
        <v>219</v>
      </c>
      <c r="C2073" s="8" t="s">
        <v>220</v>
      </c>
      <c r="D2073" s="8"/>
      <c r="E2073" s="8"/>
      <c r="F2073" s="8" t="s">
        <v>221</v>
      </c>
      <c r="G2073" s="7">
        <v>330</v>
      </c>
      <c r="H2073" t="str" cm="1">
        <f t="array" ref="H2073">SUBSTITUTE(INDEX($C$1:$C2073, MAX(IF((NOT(ISBLANK($C$1:$C2073)))*(ISNUMBER(FIND("Item:", $C$1:$C2073))), ROW($C$1:$C2073)-ROW($C$1)+1))), "Item: ", "")</f>
        <v>PROVISION Y COLOCADO DE VENTANA DE ALUMINIO LINEA 25 C/VIDRIO 4MM + AC</v>
      </c>
      <c r="I2073" t="str">
        <f t="shared" si="164"/>
        <v>MATERIALES</v>
      </c>
      <c r="J2073" t="str">
        <f t="shared" si="167"/>
        <v>MATERIALES</v>
      </c>
      <c r="K2073" t="b">
        <f t="shared" si="165"/>
        <v>0</v>
      </c>
      <c r="L2073" s="11" t="str">
        <f t="shared" si="166"/>
        <v/>
      </c>
      <c r="M2073" t="str">
        <f>IF(B2073="Q", MAX(M$2:M2072)+1, "")</f>
        <v/>
      </c>
      <c r="N2073" t="str">
        <f t="shared" si="163"/>
        <v/>
      </c>
    </row>
    <row r="2074" spans="1:14" x14ac:dyDescent="0.25">
      <c r="A2074" s="2"/>
      <c r="B2074" s="2" t="s">
        <v>222</v>
      </c>
      <c r="C2074" s="5" t="s">
        <v>223</v>
      </c>
      <c r="D2074" s="5"/>
      <c r="E2074" s="5"/>
      <c r="F2074" s="5"/>
      <c r="G2074" s="5"/>
      <c r="H2074" t="str" cm="1">
        <f t="array" ref="H2074">SUBSTITUTE(INDEX($C$1:$C2074, MAX(IF((NOT(ISBLANK($C$1:$C2074)))*(ISNUMBER(FIND("Item:", $C$1:$C2074))), ROW($C$1:$C2074)-ROW($C$1)+1))), "Item: ", "")</f>
        <v>PROVISION Y COLOCADO DE VENTANA DE ALUMINIO LINEA 25 C/VIDRIO 4MM + AC</v>
      </c>
      <c r="I2074" t="str">
        <f t="shared" si="164"/>
        <v>MANO DE OBRA</v>
      </c>
      <c r="J2074" t="str">
        <f t="shared" si="167"/>
        <v>MANO DE OBRA</v>
      </c>
      <c r="K2074" t="b">
        <f t="shared" si="165"/>
        <v>1</v>
      </c>
      <c r="L2074" s="11" t="str">
        <f t="shared" si="166"/>
        <v/>
      </c>
      <c r="M2074" t="str">
        <f>IF(B2074="Q", MAX(M$2:M2073)+1, "")</f>
        <v/>
      </c>
      <c r="N2074" t="str">
        <f t="shared" si="163"/>
        <v/>
      </c>
    </row>
    <row r="2075" spans="1:14" x14ac:dyDescent="0.25">
      <c r="A2075" s="2">
        <v>1</v>
      </c>
      <c r="B2075" s="2" t="s">
        <v>218</v>
      </c>
      <c r="C2075" s="5" t="s">
        <v>200</v>
      </c>
      <c r="D2075" s="5" t="s">
        <v>198</v>
      </c>
      <c r="E2075" s="3">
        <v>1</v>
      </c>
      <c r="F2075" s="3">
        <v>0</v>
      </c>
      <c r="G2075" s="3">
        <v>0</v>
      </c>
      <c r="H2075" t="str" cm="1">
        <f t="array" ref="H2075">SUBSTITUTE(INDEX($C$1:$C2075, MAX(IF((NOT(ISBLANK($C$1:$C2075)))*(ISNUMBER(FIND("Item:", $C$1:$C2075))), ROW($C$1:$C2075)-ROW($C$1)+1))), "Item: ", "")</f>
        <v>PROVISION Y COLOCADO DE VENTANA DE ALUMINIO LINEA 25 C/VIDRIO 4MM + AC</v>
      </c>
      <c r="I2075" t="str">
        <f t="shared" si="164"/>
        <v/>
      </c>
      <c r="J2075" t="str">
        <f t="shared" si="167"/>
        <v>MANO DE OBRA</v>
      </c>
      <c r="K2075" t="b">
        <f t="shared" si="165"/>
        <v>0</v>
      </c>
      <c r="L2075" s="11" t="str">
        <f t="shared" si="166"/>
        <v>SI</v>
      </c>
      <c r="M2075" t="str">
        <f>IF(B2075="Q", MAX(M$2:M2074)+1, "")</f>
        <v/>
      </c>
      <c r="N2075" t="str">
        <f t="shared" si="163"/>
        <v/>
      </c>
    </row>
    <row r="2076" spans="1:14" x14ac:dyDescent="0.25">
      <c r="H2076" t="str" cm="1">
        <f t="array" ref="H2076">SUBSTITUTE(INDEX($C$1:$C2076, MAX(IF((NOT(ISBLANK($C$1:$C2076)))*(ISNUMBER(FIND("Item:", $C$1:$C2076))), ROW($C$1:$C2076)-ROW($C$1)+1))), "Item: ", "")</f>
        <v>PROVISION Y COLOCADO DE VENTANA DE ALUMINIO LINEA 25 C/VIDRIO 4MM + AC</v>
      </c>
      <c r="I2076" t="str">
        <f t="shared" si="164"/>
        <v/>
      </c>
      <c r="J2076" t="str">
        <f t="shared" si="167"/>
        <v>MANO DE OBRA</v>
      </c>
      <c r="K2076" t="b">
        <f t="shared" si="165"/>
        <v>0</v>
      </c>
      <c r="L2076" s="11" t="str">
        <f t="shared" si="166"/>
        <v/>
      </c>
      <c r="M2076" t="str">
        <f>IF(B2076="Q", MAX(M$2:M2075)+1, "")</f>
        <v/>
      </c>
      <c r="N2076" t="str">
        <f t="shared" si="163"/>
        <v/>
      </c>
    </row>
    <row r="2077" spans="1:14" x14ac:dyDescent="0.25">
      <c r="H2077" t="str" cm="1">
        <f t="array" ref="H2077">SUBSTITUTE(INDEX($C$1:$C2077, MAX(IF((NOT(ISBLANK($C$1:$C2077)))*(ISNUMBER(FIND("Item:", $C$1:$C2077))), ROW($C$1:$C2077)-ROW($C$1)+1))), "Item: ", "")</f>
        <v>PROVISION Y COLOCADO DE VENTANA DE ALUMINIO LINEA 25 C/VIDRIO 4MM + AC</v>
      </c>
      <c r="I2077" t="str">
        <f t="shared" si="164"/>
        <v/>
      </c>
      <c r="J2077" t="str">
        <f t="shared" si="167"/>
        <v>MANO DE OBRA</v>
      </c>
      <c r="K2077" t="b">
        <f t="shared" si="165"/>
        <v>0</v>
      </c>
      <c r="L2077" s="11" t="str">
        <f t="shared" si="166"/>
        <v/>
      </c>
      <c r="M2077" t="str">
        <f>IF(B2077="Q", MAX(M$2:M2076)+1, "")</f>
        <v/>
      </c>
      <c r="N2077" t="str">
        <f t="shared" si="163"/>
        <v/>
      </c>
    </row>
    <row r="2078" spans="1:14" x14ac:dyDescent="0.25">
      <c r="H2078" t="str" cm="1">
        <f t="array" ref="H2078">SUBSTITUTE(INDEX($C$1:$C2078, MAX(IF((NOT(ISBLANK($C$1:$C2078)))*(ISNUMBER(FIND("Item:", $C$1:$C2078))), ROW($C$1:$C2078)-ROW($C$1)+1))), "Item: ", "")</f>
        <v>PROVISION Y COLOCADO DE VENTANA DE ALUMINIO LINEA 25 C/VIDRIO 4MM + AC</v>
      </c>
      <c r="I2078" t="str">
        <f t="shared" si="164"/>
        <v/>
      </c>
      <c r="J2078" t="str">
        <f t="shared" si="167"/>
        <v>MANO DE OBRA</v>
      </c>
      <c r="K2078" t="b">
        <f t="shared" si="165"/>
        <v>0</v>
      </c>
      <c r="L2078" s="11" t="str">
        <f t="shared" si="166"/>
        <v/>
      </c>
      <c r="M2078" t="str">
        <f>IF(B2078="Q", MAX(M$2:M2077)+1, "")</f>
        <v/>
      </c>
      <c r="N2078" t="str">
        <f t="shared" si="163"/>
        <v/>
      </c>
    </row>
    <row r="2079" spans="1:14" x14ac:dyDescent="0.25">
      <c r="H2079" t="str" cm="1">
        <f t="array" ref="H2079">SUBSTITUTE(INDEX($C$1:$C2079, MAX(IF((NOT(ISBLANK($C$1:$C2079)))*(ISNUMBER(FIND("Item:", $C$1:$C2079))), ROW($C$1:$C2079)-ROW($C$1)+1))), "Item: ", "")</f>
        <v>PROVISION Y COLOCADO DE VENTANA DE ALUMINIO LINEA 25 C/VIDRIO 4MM + AC</v>
      </c>
      <c r="I2079" t="str">
        <f t="shared" si="164"/>
        <v/>
      </c>
      <c r="J2079" t="str">
        <f t="shared" si="167"/>
        <v>MANO DE OBRA</v>
      </c>
      <c r="K2079" t="b">
        <f t="shared" si="165"/>
        <v>0</v>
      </c>
      <c r="L2079" s="11" t="str">
        <f t="shared" si="166"/>
        <v/>
      </c>
      <c r="M2079" t="str">
        <f>IF(B2079="Q", MAX(M$2:M2078)+1, "")</f>
        <v/>
      </c>
      <c r="N2079" t="str">
        <f t="shared" si="163"/>
        <v/>
      </c>
    </row>
    <row r="2080" spans="1:14" x14ac:dyDescent="0.25">
      <c r="A2080" s="6" t="s">
        <v>1</v>
      </c>
      <c r="B2080" s="6" t="s">
        <v>224</v>
      </c>
      <c r="C2080" s="8" t="s">
        <v>225</v>
      </c>
      <c r="D2080" s="8"/>
      <c r="E2080" s="8"/>
      <c r="F2080" s="8" t="s">
        <v>226</v>
      </c>
      <c r="G2080" s="7">
        <v>0</v>
      </c>
      <c r="H2080" t="str" cm="1">
        <f t="array" ref="H2080">SUBSTITUTE(INDEX($C$1:$C2080, MAX(IF((NOT(ISBLANK($C$1:$C2080)))*(ISNUMBER(FIND("Item:", $C$1:$C2080))), ROW($C$1:$C2080)-ROW($C$1)+1))), "Item: ", "")</f>
        <v>PROVISION Y COLOCADO DE VENTANA DE ALUMINIO LINEA 25 C/VIDRIO 4MM + AC</v>
      </c>
      <c r="I2080" t="str">
        <f t="shared" si="164"/>
        <v>MANO DE OBRA</v>
      </c>
      <c r="J2080" t="str">
        <f t="shared" si="167"/>
        <v>MANO DE OBRA</v>
      </c>
      <c r="K2080" t="b">
        <f t="shared" si="165"/>
        <v>0</v>
      </c>
      <c r="L2080" s="11" t="str">
        <f t="shared" si="166"/>
        <v/>
      </c>
      <c r="M2080" t="str">
        <f>IF(B2080="Q", MAX(M$2:M2079)+1, "")</f>
        <v/>
      </c>
      <c r="N2080" t="str">
        <f t="shared" si="163"/>
        <v/>
      </c>
    </row>
    <row r="2081" spans="1:14" x14ac:dyDescent="0.25">
      <c r="A2081" s="2"/>
      <c r="B2081" s="2" t="s">
        <v>227</v>
      </c>
      <c r="C2081" s="5" t="s">
        <v>228</v>
      </c>
      <c r="D2081" s="5"/>
      <c r="E2081" s="5" t="s">
        <v>229</v>
      </c>
      <c r="F2081" s="5" t="s">
        <v>230</v>
      </c>
      <c r="G2081" s="3">
        <v>0</v>
      </c>
      <c r="H2081" t="str" cm="1">
        <f t="array" ref="H2081">SUBSTITUTE(INDEX($C$1:$C2081, MAX(IF((NOT(ISBLANK($C$1:$C2081)))*(ISNUMBER(FIND("Item:", $C$1:$C2081))), ROW($C$1:$C2081)-ROW($C$1)+1))), "Item: ", "")</f>
        <v>PROVISION Y COLOCADO DE VENTANA DE ALUMINIO LINEA 25 C/VIDRIO 4MM + AC</v>
      </c>
      <c r="I2081" t="str">
        <f t="shared" si="164"/>
        <v/>
      </c>
      <c r="J2081" t="str">
        <f t="shared" si="167"/>
        <v>MANO DE OBRA</v>
      </c>
      <c r="K2081" t="b">
        <f t="shared" si="165"/>
        <v>0</v>
      </c>
      <c r="L2081" s="11" t="str">
        <f t="shared" si="166"/>
        <v/>
      </c>
      <c r="M2081" t="str">
        <f>IF(B2081="Q", MAX(M$2:M2080)+1, "")</f>
        <v/>
      </c>
      <c r="N2081" t="str">
        <f t="shared" si="163"/>
        <v/>
      </c>
    </row>
    <row r="2082" spans="1:14" x14ac:dyDescent="0.25">
      <c r="A2082" s="2"/>
      <c r="B2082" s="2" t="s">
        <v>231</v>
      </c>
      <c r="C2082" s="5" t="s">
        <v>232</v>
      </c>
      <c r="D2082" s="5"/>
      <c r="E2082" s="5" t="s">
        <v>233</v>
      </c>
      <c r="F2082" s="5" t="s">
        <v>234</v>
      </c>
      <c r="G2082" s="3">
        <v>0</v>
      </c>
      <c r="H2082" t="str" cm="1">
        <f t="array" ref="H2082">SUBSTITUTE(INDEX($C$1:$C2082, MAX(IF((NOT(ISBLANK($C$1:$C2082)))*(ISNUMBER(FIND("Item:", $C$1:$C2082))), ROW($C$1:$C2082)-ROW($C$1)+1))), "Item: ", "")</f>
        <v>PROVISION Y COLOCADO DE VENTANA DE ALUMINIO LINEA 25 C/VIDRIO 4MM + AC</v>
      </c>
      <c r="I2082" t="str">
        <f t="shared" si="164"/>
        <v/>
      </c>
      <c r="J2082" t="str">
        <f t="shared" si="167"/>
        <v>MANO DE OBRA</v>
      </c>
      <c r="K2082" t="b">
        <f t="shared" si="165"/>
        <v>0</v>
      </c>
      <c r="L2082" s="11" t="str">
        <f t="shared" si="166"/>
        <v/>
      </c>
      <c r="M2082" t="str">
        <f>IF(B2082="Q", MAX(M$2:M2081)+1, "")</f>
        <v/>
      </c>
      <c r="N2082" t="str">
        <f t="shared" si="163"/>
        <v/>
      </c>
    </row>
    <row r="2083" spans="1:14" x14ac:dyDescent="0.25">
      <c r="A2083" s="6" t="s">
        <v>1</v>
      </c>
      <c r="B2083" s="6" t="s">
        <v>235</v>
      </c>
      <c r="C2083" s="8" t="s">
        <v>236</v>
      </c>
      <c r="D2083" s="8"/>
      <c r="E2083" s="8"/>
      <c r="F2083" s="8" t="s">
        <v>237</v>
      </c>
      <c r="G2083" s="7">
        <v>0</v>
      </c>
      <c r="H2083" t="str" cm="1">
        <f t="array" ref="H2083">SUBSTITUTE(INDEX($C$1:$C2083, MAX(IF((NOT(ISBLANK($C$1:$C2083)))*(ISNUMBER(FIND("Item:", $C$1:$C2083))), ROW($C$1:$C2083)-ROW($C$1)+1))), "Item: ", "")</f>
        <v>PROVISION Y COLOCADO DE VENTANA DE ALUMINIO LINEA 25 C/VIDRIO 4MM + AC</v>
      </c>
      <c r="I2083" t="str">
        <f t="shared" si="164"/>
        <v>MANO DE OBRA</v>
      </c>
      <c r="J2083" t="str">
        <f t="shared" si="167"/>
        <v>MANO DE OBRA</v>
      </c>
      <c r="K2083" t="b">
        <f t="shared" si="165"/>
        <v>0</v>
      </c>
      <c r="L2083" s="11" t="str">
        <f t="shared" si="166"/>
        <v/>
      </c>
      <c r="M2083" t="str">
        <f>IF(B2083="Q", MAX(M$2:M2082)+1, "")</f>
        <v/>
      </c>
      <c r="N2083" t="str">
        <f t="shared" si="163"/>
        <v/>
      </c>
    </row>
    <row r="2084" spans="1:14" x14ac:dyDescent="0.25">
      <c r="A2084" s="2"/>
      <c r="B2084" s="2" t="s">
        <v>238</v>
      </c>
      <c r="C2084" s="5" t="s">
        <v>239</v>
      </c>
      <c r="D2084" s="5"/>
      <c r="E2084" s="5"/>
      <c r="F2084" s="5"/>
      <c r="G2084" s="5"/>
      <c r="H2084" t="str" cm="1">
        <f t="array" ref="H2084">SUBSTITUTE(INDEX($C$1:$C2084, MAX(IF((NOT(ISBLANK($C$1:$C2084)))*(ISNUMBER(FIND("Item:", $C$1:$C2084))), ROW($C$1:$C2084)-ROW($C$1)+1))), "Item: ", "")</f>
        <v>PROVISION Y COLOCADO DE VENTANA DE ALUMINIO LINEA 25 C/VIDRIO 4MM + AC</v>
      </c>
      <c r="I2084" t="str">
        <f t="shared" si="164"/>
        <v>EQUIPO</v>
      </c>
      <c r="J2084" t="str">
        <f t="shared" si="167"/>
        <v>EQUIPO</v>
      </c>
      <c r="K2084" t="b">
        <f t="shared" si="165"/>
        <v>0</v>
      </c>
      <c r="L2084" s="11" t="str">
        <f t="shared" si="166"/>
        <v/>
      </c>
      <c r="M2084" t="str">
        <f>IF(B2084="Q", MAX(M$2:M2083)+1, "")</f>
        <v/>
      </c>
      <c r="N2084" t="str">
        <f t="shared" si="163"/>
        <v/>
      </c>
    </row>
    <row r="2085" spans="1:14" x14ac:dyDescent="0.25">
      <c r="H2085" t="str" cm="1">
        <f t="array" ref="H2085">SUBSTITUTE(INDEX($C$1:$C2085, MAX(IF((NOT(ISBLANK($C$1:$C2085)))*(ISNUMBER(FIND("Item:", $C$1:$C2085))), ROW($C$1:$C2085)-ROW($C$1)+1))), "Item: ", "")</f>
        <v>PROVISION Y COLOCADO DE VENTANA DE ALUMINIO LINEA 25 C/VIDRIO 4MM + AC</v>
      </c>
      <c r="I2085" t="str">
        <f t="shared" si="164"/>
        <v/>
      </c>
      <c r="J2085" t="str">
        <f t="shared" si="167"/>
        <v>EQUIPO</v>
      </c>
      <c r="K2085" t="b">
        <f t="shared" si="165"/>
        <v>0</v>
      </c>
      <c r="L2085" s="11" t="str">
        <f t="shared" si="166"/>
        <v/>
      </c>
      <c r="M2085" t="str">
        <f>IF(B2085="Q", MAX(M$2:M2084)+1, "")</f>
        <v/>
      </c>
      <c r="N2085" t="str">
        <f t="shared" si="163"/>
        <v/>
      </c>
    </row>
    <row r="2086" spans="1:14" x14ac:dyDescent="0.25">
      <c r="H2086" t="str" cm="1">
        <f t="array" ref="H2086">SUBSTITUTE(INDEX($C$1:$C2086, MAX(IF((NOT(ISBLANK($C$1:$C2086)))*(ISNUMBER(FIND("Item:", $C$1:$C2086))), ROW($C$1:$C2086)-ROW($C$1)+1))), "Item: ", "")</f>
        <v>PROVISION Y COLOCADO DE VENTANA DE ALUMINIO LINEA 25 C/VIDRIO 4MM + AC</v>
      </c>
      <c r="I2086" t="str">
        <f t="shared" si="164"/>
        <v/>
      </c>
      <c r="J2086" t="str">
        <f t="shared" si="167"/>
        <v>EQUIPO</v>
      </c>
      <c r="K2086" t="b">
        <f t="shared" si="165"/>
        <v>0</v>
      </c>
      <c r="L2086" s="11" t="str">
        <f t="shared" si="166"/>
        <v/>
      </c>
      <c r="M2086" t="str">
        <f>IF(B2086="Q", MAX(M$2:M2085)+1, "")</f>
        <v/>
      </c>
      <c r="N2086" t="str">
        <f t="shared" si="163"/>
        <v/>
      </c>
    </row>
    <row r="2087" spans="1:14" x14ac:dyDescent="0.25">
      <c r="H2087" t="str" cm="1">
        <f t="array" ref="H2087">SUBSTITUTE(INDEX($C$1:$C2087, MAX(IF((NOT(ISBLANK($C$1:$C2087)))*(ISNUMBER(FIND("Item:", $C$1:$C2087))), ROW($C$1:$C2087)-ROW($C$1)+1))), "Item: ", "")</f>
        <v>PROVISION Y COLOCADO DE VENTANA DE ALUMINIO LINEA 25 C/VIDRIO 4MM + AC</v>
      </c>
      <c r="I2087" t="str">
        <f t="shared" si="164"/>
        <v/>
      </c>
      <c r="J2087" t="str">
        <f t="shared" si="167"/>
        <v>EQUIPO</v>
      </c>
      <c r="K2087" t="b">
        <f t="shared" si="165"/>
        <v>0</v>
      </c>
      <c r="L2087" s="11" t="str">
        <f t="shared" si="166"/>
        <v/>
      </c>
      <c r="M2087" t="str">
        <f>IF(B2087="Q", MAX(M$2:M2086)+1, "")</f>
        <v/>
      </c>
      <c r="N2087" t="str">
        <f t="shared" si="163"/>
        <v/>
      </c>
    </row>
    <row r="2088" spans="1:14" x14ac:dyDescent="0.25">
      <c r="H2088" t="str" cm="1">
        <f t="array" ref="H2088">SUBSTITUTE(INDEX($C$1:$C2088, MAX(IF((NOT(ISBLANK($C$1:$C2088)))*(ISNUMBER(FIND("Item:", $C$1:$C2088))), ROW($C$1:$C2088)-ROW($C$1)+1))), "Item: ", "")</f>
        <v>PROVISION Y COLOCADO DE VENTANA DE ALUMINIO LINEA 25 C/VIDRIO 4MM + AC</v>
      </c>
      <c r="I2088" t="str">
        <f t="shared" si="164"/>
        <v/>
      </c>
      <c r="J2088" t="str">
        <f t="shared" si="167"/>
        <v>EQUIPO</v>
      </c>
      <c r="K2088" t="b">
        <f t="shared" si="165"/>
        <v>0</v>
      </c>
      <c r="L2088" s="11" t="str">
        <f t="shared" si="166"/>
        <v/>
      </c>
      <c r="M2088" t="str">
        <f>IF(B2088="Q", MAX(M$2:M2087)+1, "")</f>
        <v/>
      </c>
      <c r="N2088" t="str">
        <f t="shared" si="163"/>
        <v/>
      </c>
    </row>
    <row r="2089" spans="1:14" x14ac:dyDescent="0.25">
      <c r="H2089" t="str" cm="1">
        <f t="array" ref="H2089">SUBSTITUTE(INDEX($C$1:$C2089, MAX(IF((NOT(ISBLANK($C$1:$C2089)))*(ISNUMBER(FIND("Item:", $C$1:$C2089))), ROW($C$1:$C2089)-ROW($C$1)+1))), "Item: ", "")</f>
        <v>PROVISION Y COLOCADO DE VENTANA DE ALUMINIO LINEA 25 C/VIDRIO 4MM + AC</v>
      </c>
      <c r="I2089" t="str">
        <f t="shared" si="164"/>
        <v/>
      </c>
      <c r="J2089" t="str">
        <f t="shared" si="167"/>
        <v>EQUIPO</v>
      </c>
      <c r="K2089" t="b">
        <f t="shared" si="165"/>
        <v>0</v>
      </c>
      <c r="L2089" s="11" t="str">
        <f t="shared" si="166"/>
        <v/>
      </c>
      <c r="M2089" t="str">
        <f>IF(B2089="Q", MAX(M$2:M2088)+1, "")</f>
        <v/>
      </c>
      <c r="N2089" t="str">
        <f t="shared" si="163"/>
        <v/>
      </c>
    </row>
    <row r="2090" spans="1:14" x14ac:dyDescent="0.25">
      <c r="A2090" s="2"/>
      <c r="B2090" s="2" t="s">
        <v>240</v>
      </c>
      <c r="C2090" s="5" t="s">
        <v>241</v>
      </c>
      <c r="D2090" s="5"/>
      <c r="E2090" s="5" t="s">
        <v>242</v>
      </c>
      <c r="F2090" s="5" t="s">
        <v>243</v>
      </c>
      <c r="G2090" s="3">
        <v>0</v>
      </c>
      <c r="H2090" t="str" cm="1">
        <f t="array" ref="H2090">SUBSTITUTE(INDEX($C$1:$C2090, MAX(IF((NOT(ISBLANK($C$1:$C2090)))*(ISNUMBER(FIND("Item:", $C$1:$C2090))), ROW($C$1:$C2090)-ROW($C$1)+1))), "Item: ", "")</f>
        <v>PROVISION Y COLOCADO DE VENTANA DE ALUMINIO LINEA 25 C/VIDRIO 4MM + AC</v>
      </c>
      <c r="I2090" t="str">
        <f t="shared" si="164"/>
        <v/>
      </c>
      <c r="J2090" t="str">
        <f t="shared" si="167"/>
        <v>EQUIPO</v>
      </c>
      <c r="K2090" t="b">
        <f t="shared" si="165"/>
        <v>0</v>
      </c>
      <c r="L2090" s="11" t="str">
        <f t="shared" si="166"/>
        <v/>
      </c>
      <c r="M2090" t="str">
        <f>IF(B2090="Q", MAX(M$2:M2089)+1, "")</f>
        <v/>
      </c>
      <c r="N2090" t="str">
        <f t="shared" si="163"/>
        <v/>
      </c>
    </row>
    <row r="2091" spans="1:14" x14ac:dyDescent="0.25">
      <c r="A2091" s="6" t="s">
        <v>1</v>
      </c>
      <c r="B2091" s="6" t="s">
        <v>244</v>
      </c>
      <c r="C2091" s="8" t="s">
        <v>245</v>
      </c>
      <c r="D2091" s="8"/>
      <c r="E2091" s="8"/>
      <c r="F2091" s="8" t="s">
        <v>246</v>
      </c>
      <c r="G2091" s="7">
        <v>0</v>
      </c>
      <c r="H2091" t="str" cm="1">
        <f t="array" ref="H2091">SUBSTITUTE(INDEX($C$1:$C2091, MAX(IF((NOT(ISBLANK($C$1:$C2091)))*(ISNUMBER(FIND("Item:", $C$1:$C2091))), ROW($C$1:$C2091)-ROW($C$1)+1))), "Item: ", "")</f>
        <v>PROVISION Y COLOCADO DE VENTANA DE ALUMINIO LINEA 25 C/VIDRIO 4MM + AC</v>
      </c>
      <c r="I2091" t="str">
        <f t="shared" si="164"/>
        <v>EQUIPO</v>
      </c>
      <c r="J2091" t="str">
        <f t="shared" si="167"/>
        <v>EQUIPO</v>
      </c>
      <c r="K2091" t="b">
        <f t="shared" si="165"/>
        <v>0</v>
      </c>
      <c r="L2091" s="11" t="str">
        <f t="shared" si="166"/>
        <v/>
      </c>
      <c r="M2091" t="str">
        <f>IF(B2091="Q", MAX(M$2:M2090)+1, "")</f>
        <v/>
      </c>
      <c r="N2091" t="str">
        <f t="shared" si="163"/>
        <v/>
      </c>
    </row>
    <row r="2092" spans="1:14" x14ac:dyDescent="0.25">
      <c r="A2092" s="6" t="s">
        <v>1</v>
      </c>
      <c r="B2092" s="6" t="s">
        <v>247</v>
      </c>
      <c r="C2092" s="8" t="s">
        <v>248</v>
      </c>
      <c r="D2092" s="8"/>
      <c r="E2092" s="8"/>
      <c r="F2092" s="8" t="s">
        <v>249</v>
      </c>
      <c r="G2092" s="7">
        <v>330</v>
      </c>
      <c r="H2092" t="str" cm="1">
        <f t="array" ref="H2092">SUBSTITUTE(INDEX($C$1:$C2092, MAX(IF((NOT(ISBLANK($C$1:$C2092)))*(ISNUMBER(FIND("Item:", $C$1:$C2092))), ROW($C$1:$C2092)-ROW($C$1)+1))), "Item: ", "")</f>
        <v>PROVISION Y COLOCADO DE VENTANA DE ALUMINIO LINEA 25 C/VIDRIO 4MM + AC</v>
      </c>
      <c r="I2092" t="str">
        <f t="shared" si="164"/>
        <v/>
      </c>
      <c r="J2092" t="str">
        <f t="shared" si="167"/>
        <v>EQUIPO</v>
      </c>
      <c r="K2092" t="b">
        <f t="shared" si="165"/>
        <v>0</v>
      </c>
      <c r="L2092" s="11" t="str">
        <f t="shared" si="166"/>
        <v/>
      </c>
      <c r="M2092" t="str">
        <f>IF(B2092="Q", MAX(M$2:M2091)+1, "")</f>
        <v/>
      </c>
      <c r="N2092" t="str">
        <f t="shared" si="163"/>
        <v/>
      </c>
    </row>
    <row r="2093" spans="1:14" x14ac:dyDescent="0.25">
      <c r="A2093" s="2"/>
      <c r="B2093" s="2" t="s">
        <v>250</v>
      </c>
      <c r="C2093" s="5" t="s">
        <v>251</v>
      </c>
      <c r="D2093" s="5"/>
      <c r="E2093" s="5" t="s">
        <v>252</v>
      </c>
      <c r="F2093" s="5" t="s">
        <v>253</v>
      </c>
      <c r="G2093" s="3">
        <v>23.1</v>
      </c>
      <c r="H2093" t="str" cm="1">
        <f t="array" ref="H2093">SUBSTITUTE(INDEX($C$1:$C2093, MAX(IF((NOT(ISBLANK($C$1:$C2093)))*(ISNUMBER(FIND("Item:", $C$1:$C2093))), ROW($C$1:$C2093)-ROW($C$1)+1))), "Item: ", "")</f>
        <v>PROVISION Y COLOCADO DE VENTANA DE ALUMINIO LINEA 25 C/VIDRIO 4MM + AC</v>
      </c>
      <c r="I2093" t="str">
        <f t="shared" si="164"/>
        <v/>
      </c>
      <c r="J2093" t="str">
        <f t="shared" si="167"/>
        <v>EQUIPO</v>
      </c>
      <c r="K2093" t="b">
        <f t="shared" si="165"/>
        <v>0</v>
      </c>
      <c r="L2093" s="11" t="str">
        <f t="shared" si="166"/>
        <v/>
      </c>
      <c r="M2093" t="str">
        <f>IF(B2093="Q", MAX(M$2:M2092)+1, "")</f>
        <v/>
      </c>
      <c r="N2093" t="str">
        <f t="shared" si="163"/>
        <v/>
      </c>
    </row>
    <row r="2094" spans="1:14" x14ac:dyDescent="0.25">
      <c r="A2094" s="2"/>
      <c r="B2094" s="2" t="s">
        <v>26</v>
      </c>
      <c r="C2094" s="5" t="s">
        <v>254</v>
      </c>
      <c r="D2094" s="5"/>
      <c r="E2094" s="5" t="s">
        <v>252</v>
      </c>
      <c r="F2094" s="5" t="s">
        <v>255</v>
      </c>
      <c r="G2094" s="3">
        <v>24.72</v>
      </c>
      <c r="H2094" t="str" cm="1">
        <f t="array" ref="H2094">SUBSTITUTE(INDEX($C$1:$C2094, MAX(IF((NOT(ISBLANK($C$1:$C2094)))*(ISNUMBER(FIND("Item:", $C$1:$C2094))), ROW($C$1:$C2094)-ROW($C$1)+1))), "Item: ", "")</f>
        <v>PROVISION Y COLOCADO DE VENTANA DE ALUMINIO LINEA 25 C/VIDRIO 4MM + AC</v>
      </c>
      <c r="I2094" t="str">
        <f t="shared" si="164"/>
        <v/>
      </c>
      <c r="J2094" t="str">
        <f t="shared" si="167"/>
        <v>EQUIPO</v>
      </c>
      <c r="K2094" t="b">
        <f t="shared" si="165"/>
        <v>0</v>
      </c>
      <c r="L2094" s="11" t="str">
        <f t="shared" si="166"/>
        <v/>
      </c>
      <c r="M2094" t="str">
        <f>IF(B2094="Q", MAX(M$2:M2093)+1, "")</f>
        <v/>
      </c>
      <c r="N2094" t="str">
        <f t="shared" si="163"/>
        <v/>
      </c>
    </row>
    <row r="2095" spans="1:14" x14ac:dyDescent="0.25">
      <c r="A2095" s="6" t="s">
        <v>1</v>
      </c>
      <c r="B2095" s="6" t="s">
        <v>256</v>
      </c>
      <c r="C2095" s="8" t="s">
        <v>257</v>
      </c>
      <c r="D2095" s="8"/>
      <c r="E2095" s="8"/>
      <c r="F2095" s="8" t="s">
        <v>258</v>
      </c>
      <c r="G2095" s="7">
        <v>377.82</v>
      </c>
      <c r="H2095" t="str" cm="1">
        <f t="array" ref="H2095">SUBSTITUTE(INDEX($C$1:$C2095, MAX(IF((NOT(ISBLANK($C$1:$C2095)))*(ISNUMBER(FIND("Item:", $C$1:$C2095))), ROW($C$1:$C2095)-ROW($C$1)+1))), "Item: ", "")</f>
        <v>PROVISION Y COLOCADO DE VENTANA DE ALUMINIO LINEA 25 C/VIDRIO 4MM + AC</v>
      </c>
      <c r="I2095" t="str">
        <f t="shared" si="164"/>
        <v/>
      </c>
      <c r="J2095" t="str">
        <f t="shared" si="167"/>
        <v>EQUIPO</v>
      </c>
      <c r="K2095" t="b">
        <f t="shared" si="165"/>
        <v>0</v>
      </c>
      <c r="L2095" s="11" t="str">
        <f t="shared" si="166"/>
        <v/>
      </c>
      <c r="M2095" t="str">
        <f>IF(B2095="Q", MAX(M$2:M2094)+1, "")</f>
        <v/>
      </c>
      <c r="N2095" t="str">
        <f t="shared" si="163"/>
        <v/>
      </c>
    </row>
    <row r="2096" spans="1:14" x14ac:dyDescent="0.25">
      <c r="A2096" s="2"/>
      <c r="B2096" s="2" t="s">
        <v>259</v>
      </c>
      <c r="C2096" s="5" t="s">
        <v>260</v>
      </c>
      <c r="D2096" s="5"/>
      <c r="E2096" s="5" t="s">
        <v>261</v>
      </c>
      <c r="F2096" s="5" t="s">
        <v>262</v>
      </c>
      <c r="G2096" s="3">
        <v>11.67</v>
      </c>
      <c r="H2096" t="str" cm="1">
        <f t="array" ref="H2096">SUBSTITUTE(INDEX($C$1:$C2096, MAX(IF((NOT(ISBLANK($C$1:$C2096)))*(ISNUMBER(FIND("Item:", $C$1:$C2096))), ROW($C$1:$C2096)-ROW($C$1)+1))), "Item: ", "")</f>
        <v>PROVISION Y COLOCADO DE VENTANA DE ALUMINIO LINEA 25 C/VIDRIO 4MM + AC</v>
      </c>
      <c r="I2096" t="str">
        <f t="shared" si="164"/>
        <v/>
      </c>
      <c r="J2096" t="str">
        <f t="shared" si="167"/>
        <v>EQUIPO</v>
      </c>
      <c r="K2096" t="b">
        <f t="shared" si="165"/>
        <v>0</v>
      </c>
      <c r="L2096" s="11" t="str">
        <f t="shared" si="166"/>
        <v/>
      </c>
      <c r="M2096" t="str">
        <f>IF(B2096="Q", MAX(M$2:M2095)+1, "")</f>
        <v/>
      </c>
      <c r="N2096" t="str">
        <f t="shared" si="163"/>
        <v/>
      </c>
    </row>
    <row r="2097" spans="1:14" x14ac:dyDescent="0.25">
      <c r="H2097" t="str" cm="1">
        <f t="array" ref="H2097">SUBSTITUTE(INDEX($C$1:$C2097, MAX(IF((NOT(ISBLANK($C$1:$C2097)))*(ISNUMBER(FIND("Item:", $C$1:$C2097))), ROW($C$1:$C2097)-ROW($C$1)+1))), "Item: ", "")</f>
        <v>PROVISION Y COLOCADO DE VENTANA DE ALUMINIO LINEA 25 C/VIDRIO 4MM + AC</v>
      </c>
      <c r="I2097" t="str">
        <f t="shared" si="164"/>
        <v/>
      </c>
      <c r="J2097" t="str">
        <f t="shared" si="167"/>
        <v>EQUIPO</v>
      </c>
      <c r="K2097" t="b">
        <f t="shared" si="165"/>
        <v>0</v>
      </c>
      <c r="L2097" s="11" t="str">
        <f t="shared" si="166"/>
        <v/>
      </c>
      <c r="M2097" t="str">
        <f>IF(B2097="Q", MAX(M$2:M2096)+1, "")</f>
        <v/>
      </c>
      <c r="N2097" t="str">
        <f t="shared" si="163"/>
        <v/>
      </c>
    </row>
    <row r="2098" spans="1:14" x14ac:dyDescent="0.25">
      <c r="A2098" s="6" t="s">
        <v>1</v>
      </c>
      <c r="B2098" s="6" t="s">
        <v>263</v>
      </c>
      <c r="C2098" s="8" t="s">
        <v>264</v>
      </c>
      <c r="D2098" s="8"/>
      <c r="E2098" s="8"/>
      <c r="F2098" s="8" t="s">
        <v>265</v>
      </c>
      <c r="G2098" s="7">
        <v>389.49</v>
      </c>
      <c r="H2098" t="str" cm="1">
        <f t="array" ref="H2098">SUBSTITUTE(INDEX($C$1:$C2098, MAX(IF((NOT(ISBLANK($C$1:$C2098)))*(ISNUMBER(FIND("Item:", $C$1:$C2098))), ROW($C$1:$C2098)-ROW($C$1)+1))), "Item: ", "")</f>
        <v>PROVISION Y COLOCADO DE VENTANA DE ALUMINIO LINEA 25 C/VIDRIO 4MM + AC</v>
      </c>
      <c r="I2098" t="str">
        <f t="shared" si="164"/>
        <v/>
      </c>
      <c r="J2098" t="str">
        <f t="shared" si="167"/>
        <v>EQUIPO</v>
      </c>
      <c r="K2098" t="b">
        <f t="shared" si="165"/>
        <v>0</v>
      </c>
      <c r="L2098" s="11" t="str">
        <f t="shared" si="166"/>
        <v/>
      </c>
      <c r="M2098">
        <f>IF(B2098="Q", MAX(M$2:M2097)+1, "")</f>
        <v>42</v>
      </c>
      <c r="N2098" t="str">
        <f t="shared" si="163"/>
        <v>PROVISION Y COLOCADO DE VENTANA DE ALUMINIO LINEA 25 C/VIDRIO 4MM + AC</v>
      </c>
    </row>
    <row r="2099" spans="1:14" x14ac:dyDescent="0.25">
      <c r="A2099" s="6" t="s">
        <v>1</v>
      </c>
      <c r="B2099" s="6"/>
      <c r="C2099" s="8" t="s">
        <v>266</v>
      </c>
      <c r="D2099" s="8"/>
      <c r="E2099" s="8"/>
      <c r="F2099" s="8"/>
      <c r="G2099" s="7">
        <v>389.49</v>
      </c>
      <c r="H2099" t="str" cm="1">
        <f t="array" ref="H2099">SUBSTITUTE(INDEX($C$1:$C2099, MAX(IF((NOT(ISBLANK($C$1:$C2099)))*(ISNUMBER(FIND("Item:", $C$1:$C2099))), ROW($C$1:$C2099)-ROW($C$1)+1))), "Item: ", "")</f>
        <v>PROVISION Y COLOCADO DE VENTANA DE ALUMINIO LINEA 25 C/VIDRIO 4MM + AC</v>
      </c>
      <c r="I2099" t="str">
        <f t="shared" si="164"/>
        <v/>
      </c>
      <c r="J2099" t="str">
        <f t="shared" si="167"/>
        <v>EQUIPO</v>
      </c>
      <c r="K2099" t="b">
        <f t="shared" si="165"/>
        <v>0</v>
      </c>
      <c r="L2099" s="11" t="str">
        <f t="shared" si="166"/>
        <v/>
      </c>
      <c r="M2099" t="str">
        <f>IF(B2099="Q", MAX(M$2:M2098)+1, "")</f>
        <v/>
      </c>
      <c r="N2099" t="str">
        <f t="shared" si="163"/>
        <v/>
      </c>
    </row>
    <row r="2100" spans="1:14" x14ac:dyDescent="0.25">
      <c r="C2100" s="9" t="s">
        <v>359</v>
      </c>
      <c r="H2100" t="str" cm="1">
        <f t="array" ref="H2100">SUBSTITUTE(INDEX($C$1:$C2100, MAX(IF((NOT(ISBLANK($C$1:$C2100)))*(ISNUMBER(FIND("Item:", $C$1:$C2100))), ROW($C$1:$C2100)-ROW($C$1)+1))), "Item: ", "")</f>
        <v>PROVISION Y COLOCADO DE VENTANA DE ALUMINIO LINEA 25 C/VIDRIO 4MM + AC</v>
      </c>
      <c r="I2100" t="str">
        <f t="shared" si="164"/>
        <v/>
      </c>
      <c r="J2100" t="str">
        <f t="shared" si="167"/>
        <v>EQUIPO</v>
      </c>
      <c r="K2100" t="b">
        <f t="shared" si="165"/>
        <v>0</v>
      </c>
      <c r="L2100" s="11" t="str">
        <f t="shared" si="166"/>
        <v/>
      </c>
      <c r="M2100" t="str">
        <f>IF(B2100="Q", MAX(M$2:M2099)+1, "")</f>
        <v/>
      </c>
      <c r="N2100" t="str">
        <f t="shared" si="163"/>
        <v/>
      </c>
    </row>
    <row r="2101" spans="1:14" x14ac:dyDescent="0.25">
      <c r="H2101" t="str" cm="1">
        <f t="array" ref="H2101">SUBSTITUTE(INDEX($C$1:$C2101, MAX(IF((NOT(ISBLANK($C$1:$C2101)))*(ISNUMBER(FIND("Item:", $C$1:$C2101))), ROW($C$1:$C2101)-ROW($C$1)+1))), "Item: ", "")</f>
        <v>PROVISION Y COLOCADO DE VENTANA DE ALUMINIO LINEA 25 C/VIDRIO 4MM + AC</v>
      </c>
      <c r="I2101" t="str">
        <f t="shared" si="164"/>
        <v/>
      </c>
      <c r="J2101" t="str">
        <f t="shared" si="167"/>
        <v>EQUIPO</v>
      </c>
      <c r="K2101" t="b">
        <f t="shared" si="165"/>
        <v>0</v>
      </c>
      <c r="L2101" s="11" t="str">
        <f t="shared" si="166"/>
        <v/>
      </c>
      <c r="M2101" t="str">
        <f>IF(B2101="Q", MAX(M$2:M2100)+1, "")</f>
        <v/>
      </c>
      <c r="N2101" t="str">
        <f t="shared" si="163"/>
        <v/>
      </c>
    </row>
    <row r="2102" spans="1:14" x14ac:dyDescent="0.25">
      <c r="C2102" s="10" t="s">
        <v>360</v>
      </c>
      <c r="E2102" s="10" t="s">
        <v>361</v>
      </c>
      <c r="H2102" t="str" cm="1">
        <f t="array" ref="H2102">SUBSTITUTE(INDEX($C$1:$C2102, MAX(IF((NOT(ISBLANK($C$1:$C2102)))*(ISNUMBER(FIND("Item:", $C$1:$C2102))), ROW($C$1:$C2102)-ROW($C$1)+1))), "Item: ", "")</f>
        <v>PROVISION Y COLOCADO DE INODORO C/TANQUE BAJO Y ACCESORIOS</v>
      </c>
      <c r="I2102" t="str">
        <f t="shared" si="164"/>
        <v/>
      </c>
      <c r="J2102" t="str">
        <f t="shared" si="167"/>
        <v>EQUIPO</v>
      </c>
      <c r="K2102" t="b">
        <f t="shared" si="165"/>
        <v>0</v>
      </c>
      <c r="L2102" s="11" t="str">
        <f t="shared" si="166"/>
        <v/>
      </c>
      <c r="M2102" t="str">
        <f>IF(B2102="Q", MAX(M$2:M2101)+1, "")</f>
        <v/>
      </c>
      <c r="N2102" t="str">
        <f t="shared" si="163"/>
        <v/>
      </c>
    </row>
    <row r="2103" spans="1:14" x14ac:dyDescent="0.25">
      <c r="C2103" s="10" t="s">
        <v>0</v>
      </c>
      <c r="E2103" s="10" t="s">
        <v>72</v>
      </c>
      <c r="H2103" t="str" cm="1">
        <f t="array" ref="H2103">SUBSTITUTE(INDEX($C$1:$C2103, MAX(IF((NOT(ISBLANK($C$1:$C2103)))*(ISNUMBER(FIND("Item:", $C$1:$C2103))), ROW($C$1:$C2103)-ROW($C$1)+1))), "Item: ", "")</f>
        <v>PROVISION Y COLOCADO DE INODORO C/TANQUE BAJO Y ACCESORIOS</v>
      </c>
      <c r="I2103" t="str">
        <f t="shared" si="164"/>
        <v/>
      </c>
      <c r="J2103" t="str">
        <f t="shared" si="167"/>
        <v>EQUIPO</v>
      </c>
      <c r="K2103" t="b">
        <f t="shared" si="165"/>
        <v>0</v>
      </c>
      <c r="L2103" s="11" t="str">
        <f t="shared" si="166"/>
        <v/>
      </c>
      <c r="M2103" t="str">
        <f>IF(B2103="Q", MAX(M$2:M2102)+1, "")</f>
        <v/>
      </c>
      <c r="N2103" t="str">
        <f t="shared" si="163"/>
        <v/>
      </c>
    </row>
    <row r="2104" spans="1:14" x14ac:dyDescent="0.25">
      <c r="C2104" s="10" t="s">
        <v>71</v>
      </c>
      <c r="E2104" s="10" t="s">
        <v>73</v>
      </c>
      <c r="H2104" t="str" cm="1">
        <f t="array" ref="H2104">SUBSTITUTE(INDEX($C$1:$C2104, MAX(IF((NOT(ISBLANK($C$1:$C2104)))*(ISNUMBER(FIND("Item:", $C$1:$C2104))), ROW($C$1:$C2104)-ROW($C$1)+1))), "Item: ", "")</f>
        <v>PROVISION Y COLOCADO DE INODORO C/TANQUE BAJO Y ACCESORIOS</v>
      </c>
      <c r="I2104" t="str">
        <f t="shared" si="164"/>
        <v/>
      </c>
      <c r="J2104" t="str">
        <f t="shared" si="167"/>
        <v>EQUIPO</v>
      </c>
      <c r="K2104" t="b">
        <f t="shared" si="165"/>
        <v>0</v>
      </c>
      <c r="L2104" s="11" t="str">
        <f t="shared" si="166"/>
        <v/>
      </c>
      <c r="M2104" t="str">
        <f>IF(B2104="Q", MAX(M$2:M2103)+1, "")</f>
        <v/>
      </c>
      <c r="N2104" t="str">
        <f t="shared" si="163"/>
        <v/>
      </c>
    </row>
    <row r="2105" spans="1:14" x14ac:dyDescent="0.25">
      <c r="H2105" t="str" cm="1">
        <f t="array" ref="H2105">SUBSTITUTE(INDEX($C$1:$C2105, MAX(IF((NOT(ISBLANK($C$1:$C2105)))*(ISNUMBER(FIND("Item:", $C$1:$C2105))), ROW($C$1:$C2105)-ROW($C$1)+1))), "Item: ", "")</f>
        <v>PROVISION Y COLOCADO DE INODORO C/TANQUE BAJO Y ACCESORIOS</v>
      </c>
      <c r="I2105" t="str">
        <f t="shared" si="164"/>
        <v/>
      </c>
      <c r="J2105" t="str">
        <f t="shared" si="167"/>
        <v>EQUIPO</v>
      </c>
      <c r="K2105" t="b">
        <f t="shared" si="165"/>
        <v>0</v>
      </c>
      <c r="L2105" s="11" t="str">
        <f t="shared" si="166"/>
        <v/>
      </c>
      <c r="M2105" t="str">
        <f>IF(B2105="Q", MAX(M$2:M2104)+1, "")</f>
        <v/>
      </c>
      <c r="N2105" t="str">
        <f t="shared" si="163"/>
        <v/>
      </c>
    </row>
    <row r="2106" spans="1:14" x14ac:dyDescent="0.25">
      <c r="A2106" s="1" t="s">
        <v>2</v>
      </c>
      <c r="B2106" s="1" t="s">
        <v>213</v>
      </c>
      <c r="C2106" s="4" t="s">
        <v>214</v>
      </c>
      <c r="D2106" s="4" t="s">
        <v>74</v>
      </c>
      <c r="E2106" s="4" t="s">
        <v>77</v>
      </c>
      <c r="F2106" s="4" t="s">
        <v>215</v>
      </c>
      <c r="G2106" s="4" t="s">
        <v>76</v>
      </c>
      <c r="H2106" t="str" cm="1">
        <f t="array" ref="H2106">SUBSTITUTE(INDEX($C$1:$C2106, MAX(IF((NOT(ISBLANK($C$1:$C2106)))*(ISNUMBER(FIND("Item:", $C$1:$C2106))), ROW($C$1:$C2106)-ROW($C$1)+1))), "Item: ", "")</f>
        <v>PROVISION Y COLOCADO DE INODORO C/TANQUE BAJO Y ACCESORIOS</v>
      </c>
      <c r="I2106" t="str">
        <f t="shared" si="164"/>
        <v/>
      </c>
      <c r="J2106" t="str">
        <f t="shared" si="167"/>
        <v>EQUIPO</v>
      </c>
      <c r="K2106" t="b">
        <f t="shared" si="165"/>
        <v>0</v>
      </c>
      <c r="L2106" s="11" t="str">
        <f t="shared" si="166"/>
        <v/>
      </c>
      <c r="M2106" t="str">
        <f>IF(B2106="Q", MAX(M$2:M2105)+1, "")</f>
        <v/>
      </c>
      <c r="N2106" t="str">
        <f t="shared" si="163"/>
        <v/>
      </c>
    </row>
    <row r="2107" spans="1:14" x14ac:dyDescent="0.25">
      <c r="A2107" s="2"/>
      <c r="B2107" s="2" t="s">
        <v>216</v>
      </c>
      <c r="C2107" s="5" t="s">
        <v>217</v>
      </c>
      <c r="D2107" s="5"/>
      <c r="E2107" s="5"/>
      <c r="F2107" s="5"/>
      <c r="G2107" s="5"/>
      <c r="H2107" t="str" cm="1">
        <f t="array" ref="H2107">SUBSTITUTE(INDEX($C$1:$C2107, MAX(IF((NOT(ISBLANK($C$1:$C2107)))*(ISNUMBER(FIND("Item:", $C$1:$C2107))), ROW($C$1:$C2107)-ROW($C$1)+1))), "Item: ", "")</f>
        <v>PROVISION Y COLOCADO DE INODORO C/TANQUE BAJO Y ACCESORIOS</v>
      </c>
      <c r="I2107" t="str">
        <f t="shared" si="164"/>
        <v>MATERIALES</v>
      </c>
      <c r="J2107" t="str">
        <f t="shared" si="167"/>
        <v>MATERIALES</v>
      </c>
      <c r="K2107" t="b">
        <f t="shared" si="165"/>
        <v>1</v>
      </c>
      <c r="L2107" s="11" t="str">
        <f t="shared" si="166"/>
        <v/>
      </c>
      <c r="M2107" t="str">
        <f>IF(B2107="Q", MAX(M$2:M2106)+1, "")</f>
        <v/>
      </c>
      <c r="N2107" t="str">
        <f t="shared" si="163"/>
        <v/>
      </c>
    </row>
    <row r="2108" spans="1:14" x14ac:dyDescent="0.25">
      <c r="A2108" s="2">
        <v>1</v>
      </c>
      <c r="B2108" s="2" t="s">
        <v>218</v>
      </c>
      <c r="C2108" s="5" t="s">
        <v>180</v>
      </c>
      <c r="D2108" s="5" t="s">
        <v>37</v>
      </c>
      <c r="E2108" s="3">
        <v>0.1</v>
      </c>
      <c r="F2108" s="3">
        <v>2</v>
      </c>
      <c r="G2108" s="3">
        <v>0.2</v>
      </c>
      <c r="H2108" t="str" cm="1">
        <f t="array" ref="H2108">SUBSTITUTE(INDEX($C$1:$C2108, MAX(IF((NOT(ISBLANK($C$1:$C2108)))*(ISNUMBER(FIND("Item:", $C$1:$C2108))), ROW($C$1:$C2108)-ROW($C$1)+1))), "Item: ", "")</f>
        <v>PROVISION Y COLOCADO DE INODORO C/TANQUE BAJO Y ACCESORIOS</v>
      </c>
      <c r="I2108" t="str">
        <f t="shared" si="164"/>
        <v/>
      </c>
      <c r="J2108" t="str">
        <f t="shared" si="167"/>
        <v>MATERIALES</v>
      </c>
      <c r="K2108" t="b">
        <f t="shared" si="165"/>
        <v>0</v>
      </c>
      <c r="L2108" s="11" t="str">
        <f t="shared" si="166"/>
        <v>SI</v>
      </c>
      <c r="M2108" t="str">
        <f>IF(B2108="Q", MAX(M$2:M2107)+1, "")</f>
        <v/>
      </c>
      <c r="N2108" t="str">
        <f t="shared" si="163"/>
        <v/>
      </c>
    </row>
    <row r="2109" spans="1:14" x14ac:dyDescent="0.25">
      <c r="A2109" s="2">
        <v>2</v>
      </c>
      <c r="B2109" s="2" t="s">
        <v>218</v>
      </c>
      <c r="C2109" s="5" t="s">
        <v>140</v>
      </c>
      <c r="D2109" s="5" t="s">
        <v>37</v>
      </c>
      <c r="E2109" s="3">
        <v>1</v>
      </c>
      <c r="F2109" s="3">
        <v>320</v>
      </c>
      <c r="G2109" s="3">
        <v>320</v>
      </c>
      <c r="H2109" t="str" cm="1">
        <f t="array" ref="H2109">SUBSTITUTE(INDEX($C$1:$C2109, MAX(IF((NOT(ISBLANK($C$1:$C2109)))*(ISNUMBER(FIND("Item:", $C$1:$C2109))), ROW($C$1:$C2109)-ROW($C$1)+1))), "Item: ", "")</f>
        <v>PROVISION Y COLOCADO DE INODORO C/TANQUE BAJO Y ACCESORIOS</v>
      </c>
      <c r="I2109" t="str">
        <f t="shared" si="164"/>
        <v/>
      </c>
      <c r="J2109" t="str">
        <f t="shared" si="167"/>
        <v>MATERIALES</v>
      </c>
      <c r="K2109" t="b">
        <f t="shared" si="165"/>
        <v>0</v>
      </c>
      <c r="L2109" s="11" t="str">
        <f t="shared" si="166"/>
        <v>SI</v>
      </c>
      <c r="M2109" t="str">
        <f>IF(B2109="Q", MAX(M$2:M2108)+1, "")</f>
        <v/>
      </c>
      <c r="N2109" t="str">
        <f t="shared" si="163"/>
        <v/>
      </c>
    </row>
    <row r="2110" spans="1:14" x14ac:dyDescent="0.25">
      <c r="A2110" s="2">
        <v>3</v>
      </c>
      <c r="B2110" s="2" t="s">
        <v>218</v>
      </c>
      <c r="C2110" s="5" t="s">
        <v>113</v>
      </c>
      <c r="D2110" s="5" t="s">
        <v>37</v>
      </c>
      <c r="E2110" s="3">
        <v>1</v>
      </c>
      <c r="F2110" s="3">
        <v>15</v>
      </c>
      <c r="G2110" s="3">
        <v>15</v>
      </c>
      <c r="H2110" t="str" cm="1">
        <f t="array" ref="H2110">SUBSTITUTE(INDEX($C$1:$C2110, MAX(IF((NOT(ISBLANK($C$1:$C2110)))*(ISNUMBER(FIND("Item:", $C$1:$C2110))), ROW($C$1:$C2110)-ROW($C$1)+1))), "Item: ", "")</f>
        <v>PROVISION Y COLOCADO DE INODORO C/TANQUE BAJO Y ACCESORIOS</v>
      </c>
      <c r="I2110" t="str">
        <f t="shared" si="164"/>
        <v/>
      </c>
      <c r="J2110" t="str">
        <f t="shared" si="167"/>
        <v>MATERIALES</v>
      </c>
      <c r="K2110" t="b">
        <f t="shared" si="165"/>
        <v>0</v>
      </c>
      <c r="L2110" s="11" t="str">
        <f t="shared" si="166"/>
        <v>SI</v>
      </c>
      <c r="M2110" t="str">
        <f>IF(B2110="Q", MAX(M$2:M2109)+1, "")</f>
        <v/>
      </c>
      <c r="N2110" t="str">
        <f t="shared" si="163"/>
        <v/>
      </c>
    </row>
    <row r="2111" spans="1:14" x14ac:dyDescent="0.25">
      <c r="A2111" s="2">
        <v>4</v>
      </c>
      <c r="B2111" s="2" t="s">
        <v>218</v>
      </c>
      <c r="C2111" s="5" t="s">
        <v>108</v>
      </c>
      <c r="D2111" s="5" t="s">
        <v>81</v>
      </c>
      <c r="E2111" s="3">
        <v>0.5</v>
      </c>
      <c r="F2111" s="3">
        <v>1.1000000000000001</v>
      </c>
      <c r="G2111" s="3">
        <v>0.55000000000000004</v>
      </c>
      <c r="H2111" t="str" cm="1">
        <f t="array" ref="H2111">SUBSTITUTE(INDEX($C$1:$C2111, MAX(IF((NOT(ISBLANK($C$1:$C2111)))*(ISNUMBER(FIND("Item:", $C$1:$C2111))), ROW($C$1:$C2111)-ROW($C$1)+1))), "Item: ", "")</f>
        <v>PROVISION Y COLOCADO DE INODORO C/TANQUE BAJO Y ACCESORIOS</v>
      </c>
      <c r="I2111" t="str">
        <f t="shared" si="164"/>
        <v/>
      </c>
      <c r="J2111" t="str">
        <f t="shared" si="167"/>
        <v>MATERIALES</v>
      </c>
      <c r="K2111" t="b">
        <f t="shared" si="165"/>
        <v>0</v>
      </c>
      <c r="L2111" s="11" t="str">
        <f t="shared" si="166"/>
        <v>SI</v>
      </c>
      <c r="M2111" t="str">
        <f>IF(B2111="Q", MAX(M$2:M2110)+1, "")</f>
        <v/>
      </c>
      <c r="N2111" t="str">
        <f t="shared" si="163"/>
        <v/>
      </c>
    </row>
    <row r="2112" spans="1:14" x14ac:dyDescent="0.25">
      <c r="A2112" s="2">
        <v>5</v>
      </c>
      <c r="B2112" s="2" t="s">
        <v>218</v>
      </c>
      <c r="C2112" s="5" t="s">
        <v>90</v>
      </c>
      <c r="D2112" s="5" t="s">
        <v>89</v>
      </c>
      <c r="E2112" s="3">
        <v>0.01</v>
      </c>
      <c r="F2112" s="3">
        <v>0</v>
      </c>
      <c r="G2112" s="3">
        <v>0</v>
      </c>
      <c r="H2112" t="str" cm="1">
        <f t="array" ref="H2112">SUBSTITUTE(INDEX($C$1:$C2112, MAX(IF((NOT(ISBLANK($C$1:$C2112)))*(ISNUMBER(FIND("Item:", $C$1:$C2112))), ROW($C$1:$C2112)-ROW($C$1)+1))), "Item: ", "")</f>
        <v>PROVISION Y COLOCADO DE INODORO C/TANQUE BAJO Y ACCESORIOS</v>
      </c>
      <c r="I2112" t="str">
        <f t="shared" si="164"/>
        <v/>
      </c>
      <c r="J2112" t="str">
        <f t="shared" si="167"/>
        <v>MATERIALES</v>
      </c>
      <c r="K2112" t="b">
        <f t="shared" si="165"/>
        <v>0</v>
      </c>
      <c r="L2112" s="11" t="str">
        <f t="shared" si="166"/>
        <v>SI</v>
      </c>
      <c r="M2112" t="str">
        <f>IF(B2112="Q", MAX(M$2:M2111)+1, "")</f>
        <v/>
      </c>
      <c r="N2112" t="str">
        <f t="shared" si="163"/>
        <v/>
      </c>
    </row>
    <row r="2113" spans="1:14" x14ac:dyDescent="0.25">
      <c r="H2113" t="str" cm="1">
        <f t="array" ref="H2113">SUBSTITUTE(INDEX($C$1:$C2113, MAX(IF((NOT(ISBLANK($C$1:$C2113)))*(ISNUMBER(FIND("Item:", $C$1:$C2113))), ROW($C$1:$C2113)-ROW($C$1)+1))), "Item: ", "")</f>
        <v>PROVISION Y COLOCADO DE INODORO C/TANQUE BAJO Y ACCESORIOS</v>
      </c>
      <c r="I2113" t="str">
        <f t="shared" si="164"/>
        <v/>
      </c>
      <c r="J2113" t="str">
        <f t="shared" si="167"/>
        <v>MATERIALES</v>
      </c>
      <c r="K2113" t="b">
        <f t="shared" si="165"/>
        <v>0</v>
      </c>
      <c r="L2113" s="11" t="str">
        <f t="shared" si="166"/>
        <v/>
      </c>
      <c r="M2113" t="str">
        <f>IF(B2113="Q", MAX(M$2:M2112)+1, "")</f>
        <v/>
      </c>
      <c r="N2113" t="str">
        <f t="shared" si="163"/>
        <v/>
      </c>
    </row>
    <row r="2114" spans="1:14" x14ac:dyDescent="0.25">
      <c r="H2114" t="str" cm="1">
        <f t="array" ref="H2114">SUBSTITUTE(INDEX($C$1:$C2114, MAX(IF((NOT(ISBLANK($C$1:$C2114)))*(ISNUMBER(FIND("Item:", $C$1:$C2114))), ROW($C$1:$C2114)-ROW($C$1)+1))), "Item: ", "")</f>
        <v>PROVISION Y COLOCADO DE INODORO C/TANQUE BAJO Y ACCESORIOS</v>
      </c>
      <c r="I2114" t="str">
        <f t="shared" si="164"/>
        <v/>
      </c>
      <c r="J2114" t="str">
        <f t="shared" si="167"/>
        <v>MATERIALES</v>
      </c>
      <c r="K2114" t="b">
        <f t="shared" si="165"/>
        <v>0</v>
      </c>
      <c r="L2114" s="11" t="str">
        <f t="shared" si="166"/>
        <v/>
      </c>
      <c r="M2114" t="str">
        <f>IF(B2114="Q", MAX(M$2:M2113)+1, "")</f>
        <v/>
      </c>
      <c r="N2114" t="str">
        <f t="shared" ref="N2114:N2177" si="168">+IF(M2114="","",H2114)</f>
        <v/>
      </c>
    </row>
    <row r="2115" spans="1:14" x14ac:dyDescent="0.25">
      <c r="H2115" t="str" cm="1">
        <f t="array" ref="H2115">SUBSTITUTE(INDEX($C$1:$C2115, MAX(IF((NOT(ISBLANK($C$1:$C2115)))*(ISNUMBER(FIND("Item:", $C$1:$C2115))), ROW($C$1:$C2115)-ROW($C$1)+1))), "Item: ", "")</f>
        <v>PROVISION Y COLOCADO DE INODORO C/TANQUE BAJO Y ACCESORIOS</v>
      </c>
      <c r="I2115" t="str">
        <f t="shared" ref="I2115:I2178" si="169">IFERROR(  IF(OR(ISNUMBER(FIND("MATERIALES", C2115,1))), "MATERIALES",  IF(OR(ISNUMBER(FIND("MANO DE OBRA", C2115))), "MANO DE OBRA",  IF(OR(ISNUMBER(FIND("EQUIPO", C2115))), "EQUIPO",  ""))),"")</f>
        <v/>
      </c>
      <c r="J2115" t="str">
        <f t="shared" si="167"/>
        <v>MATERIALES</v>
      </c>
      <c r="K2115" t="b">
        <f t="shared" ref="K2115:K2178" si="170">AND(ISTEXT(B2115),C2115=J2115)</f>
        <v>0</v>
      </c>
      <c r="L2115" s="11" t="str">
        <f t="shared" ref="L2115:L2178" si="171">IF(ISNUMBER(A2115),"SI","")</f>
        <v/>
      </c>
      <c r="M2115" t="str">
        <f>IF(B2115="Q", MAX(M$2:M2114)+1, "")</f>
        <v/>
      </c>
      <c r="N2115" t="str">
        <f t="shared" si="168"/>
        <v/>
      </c>
    </row>
    <row r="2116" spans="1:14" x14ac:dyDescent="0.25">
      <c r="H2116" t="str" cm="1">
        <f t="array" ref="H2116">SUBSTITUTE(INDEX($C$1:$C2116, MAX(IF((NOT(ISBLANK($C$1:$C2116)))*(ISNUMBER(FIND("Item:", $C$1:$C2116))), ROW($C$1:$C2116)-ROW($C$1)+1))), "Item: ", "")</f>
        <v>PROVISION Y COLOCADO DE INODORO C/TANQUE BAJO Y ACCESORIOS</v>
      </c>
      <c r="I2116" t="str">
        <f t="shared" si="169"/>
        <v/>
      </c>
      <c r="J2116" t="str">
        <f t="shared" si="167"/>
        <v>MATERIALES</v>
      </c>
      <c r="K2116" t="b">
        <f t="shared" si="170"/>
        <v>0</v>
      </c>
      <c r="L2116" s="11" t="str">
        <f t="shared" si="171"/>
        <v/>
      </c>
      <c r="M2116" t="str">
        <f>IF(B2116="Q", MAX(M$2:M2115)+1, "")</f>
        <v/>
      </c>
      <c r="N2116" t="str">
        <f t="shared" si="168"/>
        <v/>
      </c>
    </row>
    <row r="2117" spans="1:14" x14ac:dyDescent="0.25">
      <c r="H2117" t="str" cm="1">
        <f t="array" ref="H2117">SUBSTITUTE(INDEX($C$1:$C2117, MAX(IF((NOT(ISBLANK($C$1:$C2117)))*(ISNUMBER(FIND("Item:", $C$1:$C2117))), ROW($C$1:$C2117)-ROW($C$1)+1))), "Item: ", "")</f>
        <v>PROVISION Y COLOCADO DE INODORO C/TANQUE BAJO Y ACCESORIOS</v>
      </c>
      <c r="I2117" t="str">
        <f t="shared" si="169"/>
        <v/>
      </c>
      <c r="J2117" t="str">
        <f t="shared" si="167"/>
        <v>MATERIALES</v>
      </c>
      <c r="K2117" t="b">
        <f t="shared" si="170"/>
        <v>0</v>
      </c>
      <c r="L2117" s="11" t="str">
        <f t="shared" si="171"/>
        <v/>
      </c>
      <c r="M2117" t="str">
        <f>IF(B2117="Q", MAX(M$2:M2116)+1, "")</f>
        <v/>
      </c>
      <c r="N2117" t="str">
        <f t="shared" si="168"/>
        <v/>
      </c>
    </row>
    <row r="2118" spans="1:14" x14ac:dyDescent="0.25">
      <c r="H2118" t="str" cm="1">
        <f t="array" ref="H2118">SUBSTITUTE(INDEX($C$1:$C2118, MAX(IF((NOT(ISBLANK($C$1:$C2118)))*(ISNUMBER(FIND("Item:", $C$1:$C2118))), ROW($C$1:$C2118)-ROW($C$1)+1))), "Item: ", "")</f>
        <v>PROVISION Y COLOCADO DE INODORO C/TANQUE BAJO Y ACCESORIOS</v>
      </c>
      <c r="I2118" t="str">
        <f t="shared" si="169"/>
        <v/>
      </c>
      <c r="J2118" t="str">
        <f t="shared" si="167"/>
        <v>MATERIALES</v>
      </c>
      <c r="K2118" t="b">
        <f t="shared" si="170"/>
        <v>0</v>
      </c>
      <c r="L2118" s="11" t="str">
        <f t="shared" si="171"/>
        <v/>
      </c>
      <c r="M2118" t="str">
        <f>IF(B2118="Q", MAX(M$2:M2117)+1, "")</f>
        <v/>
      </c>
      <c r="N2118" t="str">
        <f t="shared" si="168"/>
        <v/>
      </c>
    </row>
    <row r="2119" spans="1:14" x14ac:dyDescent="0.25">
      <c r="H2119" t="str" cm="1">
        <f t="array" ref="H2119">SUBSTITUTE(INDEX($C$1:$C2119, MAX(IF((NOT(ISBLANK($C$1:$C2119)))*(ISNUMBER(FIND("Item:", $C$1:$C2119))), ROW($C$1:$C2119)-ROW($C$1)+1))), "Item: ", "")</f>
        <v>PROVISION Y COLOCADO DE INODORO C/TANQUE BAJO Y ACCESORIOS</v>
      </c>
      <c r="I2119" t="str">
        <f t="shared" si="169"/>
        <v/>
      </c>
      <c r="J2119" t="str">
        <f t="shared" si="167"/>
        <v>MATERIALES</v>
      </c>
      <c r="K2119" t="b">
        <f t="shared" si="170"/>
        <v>0</v>
      </c>
      <c r="L2119" s="11" t="str">
        <f t="shared" si="171"/>
        <v/>
      </c>
      <c r="M2119" t="str">
        <f>IF(B2119="Q", MAX(M$2:M2118)+1, "")</f>
        <v/>
      </c>
      <c r="N2119" t="str">
        <f t="shared" si="168"/>
        <v/>
      </c>
    </row>
    <row r="2120" spans="1:14" x14ac:dyDescent="0.25">
      <c r="H2120" t="str" cm="1">
        <f t="array" ref="H2120">SUBSTITUTE(INDEX($C$1:$C2120, MAX(IF((NOT(ISBLANK($C$1:$C2120)))*(ISNUMBER(FIND("Item:", $C$1:$C2120))), ROW($C$1:$C2120)-ROW($C$1)+1))), "Item: ", "")</f>
        <v>PROVISION Y COLOCADO DE INODORO C/TANQUE BAJO Y ACCESORIOS</v>
      </c>
      <c r="I2120" t="str">
        <f t="shared" si="169"/>
        <v/>
      </c>
      <c r="J2120" t="str">
        <f t="shared" ref="J2120:J2183" si="172">+IF(I2120="",J2119,I2120)</f>
        <v>MATERIALES</v>
      </c>
      <c r="K2120" t="b">
        <f t="shared" si="170"/>
        <v>0</v>
      </c>
      <c r="L2120" s="11" t="str">
        <f t="shared" si="171"/>
        <v/>
      </c>
      <c r="M2120" t="str">
        <f>IF(B2120="Q", MAX(M$2:M2119)+1, "")</f>
        <v/>
      </c>
      <c r="N2120" t="str">
        <f t="shared" si="168"/>
        <v/>
      </c>
    </row>
    <row r="2121" spans="1:14" x14ac:dyDescent="0.25">
      <c r="H2121" t="str" cm="1">
        <f t="array" ref="H2121">SUBSTITUTE(INDEX($C$1:$C2121, MAX(IF((NOT(ISBLANK($C$1:$C2121)))*(ISNUMBER(FIND("Item:", $C$1:$C2121))), ROW($C$1:$C2121)-ROW($C$1)+1))), "Item: ", "")</f>
        <v>PROVISION Y COLOCADO DE INODORO C/TANQUE BAJO Y ACCESORIOS</v>
      </c>
      <c r="I2121" t="str">
        <f t="shared" si="169"/>
        <v/>
      </c>
      <c r="J2121" t="str">
        <f t="shared" si="172"/>
        <v>MATERIALES</v>
      </c>
      <c r="K2121" t="b">
        <f t="shared" si="170"/>
        <v>0</v>
      </c>
      <c r="L2121" s="11" t="str">
        <f t="shared" si="171"/>
        <v/>
      </c>
      <c r="M2121" t="str">
        <f>IF(B2121="Q", MAX(M$2:M2120)+1, "")</f>
        <v/>
      </c>
      <c r="N2121" t="str">
        <f t="shared" si="168"/>
        <v/>
      </c>
    </row>
    <row r="2122" spans="1:14" x14ac:dyDescent="0.25">
      <c r="H2122" t="str" cm="1">
        <f t="array" ref="H2122">SUBSTITUTE(INDEX($C$1:$C2122, MAX(IF((NOT(ISBLANK($C$1:$C2122)))*(ISNUMBER(FIND("Item:", $C$1:$C2122))), ROW($C$1:$C2122)-ROW($C$1)+1))), "Item: ", "")</f>
        <v>PROVISION Y COLOCADO DE INODORO C/TANQUE BAJO Y ACCESORIOS</v>
      </c>
      <c r="I2122" t="str">
        <f t="shared" si="169"/>
        <v/>
      </c>
      <c r="J2122" t="str">
        <f t="shared" si="172"/>
        <v>MATERIALES</v>
      </c>
      <c r="K2122" t="b">
        <f t="shared" si="170"/>
        <v>0</v>
      </c>
      <c r="L2122" s="11" t="str">
        <f t="shared" si="171"/>
        <v/>
      </c>
      <c r="M2122" t="str">
        <f>IF(B2122="Q", MAX(M$2:M2121)+1, "")</f>
        <v/>
      </c>
      <c r="N2122" t="str">
        <f t="shared" si="168"/>
        <v/>
      </c>
    </row>
    <row r="2123" spans="1:14" x14ac:dyDescent="0.25">
      <c r="A2123" s="6" t="s">
        <v>1</v>
      </c>
      <c r="B2123" s="6" t="s">
        <v>219</v>
      </c>
      <c r="C2123" s="8" t="s">
        <v>220</v>
      </c>
      <c r="D2123" s="8"/>
      <c r="E2123" s="8"/>
      <c r="F2123" s="8" t="s">
        <v>221</v>
      </c>
      <c r="G2123" s="7">
        <v>335.75</v>
      </c>
      <c r="H2123" t="str" cm="1">
        <f t="array" ref="H2123">SUBSTITUTE(INDEX($C$1:$C2123, MAX(IF((NOT(ISBLANK($C$1:$C2123)))*(ISNUMBER(FIND("Item:", $C$1:$C2123))), ROW($C$1:$C2123)-ROW($C$1)+1))), "Item: ", "")</f>
        <v>PROVISION Y COLOCADO DE INODORO C/TANQUE BAJO Y ACCESORIOS</v>
      </c>
      <c r="I2123" t="str">
        <f t="shared" si="169"/>
        <v>MATERIALES</v>
      </c>
      <c r="J2123" t="str">
        <f t="shared" si="172"/>
        <v>MATERIALES</v>
      </c>
      <c r="K2123" t="b">
        <f t="shared" si="170"/>
        <v>0</v>
      </c>
      <c r="L2123" s="11" t="str">
        <f t="shared" si="171"/>
        <v/>
      </c>
      <c r="M2123" t="str">
        <f>IF(B2123="Q", MAX(M$2:M2122)+1, "")</f>
        <v/>
      </c>
      <c r="N2123" t="str">
        <f t="shared" si="168"/>
        <v/>
      </c>
    </row>
    <row r="2124" spans="1:14" x14ac:dyDescent="0.25">
      <c r="A2124" s="2"/>
      <c r="B2124" s="2" t="s">
        <v>222</v>
      </c>
      <c r="C2124" s="5" t="s">
        <v>223</v>
      </c>
      <c r="D2124" s="5"/>
      <c r="E2124" s="5"/>
      <c r="F2124" s="5"/>
      <c r="G2124" s="5"/>
      <c r="H2124" t="str" cm="1">
        <f t="array" ref="H2124">SUBSTITUTE(INDEX($C$1:$C2124, MAX(IF((NOT(ISBLANK($C$1:$C2124)))*(ISNUMBER(FIND("Item:", $C$1:$C2124))), ROW($C$1:$C2124)-ROW($C$1)+1))), "Item: ", "")</f>
        <v>PROVISION Y COLOCADO DE INODORO C/TANQUE BAJO Y ACCESORIOS</v>
      </c>
      <c r="I2124" t="str">
        <f t="shared" si="169"/>
        <v>MANO DE OBRA</v>
      </c>
      <c r="J2124" t="str">
        <f t="shared" si="172"/>
        <v>MANO DE OBRA</v>
      </c>
      <c r="K2124" t="b">
        <f t="shared" si="170"/>
        <v>1</v>
      </c>
      <c r="L2124" s="11" t="str">
        <f t="shared" si="171"/>
        <v/>
      </c>
      <c r="M2124" t="str">
        <f>IF(B2124="Q", MAX(M$2:M2123)+1, "")</f>
        <v/>
      </c>
      <c r="N2124" t="str">
        <f t="shared" si="168"/>
        <v/>
      </c>
    </row>
    <row r="2125" spans="1:14" x14ac:dyDescent="0.25">
      <c r="A2125" s="2">
        <v>1</v>
      </c>
      <c r="B2125" s="2" t="s">
        <v>218</v>
      </c>
      <c r="C2125" s="5" t="s">
        <v>206</v>
      </c>
      <c r="D2125" s="5" t="s">
        <v>198</v>
      </c>
      <c r="E2125" s="3">
        <v>2.2000000000000002</v>
      </c>
      <c r="F2125" s="3">
        <v>18</v>
      </c>
      <c r="G2125" s="3">
        <v>39.6</v>
      </c>
      <c r="H2125" t="str" cm="1">
        <f t="array" ref="H2125">SUBSTITUTE(INDEX($C$1:$C2125, MAX(IF((NOT(ISBLANK($C$1:$C2125)))*(ISNUMBER(FIND("Item:", $C$1:$C2125))), ROW($C$1:$C2125)-ROW($C$1)+1))), "Item: ", "")</f>
        <v>PROVISION Y COLOCADO DE INODORO C/TANQUE BAJO Y ACCESORIOS</v>
      </c>
      <c r="I2125" t="str">
        <f t="shared" si="169"/>
        <v/>
      </c>
      <c r="J2125" t="str">
        <f t="shared" si="172"/>
        <v>MANO DE OBRA</v>
      </c>
      <c r="K2125" t="b">
        <f t="shared" si="170"/>
        <v>0</v>
      </c>
      <c r="L2125" s="11" t="str">
        <f t="shared" si="171"/>
        <v>SI</v>
      </c>
      <c r="M2125" t="str">
        <f>IF(B2125="Q", MAX(M$2:M2124)+1, "")</f>
        <v/>
      </c>
      <c r="N2125" t="str">
        <f t="shared" si="168"/>
        <v/>
      </c>
    </row>
    <row r="2126" spans="1:14" x14ac:dyDescent="0.25">
      <c r="A2126" s="2">
        <v>2</v>
      </c>
      <c r="B2126" s="2" t="s">
        <v>218</v>
      </c>
      <c r="C2126" s="5" t="s">
        <v>200</v>
      </c>
      <c r="D2126" s="5" t="s">
        <v>198</v>
      </c>
      <c r="E2126" s="3">
        <v>1.5</v>
      </c>
      <c r="F2126" s="3">
        <v>0</v>
      </c>
      <c r="G2126" s="3">
        <v>0</v>
      </c>
      <c r="H2126" t="str" cm="1">
        <f t="array" ref="H2126">SUBSTITUTE(INDEX($C$1:$C2126, MAX(IF((NOT(ISBLANK($C$1:$C2126)))*(ISNUMBER(FIND("Item:", $C$1:$C2126))), ROW($C$1:$C2126)-ROW($C$1)+1))), "Item: ", "")</f>
        <v>PROVISION Y COLOCADO DE INODORO C/TANQUE BAJO Y ACCESORIOS</v>
      </c>
      <c r="I2126" t="str">
        <f t="shared" si="169"/>
        <v/>
      </c>
      <c r="J2126" t="str">
        <f t="shared" si="172"/>
        <v>MANO DE OBRA</v>
      </c>
      <c r="K2126" t="b">
        <f t="shared" si="170"/>
        <v>0</v>
      </c>
      <c r="L2126" s="11" t="str">
        <f t="shared" si="171"/>
        <v>SI</v>
      </c>
      <c r="M2126" t="str">
        <f>IF(B2126="Q", MAX(M$2:M2125)+1, "")</f>
        <v/>
      </c>
      <c r="N2126" t="str">
        <f t="shared" si="168"/>
        <v/>
      </c>
    </row>
    <row r="2127" spans="1:14" x14ac:dyDescent="0.25">
      <c r="H2127" t="str" cm="1">
        <f t="array" ref="H2127">SUBSTITUTE(INDEX($C$1:$C2127, MAX(IF((NOT(ISBLANK($C$1:$C2127)))*(ISNUMBER(FIND("Item:", $C$1:$C2127))), ROW($C$1:$C2127)-ROW($C$1)+1))), "Item: ", "")</f>
        <v>PROVISION Y COLOCADO DE INODORO C/TANQUE BAJO Y ACCESORIOS</v>
      </c>
      <c r="I2127" t="str">
        <f t="shared" si="169"/>
        <v/>
      </c>
      <c r="J2127" t="str">
        <f t="shared" si="172"/>
        <v>MANO DE OBRA</v>
      </c>
      <c r="K2127" t="b">
        <f t="shared" si="170"/>
        <v>0</v>
      </c>
      <c r="L2127" s="11" t="str">
        <f t="shared" si="171"/>
        <v/>
      </c>
      <c r="M2127" t="str">
        <f>IF(B2127="Q", MAX(M$2:M2126)+1, "")</f>
        <v/>
      </c>
      <c r="N2127" t="str">
        <f t="shared" si="168"/>
        <v/>
      </c>
    </row>
    <row r="2128" spans="1:14" x14ac:dyDescent="0.25">
      <c r="H2128" t="str" cm="1">
        <f t="array" ref="H2128">SUBSTITUTE(INDEX($C$1:$C2128, MAX(IF((NOT(ISBLANK($C$1:$C2128)))*(ISNUMBER(FIND("Item:", $C$1:$C2128))), ROW($C$1:$C2128)-ROW($C$1)+1))), "Item: ", "")</f>
        <v>PROVISION Y COLOCADO DE INODORO C/TANQUE BAJO Y ACCESORIOS</v>
      </c>
      <c r="I2128" t="str">
        <f t="shared" si="169"/>
        <v/>
      </c>
      <c r="J2128" t="str">
        <f t="shared" si="172"/>
        <v>MANO DE OBRA</v>
      </c>
      <c r="K2128" t="b">
        <f t="shared" si="170"/>
        <v>0</v>
      </c>
      <c r="L2128" s="11" t="str">
        <f t="shared" si="171"/>
        <v/>
      </c>
      <c r="M2128" t="str">
        <f>IF(B2128="Q", MAX(M$2:M2127)+1, "")</f>
        <v/>
      </c>
      <c r="N2128" t="str">
        <f t="shared" si="168"/>
        <v/>
      </c>
    </row>
    <row r="2129" spans="1:14" x14ac:dyDescent="0.25">
      <c r="H2129" t="str" cm="1">
        <f t="array" ref="H2129">SUBSTITUTE(INDEX($C$1:$C2129, MAX(IF((NOT(ISBLANK($C$1:$C2129)))*(ISNUMBER(FIND("Item:", $C$1:$C2129))), ROW($C$1:$C2129)-ROW($C$1)+1))), "Item: ", "")</f>
        <v>PROVISION Y COLOCADO DE INODORO C/TANQUE BAJO Y ACCESORIOS</v>
      </c>
      <c r="I2129" t="str">
        <f t="shared" si="169"/>
        <v/>
      </c>
      <c r="J2129" t="str">
        <f t="shared" si="172"/>
        <v>MANO DE OBRA</v>
      </c>
      <c r="K2129" t="b">
        <f t="shared" si="170"/>
        <v>0</v>
      </c>
      <c r="L2129" s="11" t="str">
        <f t="shared" si="171"/>
        <v/>
      </c>
      <c r="M2129" t="str">
        <f>IF(B2129="Q", MAX(M$2:M2128)+1, "")</f>
        <v/>
      </c>
      <c r="N2129" t="str">
        <f t="shared" si="168"/>
        <v/>
      </c>
    </row>
    <row r="2130" spans="1:14" x14ac:dyDescent="0.25">
      <c r="A2130" s="6" t="s">
        <v>1</v>
      </c>
      <c r="B2130" s="6" t="s">
        <v>224</v>
      </c>
      <c r="C2130" s="8" t="s">
        <v>225</v>
      </c>
      <c r="D2130" s="8"/>
      <c r="E2130" s="8"/>
      <c r="F2130" s="8" t="s">
        <v>226</v>
      </c>
      <c r="G2130" s="7">
        <v>39.6</v>
      </c>
      <c r="H2130" t="str" cm="1">
        <f t="array" ref="H2130">SUBSTITUTE(INDEX($C$1:$C2130, MAX(IF((NOT(ISBLANK($C$1:$C2130)))*(ISNUMBER(FIND("Item:", $C$1:$C2130))), ROW($C$1:$C2130)-ROW($C$1)+1))), "Item: ", "")</f>
        <v>PROVISION Y COLOCADO DE INODORO C/TANQUE BAJO Y ACCESORIOS</v>
      </c>
      <c r="I2130" t="str">
        <f t="shared" si="169"/>
        <v>MANO DE OBRA</v>
      </c>
      <c r="J2130" t="str">
        <f t="shared" si="172"/>
        <v>MANO DE OBRA</v>
      </c>
      <c r="K2130" t="b">
        <f t="shared" si="170"/>
        <v>0</v>
      </c>
      <c r="L2130" s="11" t="str">
        <f t="shared" si="171"/>
        <v/>
      </c>
      <c r="M2130" t="str">
        <f>IF(B2130="Q", MAX(M$2:M2129)+1, "")</f>
        <v/>
      </c>
      <c r="N2130" t="str">
        <f t="shared" si="168"/>
        <v/>
      </c>
    </row>
    <row r="2131" spans="1:14" x14ac:dyDescent="0.25">
      <c r="A2131" s="2"/>
      <c r="B2131" s="2" t="s">
        <v>227</v>
      </c>
      <c r="C2131" s="5" t="s">
        <v>228</v>
      </c>
      <c r="D2131" s="5"/>
      <c r="E2131" s="5" t="s">
        <v>229</v>
      </c>
      <c r="F2131" s="5" t="s">
        <v>230</v>
      </c>
      <c r="G2131" s="3">
        <v>21.78</v>
      </c>
      <c r="H2131" t="str" cm="1">
        <f t="array" ref="H2131">SUBSTITUTE(INDEX($C$1:$C2131, MAX(IF((NOT(ISBLANK($C$1:$C2131)))*(ISNUMBER(FIND("Item:", $C$1:$C2131))), ROW($C$1:$C2131)-ROW($C$1)+1))), "Item: ", "")</f>
        <v>PROVISION Y COLOCADO DE INODORO C/TANQUE BAJO Y ACCESORIOS</v>
      </c>
      <c r="I2131" t="str">
        <f t="shared" si="169"/>
        <v/>
      </c>
      <c r="J2131" t="str">
        <f t="shared" si="172"/>
        <v>MANO DE OBRA</v>
      </c>
      <c r="K2131" t="b">
        <f t="shared" si="170"/>
        <v>0</v>
      </c>
      <c r="L2131" s="11" t="str">
        <f t="shared" si="171"/>
        <v/>
      </c>
      <c r="M2131" t="str">
        <f>IF(B2131="Q", MAX(M$2:M2130)+1, "")</f>
        <v/>
      </c>
      <c r="N2131" t="str">
        <f t="shared" si="168"/>
        <v/>
      </c>
    </row>
    <row r="2132" spans="1:14" x14ac:dyDescent="0.25">
      <c r="A2132" s="2"/>
      <c r="B2132" s="2" t="s">
        <v>231</v>
      </c>
      <c r="C2132" s="5" t="s">
        <v>232</v>
      </c>
      <c r="D2132" s="5"/>
      <c r="E2132" s="5" t="s">
        <v>233</v>
      </c>
      <c r="F2132" s="5" t="s">
        <v>234</v>
      </c>
      <c r="G2132" s="3">
        <v>9.17</v>
      </c>
      <c r="H2132" t="str" cm="1">
        <f t="array" ref="H2132">SUBSTITUTE(INDEX($C$1:$C2132, MAX(IF((NOT(ISBLANK($C$1:$C2132)))*(ISNUMBER(FIND("Item:", $C$1:$C2132))), ROW($C$1:$C2132)-ROW($C$1)+1))), "Item: ", "")</f>
        <v>PROVISION Y COLOCADO DE INODORO C/TANQUE BAJO Y ACCESORIOS</v>
      </c>
      <c r="I2132" t="str">
        <f t="shared" si="169"/>
        <v/>
      </c>
      <c r="J2132" t="str">
        <f t="shared" si="172"/>
        <v>MANO DE OBRA</v>
      </c>
      <c r="K2132" t="b">
        <f t="shared" si="170"/>
        <v>0</v>
      </c>
      <c r="L2132" s="11" t="str">
        <f t="shared" si="171"/>
        <v/>
      </c>
      <c r="M2132" t="str">
        <f>IF(B2132="Q", MAX(M$2:M2131)+1, "")</f>
        <v/>
      </c>
      <c r="N2132" t="str">
        <f t="shared" si="168"/>
        <v/>
      </c>
    </row>
    <row r="2133" spans="1:14" x14ac:dyDescent="0.25">
      <c r="A2133" s="6" t="s">
        <v>1</v>
      </c>
      <c r="B2133" s="6" t="s">
        <v>235</v>
      </c>
      <c r="C2133" s="8" t="s">
        <v>236</v>
      </c>
      <c r="D2133" s="8"/>
      <c r="E2133" s="8"/>
      <c r="F2133" s="8" t="s">
        <v>237</v>
      </c>
      <c r="G2133" s="7">
        <v>70.55</v>
      </c>
      <c r="H2133" t="str" cm="1">
        <f t="array" ref="H2133">SUBSTITUTE(INDEX($C$1:$C2133, MAX(IF((NOT(ISBLANK($C$1:$C2133)))*(ISNUMBER(FIND("Item:", $C$1:$C2133))), ROW($C$1:$C2133)-ROW($C$1)+1))), "Item: ", "")</f>
        <v>PROVISION Y COLOCADO DE INODORO C/TANQUE BAJO Y ACCESORIOS</v>
      </c>
      <c r="I2133" t="str">
        <f t="shared" si="169"/>
        <v>MANO DE OBRA</v>
      </c>
      <c r="J2133" t="str">
        <f t="shared" si="172"/>
        <v>MANO DE OBRA</v>
      </c>
      <c r="K2133" t="b">
        <f t="shared" si="170"/>
        <v>0</v>
      </c>
      <c r="L2133" s="11" t="str">
        <f t="shared" si="171"/>
        <v/>
      </c>
      <c r="M2133" t="str">
        <f>IF(B2133="Q", MAX(M$2:M2132)+1, "")</f>
        <v/>
      </c>
      <c r="N2133" t="str">
        <f t="shared" si="168"/>
        <v/>
      </c>
    </row>
    <row r="2134" spans="1:14" x14ac:dyDescent="0.25">
      <c r="A2134" s="2"/>
      <c r="B2134" s="2" t="s">
        <v>238</v>
      </c>
      <c r="C2134" s="5" t="s">
        <v>239</v>
      </c>
      <c r="D2134" s="5"/>
      <c r="E2134" s="5"/>
      <c r="F2134" s="5"/>
      <c r="G2134" s="5"/>
      <c r="H2134" t="str" cm="1">
        <f t="array" ref="H2134">SUBSTITUTE(INDEX($C$1:$C2134, MAX(IF((NOT(ISBLANK($C$1:$C2134)))*(ISNUMBER(FIND("Item:", $C$1:$C2134))), ROW($C$1:$C2134)-ROW($C$1)+1))), "Item: ", "")</f>
        <v>PROVISION Y COLOCADO DE INODORO C/TANQUE BAJO Y ACCESORIOS</v>
      </c>
      <c r="I2134" t="str">
        <f t="shared" si="169"/>
        <v>EQUIPO</v>
      </c>
      <c r="J2134" t="str">
        <f t="shared" si="172"/>
        <v>EQUIPO</v>
      </c>
      <c r="K2134" t="b">
        <f t="shared" si="170"/>
        <v>0</v>
      </c>
      <c r="L2134" s="11" t="str">
        <f t="shared" si="171"/>
        <v/>
      </c>
      <c r="M2134" t="str">
        <f>IF(B2134="Q", MAX(M$2:M2133)+1, "")</f>
        <v/>
      </c>
      <c r="N2134" t="str">
        <f t="shared" si="168"/>
        <v/>
      </c>
    </row>
    <row r="2135" spans="1:14" x14ac:dyDescent="0.25">
      <c r="H2135" t="str" cm="1">
        <f t="array" ref="H2135">SUBSTITUTE(INDEX($C$1:$C2135, MAX(IF((NOT(ISBLANK($C$1:$C2135)))*(ISNUMBER(FIND("Item:", $C$1:$C2135))), ROW($C$1:$C2135)-ROW($C$1)+1))), "Item: ", "")</f>
        <v>PROVISION Y COLOCADO DE INODORO C/TANQUE BAJO Y ACCESORIOS</v>
      </c>
      <c r="I2135" t="str">
        <f t="shared" si="169"/>
        <v/>
      </c>
      <c r="J2135" t="str">
        <f t="shared" si="172"/>
        <v>EQUIPO</v>
      </c>
      <c r="K2135" t="b">
        <f t="shared" si="170"/>
        <v>0</v>
      </c>
      <c r="L2135" s="11" t="str">
        <f t="shared" si="171"/>
        <v/>
      </c>
      <c r="M2135" t="str">
        <f>IF(B2135="Q", MAX(M$2:M2134)+1, "")</f>
        <v/>
      </c>
      <c r="N2135" t="str">
        <f t="shared" si="168"/>
        <v/>
      </c>
    </row>
    <row r="2136" spans="1:14" x14ac:dyDescent="0.25">
      <c r="H2136" t="str" cm="1">
        <f t="array" ref="H2136">SUBSTITUTE(INDEX($C$1:$C2136, MAX(IF((NOT(ISBLANK($C$1:$C2136)))*(ISNUMBER(FIND("Item:", $C$1:$C2136))), ROW($C$1:$C2136)-ROW($C$1)+1))), "Item: ", "")</f>
        <v>PROVISION Y COLOCADO DE INODORO C/TANQUE BAJO Y ACCESORIOS</v>
      </c>
      <c r="I2136" t="str">
        <f t="shared" si="169"/>
        <v/>
      </c>
      <c r="J2136" t="str">
        <f t="shared" si="172"/>
        <v>EQUIPO</v>
      </c>
      <c r="K2136" t="b">
        <f t="shared" si="170"/>
        <v>0</v>
      </c>
      <c r="L2136" s="11" t="str">
        <f t="shared" si="171"/>
        <v/>
      </c>
      <c r="M2136" t="str">
        <f>IF(B2136="Q", MAX(M$2:M2135)+1, "")</f>
        <v/>
      </c>
      <c r="N2136" t="str">
        <f t="shared" si="168"/>
        <v/>
      </c>
    </row>
    <row r="2137" spans="1:14" x14ac:dyDescent="0.25">
      <c r="H2137" t="str" cm="1">
        <f t="array" ref="H2137">SUBSTITUTE(INDEX($C$1:$C2137, MAX(IF((NOT(ISBLANK($C$1:$C2137)))*(ISNUMBER(FIND("Item:", $C$1:$C2137))), ROW($C$1:$C2137)-ROW($C$1)+1))), "Item: ", "")</f>
        <v>PROVISION Y COLOCADO DE INODORO C/TANQUE BAJO Y ACCESORIOS</v>
      </c>
      <c r="I2137" t="str">
        <f t="shared" si="169"/>
        <v/>
      </c>
      <c r="J2137" t="str">
        <f t="shared" si="172"/>
        <v>EQUIPO</v>
      </c>
      <c r="K2137" t="b">
        <f t="shared" si="170"/>
        <v>0</v>
      </c>
      <c r="L2137" s="11" t="str">
        <f t="shared" si="171"/>
        <v/>
      </c>
      <c r="M2137" t="str">
        <f>IF(B2137="Q", MAX(M$2:M2136)+1, "")</f>
        <v/>
      </c>
      <c r="N2137" t="str">
        <f t="shared" si="168"/>
        <v/>
      </c>
    </row>
    <row r="2138" spans="1:14" x14ac:dyDescent="0.25">
      <c r="H2138" t="str" cm="1">
        <f t="array" ref="H2138">SUBSTITUTE(INDEX($C$1:$C2138, MAX(IF((NOT(ISBLANK($C$1:$C2138)))*(ISNUMBER(FIND("Item:", $C$1:$C2138))), ROW($C$1:$C2138)-ROW($C$1)+1))), "Item: ", "")</f>
        <v>PROVISION Y COLOCADO DE INODORO C/TANQUE BAJO Y ACCESORIOS</v>
      </c>
      <c r="I2138" t="str">
        <f t="shared" si="169"/>
        <v/>
      </c>
      <c r="J2138" t="str">
        <f t="shared" si="172"/>
        <v>EQUIPO</v>
      </c>
      <c r="K2138" t="b">
        <f t="shared" si="170"/>
        <v>0</v>
      </c>
      <c r="L2138" s="11" t="str">
        <f t="shared" si="171"/>
        <v/>
      </c>
      <c r="M2138" t="str">
        <f>IF(B2138="Q", MAX(M$2:M2137)+1, "")</f>
        <v/>
      </c>
      <c r="N2138" t="str">
        <f t="shared" si="168"/>
        <v/>
      </c>
    </row>
    <row r="2139" spans="1:14" x14ac:dyDescent="0.25">
      <c r="H2139" t="str" cm="1">
        <f t="array" ref="H2139">SUBSTITUTE(INDEX($C$1:$C2139, MAX(IF((NOT(ISBLANK($C$1:$C2139)))*(ISNUMBER(FIND("Item:", $C$1:$C2139))), ROW($C$1:$C2139)-ROW($C$1)+1))), "Item: ", "")</f>
        <v>PROVISION Y COLOCADO DE INODORO C/TANQUE BAJO Y ACCESORIOS</v>
      </c>
      <c r="I2139" t="str">
        <f t="shared" si="169"/>
        <v/>
      </c>
      <c r="J2139" t="str">
        <f t="shared" si="172"/>
        <v>EQUIPO</v>
      </c>
      <c r="K2139" t="b">
        <f t="shared" si="170"/>
        <v>0</v>
      </c>
      <c r="L2139" s="11" t="str">
        <f t="shared" si="171"/>
        <v/>
      </c>
      <c r="M2139" t="str">
        <f>IF(B2139="Q", MAX(M$2:M2138)+1, "")</f>
        <v/>
      </c>
      <c r="N2139" t="str">
        <f t="shared" si="168"/>
        <v/>
      </c>
    </row>
    <row r="2140" spans="1:14" x14ac:dyDescent="0.25">
      <c r="A2140" s="2"/>
      <c r="B2140" s="2" t="s">
        <v>240</v>
      </c>
      <c r="C2140" s="5" t="s">
        <v>241</v>
      </c>
      <c r="D2140" s="5"/>
      <c r="E2140" s="5" t="s">
        <v>242</v>
      </c>
      <c r="F2140" s="5" t="s">
        <v>243</v>
      </c>
      <c r="G2140" s="3">
        <v>2.12</v>
      </c>
      <c r="H2140" t="str" cm="1">
        <f t="array" ref="H2140">SUBSTITUTE(INDEX($C$1:$C2140, MAX(IF((NOT(ISBLANK($C$1:$C2140)))*(ISNUMBER(FIND("Item:", $C$1:$C2140))), ROW($C$1:$C2140)-ROW($C$1)+1))), "Item: ", "")</f>
        <v>PROVISION Y COLOCADO DE INODORO C/TANQUE BAJO Y ACCESORIOS</v>
      </c>
      <c r="I2140" t="str">
        <f t="shared" si="169"/>
        <v/>
      </c>
      <c r="J2140" t="str">
        <f t="shared" si="172"/>
        <v>EQUIPO</v>
      </c>
      <c r="K2140" t="b">
        <f t="shared" si="170"/>
        <v>0</v>
      </c>
      <c r="L2140" s="11" t="str">
        <f t="shared" si="171"/>
        <v/>
      </c>
      <c r="M2140" t="str">
        <f>IF(B2140="Q", MAX(M$2:M2139)+1, "")</f>
        <v/>
      </c>
      <c r="N2140" t="str">
        <f t="shared" si="168"/>
        <v/>
      </c>
    </row>
    <row r="2141" spans="1:14" x14ac:dyDescent="0.25">
      <c r="A2141" s="6" t="s">
        <v>1</v>
      </c>
      <c r="B2141" s="6" t="s">
        <v>244</v>
      </c>
      <c r="C2141" s="8" t="s">
        <v>245</v>
      </c>
      <c r="D2141" s="8"/>
      <c r="E2141" s="8"/>
      <c r="F2141" s="8" t="s">
        <v>246</v>
      </c>
      <c r="G2141" s="7">
        <v>2.12</v>
      </c>
      <c r="H2141" t="str" cm="1">
        <f t="array" ref="H2141">SUBSTITUTE(INDEX($C$1:$C2141, MAX(IF((NOT(ISBLANK($C$1:$C2141)))*(ISNUMBER(FIND("Item:", $C$1:$C2141))), ROW($C$1:$C2141)-ROW($C$1)+1))), "Item: ", "")</f>
        <v>PROVISION Y COLOCADO DE INODORO C/TANQUE BAJO Y ACCESORIOS</v>
      </c>
      <c r="I2141" t="str">
        <f t="shared" si="169"/>
        <v>EQUIPO</v>
      </c>
      <c r="J2141" t="str">
        <f t="shared" si="172"/>
        <v>EQUIPO</v>
      </c>
      <c r="K2141" t="b">
        <f t="shared" si="170"/>
        <v>0</v>
      </c>
      <c r="L2141" s="11" t="str">
        <f t="shared" si="171"/>
        <v/>
      </c>
      <c r="M2141" t="str">
        <f>IF(B2141="Q", MAX(M$2:M2140)+1, "")</f>
        <v/>
      </c>
      <c r="N2141" t="str">
        <f t="shared" si="168"/>
        <v/>
      </c>
    </row>
    <row r="2142" spans="1:14" x14ac:dyDescent="0.25">
      <c r="A2142" s="6" t="s">
        <v>1</v>
      </c>
      <c r="B2142" s="6" t="s">
        <v>247</v>
      </c>
      <c r="C2142" s="8" t="s">
        <v>248</v>
      </c>
      <c r="D2142" s="8"/>
      <c r="E2142" s="8"/>
      <c r="F2142" s="8" t="s">
        <v>249</v>
      </c>
      <c r="G2142" s="7">
        <v>408.42</v>
      </c>
      <c r="H2142" t="str" cm="1">
        <f t="array" ref="H2142">SUBSTITUTE(INDEX($C$1:$C2142, MAX(IF((NOT(ISBLANK($C$1:$C2142)))*(ISNUMBER(FIND("Item:", $C$1:$C2142))), ROW($C$1:$C2142)-ROW($C$1)+1))), "Item: ", "")</f>
        <v>PROVISION Y COLOCADO DE INODORO C/TANQUE BAJO Y ACCESORIOS</v>
      </c>
      <c r="I2142" t="str">
        <f t="shared" si="169"/>
        <v/>
      </c>
      <c r="J2142" t="str">
        <f t="shared" si="172"/>
        <v>EQUIPO</v>
      </c>
      <c r="K2142" t="b">
        <f t="shared" si="170"/>
        <v>0</v>
      </c>
      <c r="L2142" s="11" t="str">
        <f t="shared" si="171"/>
        <v/>
      </c>
      <c r="M2142" t="str">
        <f>IF(B2142="Q", MAX(M$2:M2141)+1, "")</f>
        <v/>
      </c>
      <c r="N2142" t="str">
        <f t="shared" si="168"/>
        <v/>
      </c>
    </row>
    <row r="2143" spans="1:14" x14ac:dyDescent="0.25">
      <c r="A2143" s="2"/>
      <c r="B2143" s="2" t="s">
        <v>250</v>
      </c>
      <c r="C2143" s="5" t="s">
        <v>251</v>
      </c>
      <c r="D2143" s="5"/>
      <c r="E2143" s="5" t="s">
        <v>252</v>
      </c>
      <c r="F2143" s="5" t="s">
        <v>253</v>
      </c>
      <c r="G2143" s="3">
        <v>28.59</v>
      </c>
      <c r="H2143" t="str" cm="1">
        <f t="array" ref="H2143">SUBSTITUTE(INDEX($C$1:$C2143, MAX(IF((NOT(ISBLANK($C$1:$C2143)))*(ISNUMBER(FIND("Item:", $C$1:$C2143))), ROW($C$1:$C2143)-ROW($C$1)+1))), "Item: ", "")</f>
        <v>PROVISION Y COLOCADO DE INODORO C/TANQUE BAJO Y ACCESORIOS</v>
      </c>
      <c r="I2143" t="str">
        <f t="shared" si="169"/>
        <v/>
      </c>
      <c r="J2143" t="str">
        <f t="shared" si="172"/>
        <v>EQUIPO</v>
      </c>
      <c r="K2143" t="b">
        <f t="shared" si="170"/>
        <v>0</v>
      </c>
      <c r="L2143" s="11" t="str">
        <f t="shared" si="171"/>
        <v/>
      </c>
      <c r="M2143" t="str">
        <f>IF(B2143="Q", MAX(M$2:M2142)+1, "")</f>
        <v/>
      </c>
      <c r="N2143" t="str">
        <f t="shared" si="168"/>
        <v/>
      </c>
    </row>
    <row r="2144" spans="1:14" x14ac:dyDescent="0.25">
      <c r="A2144" s="2"/>
      <c r="B2144" s="2" t="s">
        <v>26</v>
      </c>
      <c r="C2144" s="5" t="s">
        <v>254</v>
      </c>
      <c r="D2144" s="5"/>
      <c r="E2144" s="5" t="s">
        <v>252</v>
      </c>
      <c r="F2144" s="5" t="s">
        <v>255</v>
      </c>
      <c r="G2144" s="3">
        <v>30.59</v>
      </c>
      <c r="H2144" t="str" cm="1">
        <f t="array" ref="H2144">SUBSTITUTE(INDEX($C$1:$C2144, MAX(IF((NOT(ISBLANK($C$1:$C2144)))*(ISNUMBER(FIND("Item:", $C$1:$C2144))), ROW($C$1:$C2144)-ROW($C$1)+1))), "Item: ", "")</f>
        <v>PROVISION Y COLOCADO DE INODORO C/TANQUE BAJO Y ACCESORIOS</v>
      </c>
      <c r="I2144" t="str">
        <f t="shared" si="169"/>
        <v/>
      </c>
      <c r="J2144" t="str">
        <f t="shared" si="172"/>
        <v>EQUIPO</v>
      </c>
      <c r="K2144" t="b">
        <f t="shared" si="170"/>
        <v>0</v>
      </c>
      <c r="L2144" s="11" t="str">
        <f t="shared" si="171"/>
        <v/>
      </c>
      <c r="M2144" t="str">
        <f>IF(B2144="Q", MAX(M$2:M2143)+1, "")</f>
        <v/>
      </c>
      <c r="N2144" t="str">
        <f t="shared" si="168"/>
        <v/>
      </c>
    </row>
    <row r="2145" spans="1:14" x14ac:dyDescent="0.25">
      <c r="A2145" s="6" t="s">
        <v>1</v>
      </c>
      <c r="B2145" s="6" t="s">
        <v>256</v>
      </c>
      <c r="C2145" s="8" t="s">
        <v>257</v>
      </c>
      <c r="D2145" s="8"/>
      <c r="E2145" s="8"/>
      <c r="F2145" s="8" t="s">
        <v>258</v>
      </c>
      <c r="G2145" s="7">
        <v>467.6</v>
      </c>
      <c r="H2145" t="str" cm="1">
        <f t="array" ref="H2145">SUBSTITUTE(INDEX($C$1:$C2145, MAX(IF((NOT(ISBLANK($C$1:$C2145)))*(ISNUMBER(FIND("Item:", $C$1:$C2145))), ROW($C$1:$C2145)-ROW($C$1)+1))), "Item: ", "")</f>
        <v>PROVISION Y COLOCADO DE INODORO C/TANQUE BAJO Y ACCESORIOS</v>
      </c>
      <c r="I2145" t="str">
        <f t="shared" si="169"/>
        <v/>
      </c>
      <c r="J2145" t="str">
        <f t="shared" si="172"/>
        <v>EQUIPO</v>
      </c>
      <c r="K2145" t="b">
        <f t="shared" si="170"/>
        <v>0</v>
      </c>
      <c r="L2145" s="11" t="str">
        <f t="shared" si="171"/>
        <v/>
      </c>
      <c r="M2145" t="str">
        <f>IF(B2145="Q", MAX(M$2:M2144)+1, "")</f>
        <v/>
      </c>
      <c r="N2145" t="str">
        <f t="shared" si="168"/>
        <v/>
      </c>
    </row>
    <row r="2146" spans="1:14" x14ac:dyDescent="0.25">
      <c r="A2146" s="2"/>
      <c r="B2146" s="2" t="s">
        <v>259</v>
      </c>
      <c r="C2146" s="5" t="s">
        <v>260</v>
      </c>
      <c r="D2146" s="5"/>
      <c r="E2146" s="5" t="s">
        <v>261</v>
      </c>
      <c r="F2146" s="5" t="s">
        <v>262</v>
      </c>
      <c r="G2146" s="3">
        <v>14.45</v>
      </c>
      <c r="H2146" t="str" cm="1">
        <f t="array" ref="H2146">SUBSTITUTE(INDEX($C$1:$C2146, MAX(IF((NOT(ISBLANK($C$1:$C2146)))*(ISNUMBER(FIND("Item:", $C$1:$C2146))), ROW($C$1:$C2146)-ROW($C$1)+1))), "Item: ", "")</f>
        <v>PROVISION Y COLOCADO DE INODORO C/TANQUE BAJO Y ACCESORIOS</v>
      </c>
      <c r="I2146" t="str">
        <f t="shared" si="169"/>
        <v/>
      </c>
      <c r="J2146" t="str">
        <f t="shared" si="172"/>
        <v>EQUIPO</v>
      </c>
      <c r="K2146" t="b">
        <f t="shared" si="170"/>
        <v>0</v>
      </c>
      <c r="L2146" s="11" t="str">
        <f t="shared" si="171"/>
        <v/>
      </c>
      <c r="M2146" t="str">
        <f>IF(B2146="Q", MAX(M$2:M2145)+1, "")</f>
        <v/>
      </c>
      <c r="N2146" t="str">
        <f t="shared" si="168"/>
        <v/>
      </c>
    </row>
    <row r="2147" spans="1:14" x14ac:dyDescent="0.25">
      <c r="H2147" t="str" cm="1">
        <f t="array" ref="H2147">SUBSTITUTE(INDEX($C$1:$C2147, MAX(IF((NOT(ISBLANK($C$1:$C2147)))*(ISNUMBER(FIND("Item:", $C$1:$C2147))), ROW($C$1:$C2147)-ROW($C$1)+1))), "Item: ", "")</f>
        <v>PROVISION Y COLOCADO DE INODORO C/TANQUE BAJO Y ACCESORIOS</v>
      </c>
      <c r="I2147" t="str">
        <f t="shared" si="169"/>
        <v/>
      </c>
      <c r="J2147" t="str">
        <f t="shared" si="172"/>
        <v>EQUIPO</v>
      </c>
      <c r="K2147" t="b">
        <f t="shared" si="170"/>
        <v>0</v>
      </c>
      <c r="L2147" s="11" t="str">
        <f t="shared" si="171"/>
        <v/>
      </c>
      <c r="M2147" t="str">
        <f>IF(B2147="Q", MAX(M$2:M2146)+1, "")</f>
        <v/>
      </c>
      <c r="N2147" t="str">
        <f t="shared" si="168"/>
        <v/>
      </c>
    </row>
    <row r="2148" spans="1:14" x14ac:dyDescent="0.25">
      <c r="A2148" s="6" t="s">
        <v>1</v>
      </c>
      <c r="B2148" s="6" t="s">
        <v>263</v>
      </c>
      <c r="C2148" s="8" t="s">
        <v>264</v>
      </c>
      <c r="D2148" s="8"/>
      <c r="E2148" s="8"/>
      <c r="F2148" s="8" t="s">
        <v>265</v>
      </c>
      <c r="G2148" s="7">
        <v>482.04</v>
      </c>
      <c r="H2148" t="str" cm="1">
        <f t="array" ref="H2148">SUBSTITUTE(INDEX($C$1:$C2148, MAX(IF((NOT(ISBLANK($C$1:$C2148)))*(ISNUMBER(FIND("Item:", $C$1:$C2148))), ROW($C$1:$C2148)-ROW($C$1)+1))), "Item: ", "")</f>
        <v>PROVISION Y COLOCADO DE INODORO C/TANQUE BAJO Y ACCESORIOS</v>
      </c>
      <c r="I2148" t="str">
        <f t="shared" si="169"/>
        <v/>
      </c>
      <c r="J2148" t="str">
        <f t="shared" si="172"/>
        <v>EQUIPO</v>
      </c>
      <c r="K2148" t="b">
        <f t="shared" si="170"/>
        <v>0</v>
      </c>
      <c r="L2148" s="11" t="str">
        <f t="shared" si="171"/>
        <v/>
      </c>
      <c r="M2148">
        <f>IF(B2148="Q", MAX(M$2:M2147)+1, "")</f>
        <v>43</v>
      </c>
      <c r="N2148" t="str">
        <f t="shared" si="168"/>
        <v>PROVISION Y COLOCADO DE INODORO C/TANQUE BAJO Y ACCESORIOS</v>
      </c>
    </row>
    <row r="2149" spans="1:14" x14ac:dyDescent="0.25">
      <c r="A2149" s="6" t="s">
        <v>1</v>
      </c>
      <c r="B2149" s="6"/>
      <c r="C2149" s="8" t="s">
        <v>266</v>
      </c>
      <c r="D2149" s="8"/>
      <c r="E2149" s="8"/>
      <c r="F2149" s="8"/>
      <c r="G2149" s="7">
        <v>482.04</v>
      </c>
      <c r="H2149" t="str" cm="1">
        <f t="array" ref="H2149">SUBSTITUTE(INDEX($C$1:$C2149, MAX(IF((NOT(ISBLANK($C$1:$C2149)))*(ISNUMBER(FIND("Item:", $C$1:$C2149))), ROW($C$1:$C2149)-ROW($C$1)+1))), "Item: ", "")</f>
        <v>PROVISION Y COLOCADO DE INODORO C/TANQUE BAJO Y ACCESORIOS</v>
      </c>
      <c r="I2149" t="str">
        <f t="shared" si="169"/>
        <v/>
      </c>
      <c r="J2149" t="str">
        <f t="shared" si="172"/>
        <v>EQUIPO</v>
      </c>
      <c r="K2149" t="b">
        <f t="shared" si="170"/>
        <v>0</v>
      </c>
      <c r="L2149" s="11" t="str">
        <f t="shared" si="171"/>
        <v/>
      </c>
      <c r="M2149" t="str">
        <f>IF(B2149="Q", MAX(M$2:M2148)+1, "")</f>
        <v/>
      </c>
      <c r="N2149" t="str">
        <f t="shared" si="168"/>
        <v/>
      </c>
    </row>
    <row r="2150" spans="1:14" x14ac:dyDescent="0.25">
      <c r="C2150" s="9" t="s">
        <v>362</v>
      </c>
      <c r="H2150" t="str" cm="1">
        <f t="array" ref="H2150">SUBSTITUTE(INDEX($C$1:$C2150, MAX(IF((NOT(ISBLANK($C$1:$C2150)))*(ISNUMBER(FIND("Item:", $C$1:$C2150))), ROW($C$1:$C2150)-ROW($C$1)+1))), "Item: ", "")</f>
        <v>PROVISION Y COLOCADO DE INODORO C/TANQUE BAJO Y ACCESORIOS</v>
      </c>
      <c r="I2150" t="str">
        <f t="shared" si="169"/>
        <v/>
      </c>
      <c r="J2150" t="str">
        <f t="shared" si="172"/>
        <v>EQUIPO</v>
      </c>
      <c r="K2150" t="b">
        <f t="shared" si="170"/>
        <v>0</v>
      </c>
      <c r="L2150" s="11" t="str">
        <f t="shared" si="171"/>
        <v/>
      </c>
      <c r="M2150" t="str">
        <f>IF(B2150="Q", MAX(M$2:M2149)+1, "")</f>
        <v/>
      </c>
      <c r="N2150" t="str">
        <f t="shared" si="168"/>
        <v/>
      </c>
    </row>
    <row r="2151" spans="1:14" x14ac:dyDescent="0.25">
      <c r="H2151" t="str" cm="1">
        <f t="array" ref="H2151">SUBSTITUTE(INDEX($C$1:$C2151, MAX(IF((NOT(ISBLANK($C$1:$C2151)))*(ISNUMBER(FIND("Item:", $C$1:$C2151))), ROW($C$1:$C2151)-ROW($C$1)+1))), "Item: ", "")</f>
        <v>PROVISION Y COLOCADO DE INODORO C/TANQUE BAJO Y ACCESORIOS</v>
      </c>
      <c r="I2151" t="str">
        <f t="shared" si="169"/>
        <v/>
      </c>
      <c r="J2151" t="str">
        <f t="shared" si="172"/>
        <v>EQUIPO</v>
      </c>
      <c r="K2151" t="b">
        <f t="shared" si="170"/>
        <v>0</v>
      </c>
      <c r="L2151" s="11" t="str">
        <f t="shared" si="171"/>
        <v/>
      </c>
      <c r="M2151" t="str">
        <f>IF(B2151="Q", MAX(M$2:M2150)+1, "")</f>
        <v/>
      </c>
      <c r="N2151" t="str">
        <f t="shared" si="168"/>
        <v/>
      </c>
    </row>
    <row r="2152" spans="1:14" x14ac:dyDescent="0.25">
      <c r="C2152" s="10" t="s">
        <v>363</v>
      </c>
      <c r="E2152" s="10" t="s">
        <v>361</v>
      </c>
      <c r="H2152" t="str" cm="1">
        <f t="array" ref="H2152">SUBSTITUTE(INDEX($C$1:$C2152, MAX(IF((NOT(ISBLANK($C$1:$C2152)))*(ISNUMBER(FIND("Item:", $C$1:$C2152))), ROW($C$1:$C2152)-ROW($C$1)+1))), "Item: ", "")</f>
        <v>PROVISION Y COLOCADO DE LAVAMANOS CON ACCESORIOS</v>
      </c>
      <c r="I2152" t="str">
        <f t="shared" si="169"/>
        <v/>
      </c>
      <c r="J2152" t="str">
        <f t="shared" si="172"/>
        <v>EQUIPO</v>
      </c>
      <c r="K2152" t="b">
        <f t="shared" si="170"/>
        <v>0</v>
      </c>
      <c r="L2152" s="11" t="str">
        <f t="shared" si="171"/>
        <v/>
      </c>
      <c r="M2152" t="str">
        <f>IF(B2152="Q", MAX(M$2:M2151)+1, "")</f>
        <v/>
      </c>
      <c r="N2152" t="str">
        <f t="shared" si="168"/>
        <v/>
      </c>
    </row>
    <row r="2153" spans="1:14" x14ac:dyDescent="0.25">
      <c r="C2153" s="10" t="s">
        <v>0</v>
      </c>
      <c r="E2153" s="10" t="s">
        <v>72</v>
      </c>
      <c r="H2153" t="str" cm="1">
        <f t="array" ref="H2153">SUBSTITUTE(INDEX($C$1:$C2153, MAX(IF((NOT(ISBLANK($C$1:$C2153)))*(ISNUMBER(FIND("Item:", $C$1:$C2153))), ROW($C$1:$C2153)-ROW($C$1)+1))), "Item: ", "")</f>
        <v>PROVISION Y COLOCADO DE LAVAMANOS CON ACCESORIOS</v>
      </c>
      <c r="I2153" t="str">
        <f t="shared" si="169"/>
        <v/>
      </c>
      <c r="J2153" t="str">
        <f t="shared" si="172"/>
        <v>EQUIPO</v>
      </c>
      <c r="K2153" t="b">
        <f t="shared" si="170"/>
        <v>0</v>
      </c>
      <c r="L2153" s="11" t="str">
        <f t="shared" si="171"/>
        <v/>
      </c>
      <c r="M2153" t="str">
        <f>IF(B2153="Q", MAX(M$2:M2152)+1, "")</f>
        <v/>
      </c>
      <c r="N2153" t="str">
        <f t="shared" si="168"/>
        <v/>
      </c>
    </row>
    <row r="2154" spans="1:14" x14ac:dyDescent="0.25">
      <c r="C2154" s="10" t="s">
        <v>71</v>
      </c>
      <c r="E2154" s="10" t="s">
        <v>73</v>
      </c>
      <c r="H2154" t="str" cm="1">
        <f t="array" ref="H2154">SUBSTITUTE(INDEX($C$1:$C2154, MAX(IF((NOT(ISBLANK($C$1:$C2154)))*(ISNUMBER(FIND("Item:", $C$1:$C2154))), ROW($C$1:$C2154)-ROW($C$1)+1))), "Item: ", "")</f>
        <v>PROVISION Y COLOCADO DE LAVAMANOS CON ACCESORIOS</v>
      </c>
      <c r="I2154" t="str">
        <f t="shared" si="169"/>
        <v/>
      </c>
      <c r="J2154" t="str">
        <f t="shared" si="172"/>
        <v>EQUIPO</v>
      </c>
      <c r="K2154" t="b">
        <f t="shared" si="170"/>
        <v>0</v>
      </c>
      <c r="L2154" s="11" t="str">
        <f t="shared" si="171"/>
        <v/>
      </c>
      <c r="M2154" t="str">
        <f>IF(B2154="Q", MAX(M$2:M2153)+1, "")</f>
        <v/>
      </c>
      <c r="N2154" t="str">
        <f t="shared" si="168"/>
        <v/>
      </c>
    </row>
    <row r="2155" spans="1:14" x14ac:dyDescent="0.25">
      <c r="H2155" t="str" cm="1">
        <f t="array" ref="H2155">SUBSTITUTE(INDEX($C$1:$C2155, MAX(IF((NOT(ISBLANK($C$1:$C2155)))*(ISNUMBER(FIND("Item:", $C$1:$C2155))), ROW($C$1:$C2155)-ROW($C$1)+1))), "Item: ", "")</f>
        <v>PROVISION Y COLOCADO DE LAVAMANOS CON ACCESORIOS</v>
      </c>
      <c r="I2155" t="str">
        <f t="shared" si="169"/>
        <v/>
      </c>
      <c r="J2155" t="str">
        <f t="shared" si="172"/>
        <v>EQUIPO</v>
      </c>
      <c r="K2155" t="b">
        <f t="shared" si="170"/>
        <v>0</v>
      </c>
      <c r="L2155" s="11" t="str">
        <f t="shared" si="171"/>
        <v/>
      </c>
      <c r="M2155" t="str">
        <f>IF(B2155="Q", MAX(M$2:M2154)+1, "")</f>
        <v/>
      </c>
      <c r="N2155" t="str">
        <f t="shared" si="168"/>
        <v/>
      </c>
    </row>
    <row r="2156" spans="1:14" x14ac:dyDescent="0.25">
      <c r="A2156" s="1" t="s">
        <v>2</v>
      </c>
      <c r="B2156" s="1" t="s">
        <v>213</v>
      </c>
      <c r="C2156" s="4" t="s">
        <v>214</v>
      </c>
      <c r="D2156" s="4" t="s">
        <v>74</v>
      </c>
      <c r="E2156" s="4" t="s">
        <v>77</v>
      </c>
      <c r="F2156" s="4" t="s">
        <v>215</v>
      </c>
      <c r="G2156" s="4" t="s">
        <v>76</v>
      </c>
      <c r="H2156" t="str" cm="1">
        <f t="array" ref="H2156">SUBSTITUTE(INDEX($C$1:$C2156, MAX(IF((NOT(ISBLANK($C$1:$C2156)))*(ISNUMBER(FIND("Item:", $C$1:$C2156))), ROW($C$1:$C2156)-ROW($C$1)+1))), "Item: ", "")</f>
        <v>PROVISION Y COLOCADO DE LAVAMANOS CON ACCESORIOS</v>
      </c>
      <c r="I2156" t="str">
        <f t="shared" si="169"/>
        <v/>
      </c>
      <c r="J2156" t="str">
        <f t="shared" si="172"/>
        <v>EQUIPO</v>
      </c>
      <c r="K2156" t="b">
        <f t="shared" si="170"/>
        <v>0</v>
      </c>
      <c r="L2156" s="11" t="str">
        <f t="shared" si="171"/>
        <v/>
      </c>
      <c r="M2156" t="str">
        <f>IF(B2156="Q", MAX(M$2:M2155)+1, "")</f>
        <v/>
      </c>
      <c r="N2156" t="str">
        <f t="shared" si="168"/>
        <v/>
      </c>
    </row>
    <row r="2157" spans="1:14" x14ac:dyDescent="0.25">
      <c r="A2157" s="2"/>
      <c r="B2157" s="2" t="s">
        <v>216</v>
      </c>
      <c r="C2157" s="5" t="s">
        <v>217</v>
      </c>
      <c r="D2157" s="5"/>
      <c r="E2157" s="5"/>
      <c r="F2157" s="5"/>
      <c r="G2157" s="5"/>
      <c r="H2157" t="str" cm="1">
        <f t="array" ref="H2157">SUBSTITUTE(INDEX($C$1:$C2157, MAX(IF((NOT(ISBLANK($C$1:$C2157)))*(ISNUMBER(FIND("Item:", $C$1:$C2157))), ROW($C$1:$C2157)-ROW($C$1)+1))), "Item: ", "")</f>
        <v>PROVISION Y COLOCADO DE LAVAMANOS CON ACCESORIOS</v>
      </c>
      <c r="I2157" t="str">
        <f t="shared" si="169"/>
        <v>MATERIALES</v>
      </c>
      <c r="J2157" t="str">
        <f t="shared" si="172"/>
        <v>MATERIALES</v>
      </c>
      <c r="K2157" t="b">
        <f t="shared" si="170"/>
        <v>1</v>
      </c>
      <c r="L2157" s="11" t="str">
        <f t="shared" si="171"/>
        <v/>
      </c>
      <c r="M2157" t="str">
        <f>IF(B2157="Q", MAX(M$2:M2156)+1, "")</f>
        <v/>
      </c>
      <c r="N2157" t="str">
        <f t="shared" si="168"/>
        <v/>
      </c>
    </row>
    <row r="2158" spans="1:14" x14ac:dyDescent="0.25">
      <c r="A2158" s="2">
        <v>1</v>
      </c>
      <c r="B2158" s="2" t="s">
        <v>218</v>
      </c>
      <c r="C2158" s="5" t="s">
        <v>172</v>
      </c>
      <c r="D2158" s="5" t="s">
        <v>37</v>
      </c>
      <c r="E2158" s="3">
        <v>1</v>
      </c>
      <c r="F2158" s="3">
        <v>36</v>
      </c>
      <c r="G2158" s="3">
        <v>36</v>
      </c>
      <c r="H2158" t="str" cm="1">
        <f t="array" ref="H2158">SUBSTITUTE(INDEX($C$1:$C2158, MAX(IF((NOT(ISBLANK($C$1:$C2158)))*(ISNUMBER(FIND("Item:", $C$1:$C2158))), ROW($C$1:$C2158)-ROW($C$1)+1))), "Item: ", "")</f>
        <v>PROVISION Y COLOCADO DE LAVAMANOS CON ACCESORIOS</v>
      </c>
      <c r="I2158" t="str">
        <f t="shared" si="169"/>
        <v/>
      </c>
      <c r="J2158" t="str">
        <f t="shared" si="172"/>
        <v>MATERIALES</v>
      </c>
      <c r="K2158" t="b">
        <f t="shared" si="170"/>
        <v>0</v>
      </c>
      <c r="L2158" s="11" t="str">
        <f t="shared" si="171"/>
        <v>SI</v>
      </c>
      <c r="M2158" t="str">
        <f>IF(B2158="Q", MAX(M$2:M2157)+1, "")</f>
        <v/>
      </c>
      <c r="N2158" t="str">
        <f t="shared" si="168"/>
        <v/>
      </c>
    </row>
    <row r="2159" spans="1:14" x14ac:dyDescent="0.25">
      <c r="A2159" s="2">
        <v>2</v>
      </c>
      <c r="B2159" s="2" t="s">
        <v>218</v>
      </c>
      <c r="C2159" s="5" t="s">
        <v>144</v>
      </c>
      <c r="D2159" s="5" t="s">
        <v>37</v>
      </c>
      <c r="E2159" s="3">
        <v>1</v>
      </c>
      <c r="F2159" s="3">
        <v>200</v>
      </c>
      <c r="G2159" s="3">
        <v>200</v>
      </c>
      <c r="H2159" t="str" cm="1">
        <f t="array" ref="H2159">SUBSTITUTE(INDEX($C$1:$C2159, MAX(IF((NOT(ISBLANK($C$1:$C2159)))*(ISNUMBER(FIND("Item:", $C$1:$C2159))), ROW($C$1:$C2159)-ROW($C$1)+1))), "Item: ", "")</f>
        <v>PROVISION Y COLOCADO DE LAVAMANOS CON ACCESORIOS</v>
      </c>
      <c r="I2159" t="str">
        <f t="shared" si="169"/>
        <v/>
      </c>
      <c r="J2159" t="str">
        <f t="shared" si="172"/>
        <v>MATERIALES</v>
      </c>
      <c r="K2159" t="b">
        <f t="shared" si="170"/>
        <v>0</v>
      </c>
      <c r="L2159" s="11" t="str">
        <f t="shared" si="171"/>
        <v>SI</v>
      </c>
      <c r="M2159" t="str">
        <f>IF(B2159="Q", MAX(M$2:M2158)+1, "")</f>
        <v/>
      </c>
      <c r="N2159" t="str">
        <f t="shared" si="168"/>
        <v/>
      </c>
    </row>
    <row r="2160" spans="1:14" x14ac:dyDescent="0.25">
      <c r="A2160" s="2">
        <v>3</v>
      </c>
      <c r="B2160" s="2" t="s">
        <v>218</v>
      </c>
      <c r="C2160" s="5" t="s">
        <v>134</v>
      </c>
      <c r="D2160" s="5" t="s">
        <v>37</v>
      </c>
      <c r="E2160" s="3">
        <v>1</v>
      </c>
      <c r="F2160" s="3">
        <v>60</v>
      </c>
      <c r="G2160" s="3">
        <v>60</v>
      </c>
      <c r="H2160" t="str" cm="1">
        <f t="array" ref="H2160">SUBSTITUTE(INDEX($C$1:$C2160, MAX(IF((NOT(ISBLANK($C$1:$C2160)))*(ISNUMBER(FIND("Item:", $C$1:$C2160))), ROW($C$1:$C2160)-ROW($C$1)+1))), "Item: ", "")</f>
        <v>PROVISION Y COLOCADO DE LAVAMANOS CON ACCESORIOS</v>
      </c>
      <c r="I2160" t="str">
        <f t="shared" si="169"/>
        <v/>
      </c>
      <c r="J2160" t="str">
        <f t="shared" si="172"/>
        <v>MATERIALES</v>
      </c>
      <c r="K2160" t="b">
        <f t="shared" si="170"/>
        <v>0</v>
      </c>
      <c r="L2160" s="11" t="str">
        <f t="shared" si="171"/>
        <v>SI</v>
      </c>
      <c r="M2160" t="str">
        <f>IF(B2160="Q", MAX(M$2:M2159)+1, "")</f>
        <v/>
      </c>
      <c r="N2160" t="str">
        <f t="shared" si="168"/>
        <v/>
      </c>
    </row>
    <row r="2161" spans="1:14" x14ac:dyDescent="0.25">
      <c r="A2161" s="2">
        <v>4</v>
      </c>
      <c r="B2161" s="2" t="s">
        <v>218</v>
      </c>
      <c r="C2161" s="5" t="s">
        <v>113</v>
      </c>
      <c r="D2161" s="5" t="s">
        <v>37</v>
      </c>
      <c r="E2161" s="3">
        <v>1</v>
      </c>
      <c r="F2161" s="3">
        <v>15</v>
      </c>
      <c r="G2161" s="3">
        <v>15</v>
      </c>
      <c r="H2161" t="str" cm="1">
        <f t="array" ref="H2161">SUBSTITUTE(INDEX($C$1:$C2161, MAX(IF((NOT(ISBLANK($C$1:$C2161)))*(ISNUMBER(FIND("Item:", $C$1:$C2161))), ROW($C$1:$C2161)-ROW($C$1)+1))), "Item: ", "")</f>
        <v>PROVISION Y COLOCADO DE LAVAMANOS CON ACCESORIOS</v>
      </c>
      <c r="I2161" t="str">
        <f t="shared" si="169"/>
        <v/>
      </c>
      <c r="J2161" t="str">
        <f t="shared" si="172"/>
        <v>MATERIALES</v>
      </c>
      <c r="K2161" t="b">
        <f t="shared" si="170"/>
        <v>0</v>
      </c>
      <c r="L2161" s="11" t="str">
        <f t="shared" si="171"/>
        <v>SI</v>
      </c>
      <c r="M2161" t="str">
        <f>IF(B2161="Q", MAX(M$2:M2160)+1, "")</f>
        <v/>
      </c>
      <c r="N2161" t="str">
        <f t="shared" si="168"/>
        <v/>
      </c>
    </row>
    <row r="2162" spans="1:14" x14ac:dyDescent="0.25">
      <c r="A2162" s="2">
        <v>5</v>
      </c>
      <c r="B2162" s="2" t="s">
        <v>218</v>
      </c>
      <c r="C2162" s="5" t="s">
        <v>108</v>
      </c>
      <c r="D2162" s="5" t="s">
        <v>81</v>
      </c>
      <c r="E2162" s="3">
        <v>1</v>
      </c>
      <c r="F2162" s="3">
        <v>1.1000000000000001</v>
      </c>
      <c r="G2162" s="3">
        <v>1.1000000000000001</v>
      </c>
      <c r="H2162" t="str" cm="1">
        <f t="array" ref="H2162">SUBSTITUTE(INDEX($C$1:$C2162, MAX(IF((NOT(ISBLANK($C$1:$C2162)))*(ISNUMBER(FIND("Item:", $C$1:$C2162))), ROW($C$1:$C2162)-ROW($C$1)+1))), "Item: ", "")</f>
        <v>PROVISION Y COLOCADO DE LAVAMANOS CON ACCESORIOS</v>
      </c>
      <c r="I2162" t="str">
        <f t="shared" si="169"/>
        <v/>
      </c>
      <c r="J2162" t="str">
        <f t="shared" si="172"/>
        <v>MATERIALES</v>
      </c>
      <c r="K2162" t="b">
        <f t="shared" si="170"/>
        <v>0</v>
      </c>
      <c r="L2162" s="11" t="str">
        <f t="shared" si="171"/>
        <v>SI</v>
      </c>
      <c r="M2162" t="str">
        <f>IF(B2162="Q", MAX(M$2:M2161)+1, "")</f>
        <v/>
      </c>
      <c r="N2162" t="str">
        <f t="shared" si="168"/>
        <v/>
      </c>
    </row>
    <row r="2163" spans="1:14" x14ac:dyDescent="0.25">
      <c r="A2163" s="2">
        <v>6</v>
      </c>
      <c r="B2163" s="2" t="s">
        <v>218</v>
      </c>
      <c r="C2163" s="5" t="s">
        <v>180</v>
      </c>
      <c r="D2163" s="5" t="s">
        <v>37</v>
      </c>
      <c r="E2163" s="3">
        <v>1</v>
      </c>
      <c r="F2163" s="3">
        <v>2</v>
      </c>
      <c r="G2163" s="3">
        <v>2</v>
      </c>
      <c r="H2163" t="str" cm="1">
        <f t="array" ref="H2163">SUBSTITUTE(INDEX($C$1:$C2163, MAX(IF((NOT(ISBLANK($C$1:$C2163)))*(ISNUMBER(FIND("Item:", $C$1:$C2163))), ROW($C$1:$C2163)-ROW($C$1)+1))), "Item: ", "")</f>
        <v>PROVISION Y COLOCADO DE LAVAMANOS CON ACCESORIOS</v>
      </c>
      <c r="I2163" t="str">
        <f t="shared" si="169"/>
        <v/>
      </c>
      <c r="J2163" t="str">
        <f t="shared" si="172"/>
        <v>MATERIALES</v>
      </c>
      <c r="K2163" t="b">
        <f t="shared" si="170"/>
        <v>0</v>
      </c>
      <c r="L2163" s="11" t="str">
        <f t="shared" si="171"/>
        <v>SI</v>
      </c>
      <c r="M2163" t="str">
        <f>IF(B2163="Q", MAX(M$2:M2162)+1, "")</f>
        <v/>
      </c>
      <c r="N2163" t="str">
        <f t="shared" si="168"/>
        <v/>
      </c>
    </row>
    <row r="2164" spans="1:14" x14ac:dyDescent="0.25">
      <c r="A2164" s="2">
        <v>7</v>
      </c>
      <c r="B2164" s="2" t="s">
        <v>218</v>
      </c>
      <c r="C2164" s="5" t="s">
        <v>90</v>
      </c>
      <c r="D2164" s="5" t="s">
        <v>89</v>
      </c>
      <c r="E2164" s="3">
        <v>0.01</v>
      </c>
      <c r="F2164" s="3">
        <v>0</v>
      </c>
      <c r="G2164" s="3">
        <v>0</v>
      </c>
      <c r="H2164" t="str" cm="1">
        <f t="array" ref="H2164">SUBSTITUTE(INDEX($C$1:$C2164, MAX(IF((NOT(ISBLANK($C$1:$C2164)))*(ISNUMBER(FIND("Item:", $C$1:$C2164))), ROW($C$1:$C2164)-ROW($C$1)+1))), "Item: ", "")</f>
        <v>PROVISION Y COLOCADO DE LAVAMANOS CON ACCESORIOS</v>
      </c>
      <c r="I2164" t="str">
        <f t="shared" si="169"/>
        <v/>
      </c>
      <c r="J2164" t="str">
        <f t="shared" si="172"/>
        <v>MATERIALES</v>
      </c>
      <c r="K2164" t="b">
        <f t="shared" si="170"/>
        <v>0</v>
      </c>
      <c r="L2164" s="11" t="str">
        <f t="shared" si="171"/>
        <v>SI</v>
      </c>
      <c r="M2164" t="str">
        <f>IF(B2164="Q", MAX(M$2:M2163)+1, "")</f>
        <v/>
      </c>
      <c r="N2164" t="str">
        <f t="shared" si="168"/>
        <v/>
      </c>
    </row>
    <row r="2165" spans="1:14" x14ac:dyDescent="0.25">
      <c r="H2165" t="str" cm="1">
        <f t="array" ref="H2165">SUBSTITUTE(INDEX($C$1:$C2165, MAX(IF((NOT(ISBLANK($C$1:$C2165)))*(ISNUMBER(FIND("Item:", $C$1:$C2165))), ROW($C$1:$C2165)-ROW($C$1)+1))), "Item: ", "")</f>
        <v>PROVISION Y COLOCADO DE LAVAMANOS CON ACCESORIOS</v>
      </c>
      <c r="I2165" t="str">
        <f t="shared" si="169"/>
        <v/>
      </c>
      <c r="J2165" t="str">
        <f t="shared" si="172"/>
        <v>MATERIALES</v>
      </c>
      <c r="K2165" t="b">
        <f t="shared" si="170"/>
        <v>0</v>
      </c>
      <c r="L2165" s="11" t="str">
        <f t="shared" si="171"/>
        <v/>
      </c>
      <c r="M2165" t="str">
        <f>IF(B2165="Q", MAX(M$2:M2164)+1, "")</f>
        <v/>
      </c>
      <c r="N2165" t="str">
        <f t="shared" si="168"/>
        <v/>
      </c>
    </row>
    <row r="2166" spans="1:14" x14ac:dyDescent="0.25">
      <c r="H2166" t="str" cm="1">
        <f t="array" ref="H2166">SUBSTITUTE(INDEX($C$1:$C2166, MAX(IF((NOT(ISBLANK($C$1:$C2166)))*(ISNUMBER(FIND("Item:", $C$1:$C2166))), ROW($C$1:$C2166)-ROW($C$1)+1))), "Item: ", "")</f>
        <v>PROVISION Y COLOCADO DE LAVAMANOS CON ACCESORIOS</v>
      </c>
      <c r="I2166" t="str">
        <f t="shared" si="169"/>
        <v/>
      </c>
      <c r="J2166" t="str">
        <f t="shared" si="172"/>
        <v>MATERIALES</v>
      </c>
      <c r="K2166" t="b">
        <f t="shared" si="170"/>
        <v>0</v>
      </c>
      <c r="L2166" s="11" t="str">
        <f t="shared" si="171"/>
        <v/>
      </c>
      <c r="M2166" t="str">
        <f>IF(B2166="Q", MAX(M$2:M2165)+1, "")</f>
        <v/>
      </c>
      <c r="N2166" t="str">
        <f t="shared" si="168"/>
        <v/>
      </c>
    </row>
    <row r="2167" spans="1:14" x14ac:dyDescent="0.25">
      <c r="H2167" t="str" cm="1">
        <f t="array" ref="H2167">SUBSTITUTE(INDEX($C$1:$C2167, MAX(IF((NOT(ISBLANK($C$1:$C2167)))*(ISNUMBER(FIND("Item:", $C$1:$C2167))), ROW($C$1:$C2167)-ROW($C$1)+1))), "Item: ", "")</f>
        <v>PROVISION Y COLOCADO DE LAVAMANOS CON ACCESORIOS</v>
      </c>
      <c r="I2167" t="str">
        <f t="shared" si="169"/>
        <v/>
      </c>
      <c r="J2167" t="str">
        <f t="shared" si="172"/>
        <v>MATERIALES</v>
      </c>
      <c r="K2167" t="b">
        <f t="shared" si="170"/>
        <v>0</v>
      </c>
      <c r="L2167" s="11" t="str">
        <f t="shared" si="171"/>
        <v/>
      </c>
      <c r="M2167" t="str">
        <f>IF(B2167="Q", MAX(M$2:M2166)+1, "")</f>
        <v/>
      </c>
      <c r="N2167" t="str">
        <f t="shared" si="168"/>
        <v/>
      </c>
    </row>
    <row r="2168" spans="1:14" x14ac:dyDescent="0.25">
      <c r="H2168" t="str" cm="1">
        <f t="array" ref="H2168">SUBSTITUTE(INDEX($C$1:$C2168, MAX(IF((NOT(ISBLANK($C$1:$C2168)))*(ISNUMBER(FIND("Item:", $C$1:$C2168))), ROW($C$1:$C2168)-ROW($C$1)+1))), "Item: ", "")</f>
        <v>PROVISION Y COLOCADO DE LAVAMANOS CON ACCESORIOS</v>
      </c>
      <c r="I2168" t="str">
        <f t="shared" si="169"/>
        <v/>
      </c>
      <c r="J2168" t="str">
        <f t="shared" si="172"/>
        <v>MATERIALES</v>
      </c>
      <c r="K2168" t="b">
        <f t="shared" si="170"/>
        <v>0</v>
      </c>
      <c r="L2168" s="11" t="str">
        <f t="shared" si="171"/>
        <v/>
      </c>
      <c r="M2168" t="str">
        <f>IF(B2168="Q", MAX(M$2:M2167)+1, "")</f>
        <v/>
      </c>
      <c r="N2168" t="str">
        <f t="shared" si="168"/>
        <v/>
      </c>
    </row>
    <row r="2169" spans="1:14" x14ac:dyDescent="0.25">
      <c r="H2169" t="str" cm="1">
        <f t="array" ref="H2169">SUBSTITUTE(INDEX($C$1:$C2169, MAX(IF((NOT(ISBLANK($C$1:$C2169)))*(ISNUMBER(FIND("Item:", $C$1:$C2169))), ROW($C$1:$C2169)-ROW($C$1)+1))), "Item: ", "")</f>
        <v>PROVISION Y COLOCADO DE LAVAMANOS CON ACCESORIOS</v>
      </c>
      <c r="I2169" t="str">
        <f t="shared" si="169"/>
        <v/>
      </c>
      <c r="J2169" t="str">
        <f t="shared" si="172"/>
        <v>MATERIALES</v>
      </c>
      <c r="K2169" t="b">
        <f t="shared" si="170"/>
        <v>0</v>
      </c>
      <c r="L2169" s="11" t="str">
        <f t="shared" si="171"/>
        <v/>
      </c>
      <c r="M2169" t="str">
        <f>IF(B2169="Q", MAX(M$2:M2168)+1, "")</f>
        <v/>
      </c>
      <c r="N2169" t="str">
        <f t="shared" si="168"/>
        <v/>
      </c>
    </row>
    <row r="2170" spans="1:14" x14ac:dyDescent="0.25">
      <c r="H2170" t="str" cm="1">
        <f t="array" ref="H2170">SUBSTITUTE(INDEX($C$1:$C2170, MAX(IF((NOT(ISBLANK($C$1:$C2170)))*(ISNUMBER(FIND("Item:", $C$1:$C2170))), ROW($C$1:$C2170)-ROW($C$1)+1))), "Item: ", "")</f>
        <v>PROVISION Y COLOCADO DE LAVAMANOS CON ACCESORIOS</v>
      </c>
      <c r="I2170" t="str">
        <f t="shared" si="169"/>
        <v/>
      </c>
      <c r="J2170" t="str">
        <f t="shared" si="172"/>
        <v>MATERIALES</v>
      </c>
      <c r="K2170" t="b">
        <f t="shared" si="170"/>
        <v>0</v>
      </c>
      <c r="L2170" s="11" t="str">
        <f t="shared" si="171"/>
        <v/>
      </c>
      <c r="M2170" t="str">
        <f>IF(B2170="Q", MAX(M$2:M2169)+1, "")</f>
        <v/>
      </c>
      <c r="N2170" t="str">
        <f t="shared" si="168"/>
        <v/>
      </c>
    </row>
    <row r="2171" spans="1:14" x14ac:dyDescent="0.25">
      <c r="H2171" t="str" cm="1">
        <f t="array" ref="H2171">SUBSTITUTE(INDEX($C$1:$C2171, MAX(IF((NOT(ISBLANK($C$1:$C2171)))*(ISNUMBER(FIND("Item:", $C$1:$C2171))), ROW($C$1:$C2171)-ROW($C$1)+1))), "Item: ", "")</f>
        <v>PROVISION Y COLOCADO DE LAVAMANOS CON ACCESORIOS</v>
      </c>
      <c r="I2171" t="str">
        <f t="shared" si="169"/>
        <v/>
      </c>
      <c r="J2171" t="str">
        <f t="shared" si="172"/>
        <v>MATERIALES</v>
      </c>
      <c r="K2171" t="b">
        <f t="shared" si="170"/>
        <v>0</v>
      </c>
      <c r="L2171" s="11" t="str">
        <f t="shared" si="171"/>
        <v/>
      </c>
      <c r="M2171" t="str">
        <f>IF(B2171="Q", MAX(M$2:M2170)+1, "")</f>
        <v/>
      </c>
      <c r="N2171" t="str">
        <f t="shared" si="168"/>
        <v/>
      </c>
    </row>
    <row r="2172" spans="1:14" x14ac:dyDescent="0.25">
      <c r="H2172" t="str" cm="1">
        <f t="array" ref="H2172">SUBSTITUTE(INDEX($C$1:$C2172, MAX(IF((NOT(ISBLANK($C$1:$C2172)))*(ISNUMBER(FIND("Item:", $C$1:$C2172))), ROW($C$1:$C2172)-ROW($C$1)+1))), "Item: ", "")</f>
        <v>PROVISION Y COLOCADO DE LAVAMANOS CON ACCESORIOS</v>
      </c>
      <c r="I2172" t="str">
        <f t="shared" si="169"/>
        <v/>
      </c>
      <c r="J2172" t="str">
        <f t="shared" si="172"/>
        <v>MATERIALES</v>
      </c>
      <c r="K2172" t="b">
        <f t="shared" si="170"/>
        <v>0</v>
      </c>
      <c r="L2172" s="11" t="str">
        <f t="shared" si="171"/>
        <v/>
      </c>
      <c r="M2172" t="str">
        <f>IF(B2172="Q", MAX(M$2:M2171)+1, "")</f>
        <v/>
      </c>
      <c r="N2172" t="str">
        <f t="shared" si="168"/>
        <v/>
      </c>
    </row>
    <row r="2173" spans="1:14" x14ac:dyDescent="0.25">
      <c r="A2173" s="6" t="s">
        <v>1</v>
      </c>
      <c r="B2173" s="6" t="s">
        <v>219</v>
      </c>
      <c r="C2173" s="8" t="s">
        <v>220</v>
      </c>
      <c r="D2173" s="8"/>
      <c r="E2173" s="8"/>
      <c r="F2173" s="8" t="s">
        <v>221</v>
      </c>
      <c r="G2173" s="7">
        <v>314.10000000000002</v>
      </c>
      <c r="H2173" t="str" cm="1">
        <f t="array" ref="H2173">SUBSTITUTE(INDEX($C$1:$C2173, MAX(IF((NOT(ISBLANK($C$1:$C2173)))*(ISNUMBER(FIND("Item:", $C$1:$C2173))), ROW($C$1:$C2173)-ROW($C$1)+1))), "Item: ", "")</f>
        <v>PROVISION Y COLOCADO DE LAVAMANOS CON ACCESORIOS</v>
      </c>
      <c r="I2173" t="str">
        <f t="shared" si="169"/>
        <v>MATERIALES</v>
      </c>
      <c r="J2173" t="str">
        <f t="shared" si="172"/>
        <v>MATERIALES</v>
      </c>
      <c r="K2173" t="b">
        <f t="shared" si="170"/>
        <v>0</v>
      </c>
      <c r="L2173" s="11" t="str">
        <f t="shared" si="171"/>
        <v/>
      </c>
      <c r="M2173" t="str">
        <f>IF(B2173="Q", MAX(M$2:M2172)+1, "")</f>
        <v/>
      </c>
      <c r="N2173" t="str">
        <f t="shared" si="168"/>
        <v/>
      </c>
    </row>
    <row r="2174" spans="1:14" x14ac:dyDescent="0.25">
      <c r="A2174" s="2"/>
      <c r="B2174" s="2" t="s">
        <v>222</v>
      </c>
      <c r="C2174" s="5" t="s">
        <v>223</v>
      </c>
      <c r="D2174" s="5"/>
      <c r="E2174" s="5"/>
      <c r="F2174" s="5"/>
      <c r="G2174" s="5"/>
      <c r="H2174" t="str" cm="1">
        <f t="array" ref="H2174">SUBSTITUTE(INDEX($C$1:$C2174, MAX(IF((NOT(ISBLANK($C$1:$C2174)))*(ISNUMBER(FIND("Item:", $C$1:$C2174))), ROW($C$1:$C2174)-ROW($C$1)+1))), "Item: ", "")</f>
        <v>PROVISION Y COLOCADO DE LAVAMANOS CON ACCESORIOS</v>
      </c>
      <c r="I2174" t="str">
        <f t="shared" si="169"/>
        <v>MANO DE OBRA</v>
      </c>
      <c r="J2174" t="str">
        <f t="shared" si="172"/>
        <v>MANO DE OBRA</v>
      </c>
      <c r="K2174" t="b">
        <f t="shared" si="170"/>
        <v>1</v>
      </c>
      <c r="L2174" s="11" t="str">
        <f t="shared" si="171"/>
        <v/>
      </c>
      <c r="M2174" t="str">
        <f>IF(B2174="Q", MAX(M$2:M2173)+1, "")</f>
        <v/>
      </c>
      <c r="N2174" t="str">
        <f t="shared" si="168"/>
        <v/>
      </c>
    </row>
    <row r="2175" spans="1:14" x14ac:dyDescent="0.25">
      <c r="A2175" s="2">
        <v>1</v>
      </c>
      <c r="B2175" s="2" t="s">
        <v>218</v>
      </c>
      <c r="C2175" s="5" t="s">
        <v>206</v>
      </c>
      <c r="D2175" s="5" t="s">
        <v>198</v>
      </c>
      <c r="E2175" s="3">
        <v>3</v>
      </c>
      <c r="F2175" s="3">
        <v>18</v>
      </c>
      <c r="G2175" s="3">
        <v>54</v>
      </c>
      <c r="H2175" t="str" cm="1">
        <f t="array" ref="H2175">SUBSTITUTE(INDEX($C$1:$C2175, MAX(IF((NOT(ISBLANK($C$1:$C2175)))*(ISNUMBER(FIND("Item:", $C$1:$C2175))), ROW($C$1:$C2175)-ROW($C$1)+1))), "Item: ", "")</f>
        <v>PROVISION Y COLOCADO DE LAVAMANOS CON ACCESORIOS</v>
      </c>
      <c r="I2175" t="str">
        <f t="shared" si="169"/>
        <v/>
      </c>
      <c r="J2175" t="str">
        <f t="shared" si="172"/>
        <v>MANO DE OBRA</v>
      </c>
      <c r="K2175" t="b">
        <f t="shared" si="170"/>
        <v>0</v>
      </c>
      <c r="L2175" s="11" t="str">
        <f t="shared" si="171"/>
        <v>SI</v>
      </c>
      <c r="M2175" t="str">
        <f>IF(B2175="Q", MAX(M$2:M2174)+1, "")</f>
        <v/>
      </c>
      <c r="N2175" t="str">
        <f t="shared" si="168"/>
        <v/>
      </c>
    </row>
    <row r="2176" spans="1:14" x14ac:dyDescent="0.25">
      <c r="A2176" s="2">
        <v>2</v>
      </c>
      <c r="B2176" s="2" t="s">
        <v>218</v>
      </c>
      <c r="C2176" s="5" t="s">
        <v>200</v>
      </c>
      <c r="D2176" s="5" t="s">
        <v>198</v>
      </c>
      <c r="E2176" s="3">
        <v>2.5</v>
      </c>
      <c r="F2176" s="3">
        <v>0</v>
      </c>
      <c r="G2176" s="3">
        <v>0</v>
      </c>
      <c r="H2176" t="str" cm="1">
        <f t="array" ref="H2176">SUBSTITUTE(INDEX($C$1:$C2176, MAX(IF((NOT(ISBLANK($C$1:$C2176)))*(ISNUMBER(FIND("Item:", $C$1:$C2176))), ROW($C$1:$C2176)-ROW($C$1)+1))), "Item: ", "")</f>
        <v>PROVISION Y COLOCADO DE LAVAMANOS CON ACCESORIOS</v>
      </c>
      <c r="I2176" t="str">
        <f t="shared" si="169"/>
        <v/>
      </c>
      <c r="J2176" t="str">
        <f t="shared" si="172"/>
        <v>MANO DE OBRA</v>
      </c>
      <c r="K2176" t="b">
        <f t="shared" si="170"/>
        <v>0</v>
      </c>
      <c r="L2176" s="11" t="str">
        <f t="shared" si="171"/>
        <v>SI</v>
      </c>
      <c r="M2176" t="str">
        <f>IF(B2176="Q", MAX(M$2:M2175)+1, "")</f>
        <v/>
      </c>
      <c r="N2176" t="str">
        <f t="shared" si="168"/>
        <v/>
      </c>
    </row>
    <row r="2177" spans="1:14" x14ac:dyDescent="0.25">
      <c r="H2177" t="str" cm="1">
        <f t="array" ref="H2177">SUBSTITUTE(INDEX($C$1:$C2177, MAX(IF((NOT(ISBLANK($C$1:$C2177)))*(ISNUMBER(FIND("Item:", $C$1:$C2177))), ROW($C$1:$C2177)-ROW($C$1)+1))), "Item: ", "")</f>
        <v>PROVISION Y COLOCADO DE LAVAMANOS CON ACCESORIOS</v>
      </c>
      <c r="I2177" t="str">
        <f t="shared" si="169"/>
        <v/>
      </c>
      <c r="J2177" t="str">
        <f t="shared" si="172"/>
        <v>MANO DE OBRA</v>
      </c>
      <c r="K2177" t="b">
        <f t="shared" si="170"/>
        <v>0</v>
      </c>
      <c r="L2177" s="11" t="str">
        <f t="shared" si="171"/>
        <v/>
      </c>
      <c r="M2177" t="str">
        <f>IF(B2177="Q", MAX(M$2:M2176)+1, "")</f>
        <v/>
      </c>
      <c r="N2177" t="str">
        <f t="shared" si="168"/>
        <v/>
      </c>
    </row>
    <row r="2178" spans="1:14" x14ac:dyDescent="0.25">
      <c r="H2178" t="str" cm="1">
        <f t="array" ref="H2178">SUBSTITUTE(INDEX($C$1:$C2178, MAX(IF((NOT(ISBLANK($C$1:$C2178)))*(ISNUMBER(FIND("Item:", $C$1:$C2178))), ROW($C$1:$C2178)-ROW($C$1)+1))), "Item: ", "")</f>
        <v>PROVISION Y COLOCADO DE LAVAMANOS CON ACCESORIOS</v>
      </c>
      <c r="I2178" t="str">
        <f t="shared" si="169"/>
        <v/>
      </c>
      <c r="J2178" t="str">
        <f t="shared" si="172"/>
        <v>MANO DE OBRA</v>
      </c>
      <c r="K2178" t="b">
        <f t="shared" si="170"/>
        <v>0</v>
      </c>
      <c r="L2178" s="11" t="str">
        <f t="shared" si="171"/>
        <v/>
      </c>
      <c r="M2178" t="str">
        <f>IF(B2178="Q", MAX(M$2:M2177)+1, "")</f>
        <v/>
      </c>
      <c r="N2178" t="str">
        <f t="shared" ref="N2178:N2241" si="173">+IF(M2178="","",H2178)</f>
        <v/>
      </c>
    </row>
    <row r="2179" spans="1:14" x14ac:dyDescent="0.25">
      <c r="H2179" t="str" cm="1">
        <f t="array" ref="H2179">SUBSTITUTE(INDEX($C$1:$C2179, MAX(IF((NOT(ISBLANK($C$1:$C2179)))*(ISNUMBER(FIND("Item:", $C$1:$C2179))), ROW($C$1:$C2179)-ROW($C$1)+1))), "Item: ", "")</f>
        <v>PROVISION Y COLOCADO DE LAVAMANOS CON ACCESORIOS</v>
      </c>
      <c r="I2179" t="str">
        <f t="shared" ref="I2179:I2242" si="174">IFERROR(  IF(OR(ISNUMBER(FIND("MATERIALES", C2179,1))), "MATERIALES",  IF(OR(ISNUMBER(FIND("MANO DE OBRA", C2179))), "MANO DE OBRA",  IF(OR(ISNUMBER(FIND("EQUIPO", C2179))), "EQUIPO",  ""))),"")</f>
        <v/>
      </c>
      <c r="J2179" t="str">
        <f t="shared" si="172"/>
        <v>MANO DE OBRA</v>
      </c>
      <c r="K2179" t="b">
        <f t="shared" ref="K2179:K2242" si="175">AND(ISTEXT(B2179),C2179=J2179)</f>
        <v>0</v>
      </c>
      <c r="L2179" s="11" t="str">
        <f t="shared" ref="L2179:L2242" si="176">IF(ISNUMBER(A2179),"SI","")</f>
        <v/>
      </c>
      <c r="M2179" t="str">
        <f>IF(B2179="Q", MAX(M$2:M2178)+1, "")</f>
        <v/>
      </c>
      <c r="N2179" t="str">
        <f t="shared" si="173"/>
        <v/>
      </c>
    </row>
    <row r="2180" spans="1:14" x14ac:dyDescent="0.25">
      <c r="A2180" s="6" t="s">
        <v>1</v>
      </c>
      <c r="B2180" s="6" t="s">
        <v>224</v>
      </c>
      <c r="C2180" s="8" t="s">
        <v>225</v>
      </c>
      <c r="D2180" s="8"/>
      <c r="E2180" s="8"/>
      <c r="F2180" s="8" t="s">
        <v>226</v>
      </c>
      <c r="G2180" s="7">
        <v>54</v>
      </c>
      <c r="H2180" t="str" cm="1">
        <f t="array" ref="H2180">SUBSTITUTE(INDEX($C$1:$C2180, MAX(IF((NOT(ISBLANK($C$1:$C2180)))*(ISNUMBER(FIND("Item:", $C$1:$C2180))), ROW($C$1:$C2180)-ROW($C$1)+1))), "Item: ", "")</f>
        <v>PROVISION Y COLOCADO DE LAVAMANOS CON ACCESORIOS</v>
      </c>
      <c r="I2180" t="str">
        <f t="shared" si="174"/>
        <v>MANO DE OBRA</v>
      </c>
      <c r="J2180" t="str">
        <f t="shared" si="172"/>
        <v>MANO DE OBRA</v>
      </c>
      <c r="K2180" t="b">
        <f t="shared" si="175"/>
        <v>0</v>
      </c>
      <c r="L2180" s="11" t="str">
        <f t="shared" si="176"/>
        <v/>
      </c>
      <c r="M2180" t="str">
        <f>IF(B2180="Q", MAX(M$2:M2179)+1, "")</f>
        <v/>
      </c>
      <c r="N2180" t="str">
        <f t="shared" si="173"/>
        <v/>
      </c>
    </row>
    <row r="2181" spans="1:14" x14ac:dyDescent="0.25">
      <c r="A2181" s="2"/>
      <c r="B2181" s="2" t="s">
        <v>227</v>
      </c>
      <c r="C2181" s="5" t="s">
        <v>228</v>
      </c>
      <c r="D2181" s="5"/>
      <c r="E2181" s="5" t="s">
        <v>229</v>
      </c>
      <c r="F2181" s="5" t="s">
        <v>230</v>
      </c>
      <c r="G2181" s="3">
        <v>29.7</v>
      </c>
      <c r="H2181" t="str" cm="1">
        <f t="array" ref="H2181">SUBSTITUTE(INDEX($C$1:$C2181, MAX(IF((NOT(ISBLANK($C$1:$C2181)))*(ISNUMBER(FIND("Item:", $C$1:$C2181))), ROW($C$1:$C2181)-ROW($C$1)+1))), "Item: ", "")</f>
        <v>PROVISION Y COLOCADO DE LAVAMANOS CON ACCESORIOS</v>
      </c>
      <c r="I2181" t="str">
        <f t="shared" si="174"/>
        <v/>
      </c>
      <c r="J2181" t="str">
        <f t="shared" si="172"/>
        <v>MANO DE OBRA</v>
      </c>
      <c r="K2181" t="b">
        <f t="shared" si="175"/>
        <v>0</v>
      </c>
      <c r="L2181" s="11" t="str">
        <f t="shared" si="176"/>
        <v/>
      </c>
      <c r="M2181" t="str">
        <f>IF(B2181="Q", MAX(M$2:M2180)+1, "")</f>
        <v/>
      </c>
      <c r="N2181" t="str">
        <f t="shared" si="173"/>
        <v/>
      </c>
    </row>
    <row r="2182" spans="1:14" x14ac:dyDescent="0.25">
      <c r="A2182" s="2"/>
      <c r="B2182" s="2" t="s">
        <v>231</v>
      </c>
      <c r="C2182" s="5" t="s">
        <v>232</v>
      </c>
      <c r="D2182" s="5"/>
      <c r="E2182" s="5" t="s">
        <v>233</v>
      </c>
      <c r="F2182" s="5" t="s">
        <v>234</v>
      </c>
      <c r="G2182" s="3">
        <v>12.5</v>
      </c>
      <c r="H2182" t="str" cm="1">
        <f t="array" ref="H2182">SUBSTITUTE(INDEX($C$1:$C2182, MAX(IF((NOT(ISBLANK($C$1:$C2182)))*(ISNUMBER(FIND("Item:", $C$1:$C2182))), ROW($C$1:$C2182)-ROW($C$1)+1))), "Item: ", "")</f>
        <v>PROVISION Y COLOCADO DE LAVAMANOS CON ACCESORIOS</v>
      </c>
      <c r="I2182" t="str">
        <f t="shared" si="174"/>
        <v/>
      </c>
      <c r="J2182" t="str">
        <f t="shared" si="172"/>
        <v>MANO DE OBRA</v>
      </c>
      <c r="K2182" t="b">
        <f t="shared" si="175"/>
        <v>0</v>
      </c>
      <c r="L2182" s="11" t="str">
        <f t="shared" si="176"/>
        <v/>
      </c>
      <c r="M2182" t="str">
        <f>IF(B2182="Q", MAX(M$2:M2181)+1, "")</f>
        <v/>
      </c>
      <c r="N2182" t="str">
        <f t="shared" si="173"/>
        <v/>
      </c>
    </row>
    <row r="2183" spans="1:14" x14ac:dyDescent="0.25">
      <c r="A2183" s="6" t="s">
        <v>1</v>
      </c>
      <c r="B2183" s="6" t="s">
        <v>235</v>
      </c>
      <c r="C2183" s="8" t="s">
        <v>236</v>
      </c>
      <c r="D2183" s="8"/>
      <c r="E2183" s="8"/>
      <c r="F2183" s="8" t="s">
        <v>237</v>
      </c>
      <c r="G2183" s="7">
        <v>96.2</v>
      </c>
      <c r="H2183" t="str" cm="1">
        <f t="array" ref="H2183">SUBSTITUTE(INDEX($C$1:$C2183, MAX(IF((NOT(ISBLANK($C$1:$C2183)))*(ISNUMBER(FIND("Item:", $C$1:$C2183))), ROW($C$1:$C2183)-ROW($C$1)+1))), "Item: ", "")</f>
        <v>PROVISION Y COLOCADO DE LAVAMANOS CON ACCESORIOS</v>
      </c>
      <c r="I2183" t="str">
        <f t="shared" si="174"/>
        <v>MANO DE OBRA</v>
      </c>
      <c r="J2183" t="str">
        <f t="shared" si="172"/>
        <v>MANO DE OBRA</v>
      </c>
      <c r="K2183" t="b">
        <f t="shared" si="175"/>
        <v>0</v>
      </c>
      <c r="L2183" s="11" t="str">
        <f t="shared" si="176"/>
        <v/>
      </c>
      <c r="M2183" t="str">
        <f>IF(B2183="Q", MAX(M$2:M2182)+1, "")</f>
        <v/>
      </c>
      <c r="N2183" t="str">
        <f t="shared" si="173"/>
        <v/>
      </c>
    </row>
    <row r="2184" spans="1:14" x14ac:dyDescent="0.25">
      <c r="A2184" s="2"/>
      <c r="B2184" s="2" t="s">
        <v>238</v>
      </c>
      <c r="C2184" s="5" t="s">
        <v>239</v>
      </c>
      <c r="D2184" s="5"/>
      <c r="E2184" s="5"/>
      <c r="F2184" s="5"/>
      <c r="G2184" s="5"/>
      <c r="H2184" t="str" cm="1">
        <f t="array" ref="H2184">SUBSTITUTE(INDEX($C$1:$C2184, MAX(IF((NOT(ISBLANK($C$1:$C2184)))*(ISNUMBER(FIND("Item:", $C$1:$C2184))), ROW($C$1:$C2184)-ROW($C$1)+1))), "Item: ", "")</f>
        <v>PROVISION Y COLOCADO DE LAVAMANOS CON ACCESORIOS</v>
      </c>
      <c r="I2184" t="str">
        <f t="shared" si="174"/>
        <v>EQUIPO</v>
      </c>
      <c r="J2184" t="str">
        <f t="shared" ref="J2184:J2247" si="177">+IF(I2184="",J2183,I2184)</f>
        <v>EQUIPO</v>
      </c>
      <c r="K2184" t="b">
        <f t="shared" si="175"/>
        <v>0</v>
      </c>
      <c r="L2184" s="11" t="str">
        <f t="shared" si="176"/>
        <v/>
      </c>
      <c r="M2184" t="str">
        <f>IF(B2184="Q", MAX(M$2:M2183)+1, "")</f>
        <v/>
      </c>
      <c r="N2184" t="str">
        <f t="shared" si="173"/>
        <v/>
      </c>
    </row>
    <row r="2185" spans="1:14" x14ac:dyDescent="0.25">
      <c r="H2185" t="str" cm="1">
        <f t="array" ref="H2185">SUBSTITUTE(INDEX($C$1:$C2185, MAX(IF((NOT(ISBLANK($C$1:$C2185)))*(ISNUMBER(FIND("Item:", $C$1:$C2185))), ROW($C$1:$C2185)-ROW($C$1)+1))), "Item: ", "")</f>
        <v>PROVISION Y COLOCADO DE LAVAMANOS CON ACCESORIOS</v>
      </c>
      <c r="I2185" t="str">
        <f t="shared" si="174"/>
        <v/>
      </c>
      <c r="J2185" t="str">
        <f t="shared" si="177"/>
        <v>EQUIPO</v>
      </c>
      <c r="K2185" t="b">
        <f t="shared" si="175"/>
        <v>0</v>
      </c>
      <c r="L2185" s="11" t="str">
        <f t="shared" si="176"/>
        <v/>
      </c>
      <c r="M2185" t="str">
        <f>IF(B2185="Q", MAX(M$2:M2184)+1, "")</f>
        <v/>
      </c>
      <c r="N2185" t="str">
        <f t="shared" si="173"/>
        <v/>
      </c>
    </row>
    <row r="2186" spans="1:14" x14ac:dyDescent="0.25">
      <c r="H2186" t="str" cm="1">
        <f t="array" ref="H2186">SUBSTITUTE(INDEX($C$1:$C2186, MAX(IF((NOT(ISBLANK($C$1:$C2186)))*(ISNUMBER(FIND("Item:", $C$1:$C2186))), ROW($C$1:$C2186)-ROW($C$1)+1))), "Item: ", "")</f>
        <v>PROVISION Y COLOCADO DE LAVAMANOS CON ACCESORIOS</v>
      </c>
      <c r="I2186" t="str">
        <f t="shared" si="174"/>
        <v/>
      </c>
      <c r="J2186" t="str">
        <f t="shared" si="177"/>
        <v>EQUIPO</v>
      </c>
      <c r="K2186" t="b">
        <f t="shared" si="175"/>
        <v>0</v>
      </c>
      <c r="L2186" s="11" t="str">
        <f t="shared" si="176"/>
        <v/>
      </c>
      <c r="M2186" t="str">
        <f>IF(B2186="Q", MAX(M$2:M2185)+1, "")</f>
        <v/>
      </c>
      <c r="N2186" t="str">
        <f t="shared" si="173"/>
        <v/>
      </c>
    </row>
    <row r="2187" spans="1:14" x14ac:dyDescent="0.25">
      <c r="H2187" t="str" cm="1">
        <f t="array" ref="H2187">SUBSTITUTE(INDEX($C$1:$C2187, MAX(IF((NOT(ISBLANK($C$1:$C2187)))*(ISNUMBER(FIND("Item:", $C$1:$C2187))), ROW($C$1:$C2187)-ROW($C$1)+1))), "Item: ", "")</f>
        <v>PROVISION Y COLOCADO DE LAVAMANOS CON ACCESORIOS</v>
      </c>
      <c r="I2187" t="str">
        <f t="shared" si="174"/>
        <v/>
      </c>
      <c r="J2187" t="str">
        <f t="shared" si="177"/>
        <v>EQUIPO</v>
      </c>
      <c r="K2187" t="b">
        <f t="shared" si="175"/>
        <v>0</v>
      </c>
      <c r="L2187" s="11" t="str">
        <f t="shared" si="176"/>
        <v/>
      </c>
      <c r="M2187" t="str">
        <f>IF(B2187="Q", MAX(M$2:M2186)+1, "")</f>
        <v/>
      </c>
      <c r="N2187" t="str">
        <f t="shared" si="173"/>
        <v/>
      </c>
    </row>
    <row r="2188" spans="1:14" x14ac:dyDescent="0.25">
      <c r="H2188" t="str" cm="1">
        <f t="array" ref="H2188">SUBSTITUTE(INDEX($C$1:$C2188, MAX(IF((NOT(ISBLANK($C$1:$C2188)))*(ISNUMBER(FIND("Item:", $C$1:$C2188))), ROW($C$1:$C2188)-ROW($C$1)+1))), "Item: ", "")</f>
        <v>PROVISION Y COLOCADO DE LAVAMANOS CON ACCESORIOS</v>
      </c>
      <c r="I2188" t="str">
        <f t="shared" si="174"/>
        <v/>
      </c>
      <c r="J2188" t="str">
        <f t="shared" si="177"/>
        <v>EQUIPO</v>
      </c>
      <c r="K2188" t="b">
        <f t="shared" si="175"/>
        <v>0</v>
      </c>
      <c r="L2188" s="11" t="str">
        <f t="shared" si="176"/>
        <v/>
      </c>
      <c r="M2188" t="str">
        <f>IF(B2188="Q", MAX(M$2:M2187)+1, "")</f>
        <v/>
      </c>
      <c r="N2188" t="str">
        <f t="shared" si="173"/>
        <v/>
      </c>
    </row>
    <row r="2189" spans="1:14" x14ac:dyDescent="0.25">
      <c r="H2189" t="str" cm="1">
        <f t="array" ref="H2189">SUBSTITUTE(INDEX($C$1:$C2189, MAX(IF((NOT(ISBLANK($C$1:$C2189)))*(ISNUMBER(FIND("Item:", $C$1:$C2189))), ROW($C$1:$C2189)-ROW($C$1)+1))), "Item: ", "")</f>
        <v>PROVISION Y COLOCADO DE LAVAMANOS CON ACCESORIOS</v>
      </c>
      <c r="I2189" t="str">
        <f t="shared" si="174"/>
        <v/>
      </c>
      <c r="J2189" t="str">
        <f t="shared" si="177"/>
        <v>EQUIPO</v>
      </c>
      <c r="K2189" t="b">
        <f t="shared" si="175"/>
        <v>0</v>
      </c>
      <c r="L2189" s="11" t="str">
        <f t="shared" si="176"/>
        <v/>
      </c>
      <c r="M2189" t="str">
        <f>IF(B2189="Q", MAX(M$2:M2188)+1, "")</f>
        <v/>
      </c>
      <c r="N2189" t="str">
        <f t="shared" si="173"/>
        <v/>
      </c>
    </row>
    <row r="2190" spans="1:14" x14ac:dyDescent="0.25">
      <c r="A2190" s="2"/>
      <c r="B2190" s="2" t="s">
        <v>240</v>
      </c>
      <c r="C2190" s="5" t="s">
        <v>241</v>
      </c>
      <c r="D2190" s="5"/>
      <c r="E2190" s="5" t="s">
        <v>242</v>
      </c>
      <c r="F2190" s="5" t="s">
        <v>243</v>
      </c>
      <c r="G2190" s="3">
        <v>2.89</v>
      </c>
      <c r="H2190" t="str" cm="1">
        <f t="array" ref="H2190">SUBSTITUTE(INDEX($C$1:$C2190, MAX(IF((NOT(ISBLANK($C$1:$C2190)))*(ISNUMBER(FIND("Item:", $C$1:$C2190))), ROW($C$1:$C2190)-ROW($C$1)+1))), "Item: ", "")</f>
        <v>PROVISION Y COLOCADO DE LAVAMANOS CON ACCESORIOS</v>
      </c>
      <c r="I2190" t="str">
        <f t="shared" si="174"/>
        <v/>
      </c>
      <c r="J2190" t="str">
        <f t="shared" si="177"/>
        <v>EQUIPO</v>
      </c>
      <c r="K2190" t="b">
        <f t="shared" si="175"/>
        <v>0</v>
      </c>
      <c r="L2190" s="11" t="str">
        <f t="shared" si="176"/>
        <v/>
      </c>
      <c r="M2190" t="str">
        <f>IF(B2190="Q", MAX(M$2:M2189)+1, "")</f>
        <v/>
      </c>
      <c r="N2190" t="str">
        <f t="shared" si="173"/>
        <v/>
      </c>
    </row>
    <row r="2191" spans="1:14" x14ac:dyDescent="0.25">
      <c r="A2191" s="6" t="s">
        <v>1</v>
      </c>
      <c r="B2191" s="6" t="s">
        <v>244</v>
      </c>
      <c r="C2191" s="8" t="s">
        <v>245</v>
      </c>
      <c r="D2191" s="8"/>
      <c r="E2191" s="8"/>
      <c r="F2191" s="8" t="s">
        <v>246</v>
      </c>
      <c r="G2191" s="7">
        <v>2.89</v>
      </c>
      <c r="H2191" t="str" cm="1">
        <f t="array" ref="H2191">SUBSTITUTE(INDEX($C$1:$C2191, MAX(IF((NOT(ISBLANK($C$1:$C2191)))*(ISNUMBER(FIND("Item:", $C$1:$C2191))), ROW($C$1:$C2191)-ROW($C$1)+1))), "Item: ", "")</f>
        <v>PROVISION Y COLOCADO DE LAVAMANOS CON ACCESORIOS</v>
      </c>
      <c r="I2191" t="str">
        <f t="shared" si="174"/>
        <v>EQUIPO</v>
      </c>
      <c r="J2191" t="str">
        <f t="shared" si="177"/>
        <v>EQUIPO</v>
      </c>
      <c r="K2191" t="b">
        <f t="shared" si="175"/>
        <v>0</v>
      </c>
      <c r="L2191" s="11" t="str">
        <f t="shared" si="176"/>
        <v/>
      </c>
      <c r="M2191" t="str">
        <f>IF(B2191="Q", MAX(M$2:M2190)+1, "")</f>
        <v/>
      </c>
      <c r="N2191" t="str">
        <f t="shared" si="173"/>
        <v/>
      </c>
    </row>
    <row r="2192" spans="1:14" x14ac:dyDescent="0.25">
      <c r="A2192" s="6" t="s">
        <v>1</v>
      </c>
      <c r="B2192" s="6" t="s">
        <v>247</v>
      </c>
      <c r="C2192" s="8" t="s">
        <v>248</v>
      </c>
      <c r="D2192" s="8"/>
      <c r="E2192" s="8"/>
      <c r="F2192" s="8" t="s">
        <v>249</v>
      </c>
      <c r="G2192" s="7">
        <v>413.19</v>
      </c>
      <c r="H2192" t="str" cm="1">
        <f t="array" ref="H2192">SUBSTITUTE(INDEX($C$1:$C2192, MAX(IF((NOT(ISBLANK($C$1:$C2192)))*(ISNUMBER(FIND("Item:", $C$1:$C2192))), ROW($C$1:$C2192)-ROW($C$1)+1))), "Item: ", "")</f>
        <v>PROVISION Y COLOCADO DE LAVAMANOS CON ACCESORIOS</v>
      </c>
      <c r="I2192" t="str">
        <f t="shared" si="174"/>
        <v/>
      </c>
      <c r="J2192" t="str">
        <f t="shared" si="177"/>
        <v>EQUIPO</v>
      </c>
      <c r="K2192" t="b">
        <f t="shared" si="175"/>
        <v>0</v>
      </c>
      <c r="L2192" s="11" t="str">
        <f t="shared" si="176"/>
        <v/>
      </c>
      <c r="M2192" t="str">
        <f>IF(B2192="Q", MAX(M$2:M2191)+1, "")</f>
        <v/>
      </c>
      <c r="N2192" t="str">
        <f t="shared" si="173"/>
        <v/>
      </c>
    </row>
    <row r="2193" spans="1:14" x14ac:dyDescent="0.25">
      <c r="A2193" s="2"/>
      <c r="B2193" s="2" t="s">
        <v>250</v>
      </c>
      <c r="C2193" s="5" t="s">
        <v>251</v>
      </c>
      <c r="D2193" s="5"/>
      <c r="E2193" s="5" t="s">
        <v>252</v>
      </c>
      <c r="F2193" s="5" t="s">
        <v>253</v>
      </c>
      <c r="G2193" s="3">
        <v>28.92</v>
      </c>
      <c r="H2193" t="str" cm="1">
        <f t="array" ref="H2193">SUBSTITUTE(INDEX($C$1:$C2193, MAX(IF((NOT(ISBLANK($C$1:$C2193)))*(ISNUMBER(FIND("Item:", $C$1:$C2193))), ROW($C$1:$C2193)-ROW($C$1)+1))), "Item: ", "")</f>
        <v>PROVISION Y COLOCADO DE LAVAMANOS CON ACCESORIOS</v>
      </c>
      <c r="I2193" t="str">
        <f t="shared" si="174"/>
        <v/>
      </c>
      <c r="J2193" t="str">
        <f t="shared" si="177"/>
        <v>EQUIPO</v>
      </c>
      <c r="K2193" t="b">
        <f t="shared" si="175"/>
        <v>0</v>
      </c>
      <c r="L2193" s="11" t="str">
        <f t="shared" si="176"/>
        <v/>
      </c>
      <c r="M2193" t="str">
        <f>IF(B2193="Q", MAX(M$2:M2192)+1, "")</f>
        <v/>
      </c>
      <c r="N2193" t="str">
        <f t="shared" si="173"/>
        <v/>
      </c>
    </row>
    <row r="2194" spans="1:14" x14ac:dyDescent="0.25">
      <c r="A2194" s="2"/>
      <c r="B2194" s="2" t="s">
        <v>26</v>
      </c>
      <c r="C2194" s="5" t="s">
        <v>254</v>
      </c>
      <c r="D2194" s="5"/>
      <c r="E2194" s="5" t="s">
        <v>252</v>
      </c>
      <c r="F2194" s="5" t="s">
        <v>255</v>
      </c>
      <c r="G2194" s="3">
        <v>30.95</v>
      </c>
      <c r="H2194" t="str" cm="1">
        <f t="array" ref="H2194">SUBSTITUTE(INDEX($C$1:$C2194, MAX(IF((NOT(ISBLANK($C$1:$C2194)))*(ISNUMBER(FIND("Item:", $C$1:$C2194))), ROW($C$1:$C2194)-ROW($C$1)+1))), "Item: ", "")</f>
        <v>PROVISION Y COLOCADO DE LAVAMANOS CON ACCESORIOS</v>
      </c>
      <c r="I2194" t="str">
        <f t="shared" si="174"/>
        <v/>
      </c>
      <c r="J2194" t="str">
        <f t="shared" si="177"/>
        <v>EQUIPO</v>
      </c>
      <c r="K2194" t="b">
        <f t="shared" si="175"/>
        <v>0</v>
      </c>
      <c r="L2194" s="11" t="str">
        <f t="shared" si="176"/>
        <v/>
      </c>
      <c r="M2194" t="str">
        <f>IF(B2194="Q", MAX(M$2:M2193)+1, "")</f>
        <v/>
      </c>
      <c r="N2194" t="str">
        <f t="shared" si="173"/>
        <v/>
      </c>
    </row>
    <row r="2195" spans="1:14" x14ac:dyDescent="0.25">
      <c r="A2195" s="6" t="s">
        <v>1</v>
      </c>
      <c r="B2195" s="6" t="s">
        <v>256</v>
      </c>
      <c r="C2195" s="8" t="s">
        <v>257</v>
      </c>
      <c r="D2195" s="8"/>
      <c r="E2195" s="8"/>
      <c r="F2195" s="8" t="s">
        <v>258</v>
      </c>
      <c r="G2195" s="7">
        <v>473.06</v>
      </c>
      <c r="H2195" t="str" cm="1">
        <f t="array" ref="H2195">SUBSTITUTE(INDEX($C$1:$C2195, MAX(IF((NOT(ISBLANK($C$1:$C2195)))*(ISNUMBER(FIND("Item:", $C$1:$C2195))), ROW($C$1:$C2195)-ROW($C$1)+1))), "Item: ", "")</f>
        <v>PROVISION Y COLOCADO DE LAVAMANOS CON ACCESORIOS</v>
      </c>
      <c r="I2195" t="str">
        <f t="shared" si="174"/>
        <v/>
      </c>
      <c r="J2195" t="str">
        <f t="shared" si="177"/>
        <v>EQUIPO</v>
      </c>
      <c r="K2195" t="b">
        <f t="shared" si="175"/>
        <v>0</v>
      </c>
      <c r="L2195" s="11" t="str">
        <f t="shared" si="176"/>
        <v/>
      </c>
      <c r="M2195" t="str">
        <f>IF(B2195="Q", MAX(M$2:M2194)+1, "")</f>
        <v/>
      </c>
      <c r="N2195" t="str">
        <f t="shared" si="173"/>
        <v/>
      </c>
    </row>
    <row r="2196" spans="1:14" x14ac:dyDescent="0.25">
      <c r="A2196" s="2"/>
      <c r="B2196" s="2" t="s">
        <v>259</v>
      </c>
      <c r="C2196" s="5" t="s">
        <v>260</v>
      </c>
      <c r="D2196" s="5"/>
      <c r="E2196" s="5" t="s">
        <v>261</v>
      </c>
      <c r="F2196" s="5" t="s">
        <v>262</v>
      </c>
      <c r="G2196" s="3">
        <v>14.62</v>
      </c>
      <c r="H2196" t="str" cm="1">
        <f t="array" ref="H2196">SUBSTITUTE(INDEX($C$1:$C2196, MAX(IF((NOT(ISBLANK($C$1:$C2196)))*(ISNUMBER(FIND("Item:", $C$1:$C2196))), ROW($C$1:$C2196)-ROW($C$1)+1))), "Item: ", "")</f>
        <v>PROVISION Y COLOCADO DE LAVAMANOS CON ACCESORIOS</v>
      </c>
      <c r="I2196" t="str">
        <f t="shared" si="174"/>
        <v/>
      </c>
      <c r="J2196" t="str">
        <f t="shared" si="177"/>
        <v>EQUIPO</v>
      </c>
      <c r="K2196" t="b">
        <f t="shared" si="175"/>
        <v>0</v>
      </c>
      <c r="L2196" s="11" t="str">
        <f t="shared" si="176"/>
        <v/>
      </c>
      <c r="M2196" t="str">
        <f>IF(B2196="Q", MAX(M$2:M2195)+1, "")</f>
        <v/>
      </c>
      <c r="N2196" t="str">
        <f t="shared" si="173"/>
        <v/>
      </c>
    </row>
    <row r="2197" spans="1:14" x14ac:dyDescent="0.25">
      <c r="H2197" t="str" cm="1">
        <f t="array" ref="H2197">SUBSTITUTE(INDEX($C$1:$C2197, MAX(IF((NOT(ISBLANK($C$1:$C2197)))*(ISNUMBER(FIND("Item:", $C$1:$C2197))), ROW($C$1:$C2197)-ROW($C$1)+1))), "Item: ", "")</f>
        <v>PROVISION Y COLOCADO DE LAVAMANOS CON ACCESORIOS</v>
      </c>
      <c r="I2197" t="str">
        <f t="shared" si="174"/>
        <v/>
      </c>
      <c r="J2197" t="str">
        <f t="shared" si="177"/>
        <v>EQUIPO</v>
      </c>
      <c r="K2197" t="b">
        <f t="shared" si="175"/>
        <v>0</v>
      </c>
      <c r="L2197" s="11" t="str">
        <f t="shared" si="176"/>
        <v/>
      </c>
      <c r="M2197" t="str">
        <f>IF(B2197="Q", MAX(M$2:M2196)+1, "")</f>
        <v/>
      </c>
      <c r="N2197" t="str">
        <f t="shared" si="173"/>
        <v/>
      </c>
    </row>
    <row r="2198" spans="1:14" x14ac:dyDescent="0.25">
      <c r="A2198" s="6" t="s">
        <v>1</v>
      </c>
      <c r="B2198" s="6" t="s">
        <v>263</v>
      </c>
      <c r="C2198" s="8" t="s">
        <v>264</v>
      </c>
      <c r="D2198" s="8"/>
      <c r="E2198" s="8"/>
      <c r="F2198" s="8" t="s">
        <v>265</v>
      </c>
      <c r="G2198" s="7">
        <v>487.68</v>
      </c>
      <c r="H2198" t="str" cm="1">
        <f t="array" ref="H2198">SUBSTITUTE(INDEX($C$1:$C2198, MAX(IF((NOT(ISBLANK($C$1:$C2198)))*(ISNUMBER(FIND("Item:", $C$1:$C2198))), ROW($C$1:$C2198)-ROW($C$1)+1))), "Item: ", "")</f>
        <v>PROVISION Y COLOCADO DE LAVAMANOS CON ACCESORIOS</v>
      </c>
      <c r="I2198" t="str">
        <f t="shared" si="174"/>
        <v/>
      </c>
      <c r="J2198" t="str">
        <f t="shared" si="177"/>
        <v>EQUIPO</v>
      </c>
      <c r="K2198" t="b">
        <f t="shared" si="175"/>
        <v>0</v>
      </c>
      <c r="L2198" s="11" t="str">
        <f t="shared" si="176"/>
        <v/>
      </c>
      <c r="M2198">
        <f>IF(B2198="Q", MAX(M$2:M2197)+1, "")</f>
        <v>44</v>
      </c>
      <c r="N2198" t="str">
        <f t="shared" si="173"/>
        <v>PROVISION Y COLOCADO DE LAVAMANOS CON ACCESORIOS</v>
      </c>
    </row>
    <row r="2199" spans="1:14" x14ac:dyDescent="0.25">
      <c r="A2199" s="6" t="s">
        <v>1</v>
      </c>
      <c r="B2199" s="6"/>
      <c r="C2199" s="8" t="s">
        <v>266</v>
      </c>
      <c r="D2199" s="8"/>
      <c r="E2199" s="8"/>
      <c r="F2199" s="8"/>
      <c r="G2199" s="7">
        <v>487.68</v>
      </c>
      <c r="H2199" t="str" cm="1">
        <f t="array" ref="H2199">SUBSTITUTE(INDEX($C$1:$C2199, MAX(IF((NOT(ISBLANK($C$1:$C2199)))*(ISNUMBER(FIND("Item:", $C$1:$C2199))), ROW($C$1:$C2199)-ROW($C$1)+1))), "Item: ", "")</f>
        <v>PROVISION Y COLOCADO DE LAVAMANOS CON ACCESORIOS</v>
      </c>
      <c r="I2199" t="str">
        <f t="shared" si="174"/>
        <v/>
      </c>
      <c r="J2199" t="str">
        <f t="shared" si="177"/>
        <v>EQUIPO</v>
      </c>
      <c r="K2199" t="b">
        <f t="shared" si="175"/>
        <v>0</v>
      </c>
      <c r="L2199" s="11" t="str">
        <f t="shared" si="176"/>
        <v/>
      </c>
      <c r="M2199" t="str">
        <f>IF(B2199="Q", MAX(M$2:M2198)+1, "")</f>
        <v/>
      </c>
      <c r="N2199" t="str">
        <f t="shared" si="173"/>
        <v/>
      </c>
    </row>
    <row r="2200" spans="1:14" x14ac:dyDescent="0.25">
      <c r="C2200" s="9" t="s">
        <v>364</v>
      </c>
      <c r="H2200" t="str" cm="1">
        <f t="array" ref="H2200">SUBSTITUTE(INDEX($C$1:$C2200, MAX(IF((NOT(ISBLANK($C$1:$C2200)))*(ISNUMBER(FIND("Item:", $C$1:$C2200))), ROW($C$1:$C2200)-ROW($C$1)+1))), "Item: ", "")</f>
        <v>PROVISION Y COLOCADO DE LAVAMANOS CON ACCESORIOS</v>
      </c>
      <c r="I2200" t="str">
        <f t="shared" si="174"/>
        <v/>
      </c>
      <c r="J2200" t="str">
        <f t="shared" si="177"/>
        <v>EQUIPO</v>
      </c>
      <c r="K2200" t="b">
        <f t="shared" si="175"/>
        <v>0</v>
      </c>
      <c r="L2200" s="11" t="str">
        <f t="shared" si="176"/>
        <v/>
      </c>
      <c r="M2200" t="str">
        <f>IF(B2200="Q", MAX(M$2:M2199)+1, "")</f>
        <v/>
      </c>
      <c r="N2200" t="str">
        <f t="shared" si="173"/>
        <v/>
      </c>
    </row>
    <row r="2201" spans="1:14" x14ac:dyDescent="0.25">
      <c r="H2201" t="str" cm="1">
        <f t="array" ref="H2201">SUBSTITUTE(INDEX($C$1:$C2201, MAX(IF((NOT(ISBLANK($C$1:$C2201)))*(ISNUMBER(FIND("Item:", $C$1:$C2201))), ROW($C$1:$C2201)-ROW($C$1)+1))), "Item: ", "")</f>
        <v>PROVISION Y COLOCADO DE LAVAMANOS CON ACCESORIOS</v>
      </c>
      <c r="I2201" t="str">
        <f t="shared" si="174"/>
        <v/>
      </c>
      <c r="J2201" t="str">
        <f t="shared" si="177"/>
        <v>EQUIPO</v>
      </c>
      <c r="K2201" t="b">
        <f t="shared" si="175"/>
        <v>0</v>
      </c>
      <c r="L2201" s="11" t="str">
        <f t="shared" si="176"/>
        <v/>
      </c>
      <c r="M2201" t="str">
        <f>IF(B2201="Q", MAX(M$2:M2200)+1, "")</f>
        <v/>
      </c>
      <c r="N2201" t="str">
        <f t="shared" si="173"/>
        <v/>
      </c>
    </row>
    <row r="2202" spans="1:14" x14ac:dyDescent="0.25">
      <c r="C2202" s="10" t="s">
        <v>365</v>
      </c>
      <c r="E2202" s="10" t="s">
        <v>361</v>
      </c>
      <c r="H2202" t="str" cm="1">
        <f t="array" ref="H2202">SUBSTITUTE(INDEX($C$1:$C2202, MAX(IF((NOT(ISBLANK($C$1:$C2202)))*(ISNUMBER(FIND("Item:", $C$1:$C2202))), ROW($C$1:$C2202)-ROW($C$1)+1))), "Item: ", "")</f>
        <v>PROVISION Y COLOCADO DE LAVANDERIA DE CEMENTO CON ACCESORIOS</v>
      </c>
      <c r="I2202" t="str">
        <f t="shared" si="174"/>
        <v/>
      </c>
      <c r="J2202" t="str">
        <f t="shared" si="177"/>
        <v>EQUIPO</v>
      </c>
      <c r="K2202" t="b">
        <f t="shared" si="175"/>
        <v>0</v>
      </c>
      <c r="L2202" s="11" t="str">
        <f t="shared" si="176"/>
        <v/>
      </c>
      <c r="M2202" t="str">
        <f>IF(B2202="Q", MAX(M$2:M2201)+1, "")</f>
        <v/>
      </c>
      <c r="N2202" t="str">
        <f t="shared" si="173"/>
        <v/>
      </c>
    </row>
    <row r="2203" spans="1:14" x14ac:dyDescent="0.25">
      <c r="C2203" s="10" t="s">
        <v>0</v>
      </c>
      <c r="E2203" s="10" t="s">
        <v>72</v>
      </c>
      <c r="H2203" t="str" cm="1">
        <f t="array" ref="H2203">SUBSTITUTE(INDEX($C$1:$C2203, MAX(IF((NOT(ISBLANK($C$1:$C2203)))*(ISNUMBER(FIND("Item:", $C$1:$C2203))), ROW($C$1:$C2203)-ROW($C$1)+1))), "Item: ", "")</f>
        <v>PROVISION Y COLOCADO DE LAVANDERIA DE CEMENTO CON ACCESORIOS</v>
      </c>
      <c r="I2203" t="str">
        <f t="shared" si="174"/>
        <v/>
      </c>
      <c r="J2203" t="str">
        <f t="shared" si="177"/>
        <v>EQUIPO</v>
      </c>
      <c r="K2203" t="b">
        <f t="shared" si="175"/>
        <v>0</v>
      </c>
      <c r="L2203" s="11" t="str">
        <f t="shared" si="176"/>
        <v/>
      </c>
      <c r="M2203" t="str">
        <f>IF(B2203="Q", MAX(M$2:M2202)+1, "")</f>
        <v/>
      </c>
      <c r="N2203" t="str">
        <f t="shared" si="173"/>
        <v/>
      </c>
    </row>
    <row r="2204" spans="1:14" x14ac:dyDescent="0.25">
      <c r="C2204" s="10" t="s">
        <v>71</v>
      </c>
      <c r="E2204" s="10" t="s">
        <v>73</v>
      </c>
      <c r="H2204" t="str" cm="1">
        <f t="array" ref="H2204">SUBSTITUTE(INDEX($C$1:$C2204, MAX(IF((NOT(ISBLANK($C$1:$C2204)))*(ISNUMBER(FIND("Item:", $C$1:$C2204))), ROW($C$1:$C2204)-ROW($C$1)+1))), "Item: ", "")</f>
        <v>PROVISION Y COLOCADO DE LAVANDERIA DE CEMENTO CON ACCESORIOS</v>
      </c>
      <c r="I2204" t="str">
        <f t="shared" si="174"/>
        <v/>
      </c>
      <c r="J2204" t="str">
        <f t="shared" si="177"/>
        <v>EQUIPO</v>
      </c>
      <c r="K2204" t="b">
        <f t="shared" si="175"/>
        <v>0</v>
      </c>
      <c r="L2204" s="11" t="str">
        <f t="shared" si="176"/>
        <v/>
      </c>
      <c r="M2204" t="str">
        <f>IF(B2204="Q", MAX(M$2:M2203)+1, "")</f>
        <v/>
      </c>
      <c r="N2204" t="str">
        <f t="shared" si="173"/>
        <v/>
      </c>
    </row>
    <row r="2205" spans="1:14" x14ac:dyDescent="0.25">
      <c r="H2205" t="str" cm="1">
        <f t="array" ref="H2205">SUBSTITUTE(INDEX($C$1:$C2205, MAX(IF((NOT(ISBLANK($C$1:$C2205)))*(ISNUMBER(FIND("Item:", $C$1:$C2205))), ROW($C$1:$C2205)-ROW($C$1)+1))), "Item: ", "")</f>
        <v>PROVISION Y COLOCADO DE LAVANDERIA DE CEMENTO CON ACCESORIOS</v>
      </c>
      <c r="I2205" t="str">
        <f t="shared" si="174"/>
        <v/>
      </c>
      <c r="J2205" t="str">
        <f t="shared" si="177"/>
        <v>EQUIPO</v>
      </c>
      <c r="K2205" t="b">
        <f t="shared" si="175"/>
        <v>0</v>
      </c>
      <c r="L2205" s="11" t="str">
        <f t="shared" si="176"/>
        <v/>
      </c>
      <c r="M2205" t="str">
        <f>IF(B2205="Q", MAX(M$2:M2204)+1, "")</f>
        <v/>
      </c>
      <c r="N2205" t="str">
        <f t="shared" si="173"/>
        <v/>
      </c>
    </row>
    <row r="2206" spans="1:14" x14ac:dyDescent="0.25">
      <c r="A2206" s="1" t="s">
        <v>2</v>
      </c>
      <c r="B2206" s="1" t="s">
        <v>213</v>
      </c>
      <c r="C2206" s="4" t="s">
        <v>214</v>
      </c>
      <c r="D2206" s="4" t="s">
        <v>74</v>
      </c>
      <c r="E2206" s="4" t="s">
        <v>77</v>
      </c>
      <c r="F2206" s="4" t="s">
        <v>215</v>
      </c>
      <c r="G2206" s="4" t="s">
        <v>76</v>
      </c>
      <c r="H2206" t="str" cm="1">
        <f t="array" ref="H2206">SUBSTITUTE(INDEX($C$1:$C2206, MAX(IF((NOT(ISBLANK($C$1:$C2206)))*(ISNUMBER(FIND("Item:", $C$1:$C2206))), ROW($C$1:$C2206)-ROW($C$1)+1))), "Item: ", "")</f>
        <v>PROVISION Y COLOCADO DE LAVANDERIA DE CEMENTO CON ACCESORIOS</v>
      </c>
      <c r="I2206" t="str">
        <f t="shared" si="174"/>
        <v/>
      </c>
      <c r="J2206" t="str">
        <f t="shared" si="177"/>
        <v>EQUIPO</v>
      </c>
      <c r="K2206" t="b">
        <f t="shared" si="175"/>
        <v>0</v>
      </c>
      <c r="L2206" s="11" t="str">
        <f t="shared" si="176"/>
        <v/>
      </c>
      <c r="M2206" t="str">
        <f>IF(B2206="Q", MAX(M$2:M2205)+1, "")</f>
        <v/>
      </c>
      <c r="N2206" t="str">
        <f t="shared" si="173"/>
        <v/>
      </c>
    </row>
    <row r="2207" spans="1:14" x14ac:dyDescent="0.25">
      <c r="A2207" s="2"/>
      <c r="B2207" s="2" t="s">
        <v>216</v>
      </c>
      <c r="C2207" s="5" t="s">
        <v>217</v>
      </c>
      <c r="D2207" s="5"/>
      <c r="E2207" s="5"/>
      <c r="F2207" s="5"/>
      <c r="G2207" s="5"/>
      <c r="H2207" t="str" cm="1">
        <f t="array" ref="H2207">SUBSTITUTE(INDEX($C$1:$C2207, MAX(IF((NOT(ISBLANK($C$1:$C2207)))*(ISNUMBER(FIND("Item:", $C$1:$C2207))), ROW($C$1:$C2207)-ROW($C$1)+1))), "Item: ", "")</f>
        <v>PROVISION Y COLOCADO DE LAVANDERIA DE CEMENTO CON ACCESORIOS</v>
      </c>
      <c r="I2207" t="str">
        <f t="shared" si="174"/>
        <v>MATERIALES</v>
      </c>
      <c r="J2207" t="str">
        <f t="shared" si="177"/>
        <v>MATERIALES</v>
      </c>
      <c r="K2207" t="b">
        <f t="shared" si="175"/>
        <v>1</v>
      </c>
      <c r="L2207" s="11" t="str">
        <f t="shared" si="176"/>
        <v/>
      </c>
      <c r="M2207" t="str">
        <f>IF(B2207="Q", MAX(M$2:M2206)+1, "")</f>
        <v/>
      </c>
      <c r="N2207" t="str">
        <f t="shared" si="173"/>
        <v/>
      </c>
    </row>
    <row r="2208" spans="1:14" x14ac:dyDescent="0.25">
      <c r="A2208" s="2">
        <v>1</v>
      </c>
      <c r="B2208" s="2" t="s">
        <v>218</v>
      </c>
      <c r="C2208" s="5" t="s">
        <v>173</v>
      </c>
      <c r="D2208" s="5" t="s">
        <v>37</v>
      </c>
      <c r="E2208" s="3">
        <v>1</v>
      </c>
      <c r="F2208" s="3">
        <v>38</v>
      </c>
      <c r="G2208" s="3">
        <v>38</v>
      </c>
      <c r="H2208" t="str" cm="1">
        <f t="array" ref="H2208">SUBSTITUTE(INDEX($C$1:$C2208, MAX(IF((NOT(ISBLANK($C$1:$C2208)))*(ISNUMBER(FIND("Item:", $C$1:$C2208))), ROW($C$1:$C2208)-ROW($C$1)+1))), "Item: ", "")</f>
        <v>PROVISION Y COLOCADO DE LAVANDERIA DE CEMENTO CON ACCESORIOS</v>
      </c>
      <c r="I2208" t="str">
        <f t="shared" si="174"/>
        <v/>
      </c>
      <c r="J2208" t="str">
        <f t="shared" si="177"/>
        <v>MATERIALES</v>
      </c>
      <c r="K2208" t="b">
        <f t="shared" si="175"/>
        <v>0</v>
      </c>
      <c r="L2208" s="11" t="str">
        <f t="shared" si="176"/>
        <v>SI</v>
      </c>
      <c r="M2208" t="str">
        <f>IF(B2208="Q", MAX(M$2:M2207)+1, "")</f>
        <v/>
      </c>
      <c r="N2208" t="str">
        <f t="shared" si="173"/>
        <v/>
      </c>
    </row>
    <row r="2209" spans="1:14" x14ac:dyDescent="0.25">
      <c r="A2209" s="2">
        <v>2</v>
      </c>
      <c r="B2209" s="2" t="s">
        <v>218</v>
      </c>
      <c r="C2209" s="5" t="s">
        <v>159</v>
      </c>
      <c r="D2209" s="5" t="s">
        <v>92</v>
      </c>
      <c r="E2209" s="3">
        <v>0.1</v>
      </c>
      <c r="F2209" s="3">
        <v>35</v>
      </c>
      <c r="G2209" s="3">
        <v>3.5</v>
      </c>
      <c r="H2209" t="str" cm="1">
        <f t="array" ref="H2209">SUBSTITUTE(INDEX($C$1:$C2209, MAX(IF((NOT(ISBLANK($C$1:$C2209)))*(ISNUMBER(FIND("Item:", $C$1:$C2209))), ROW($C$1:$C2209)-ROW($C$1)+1))), "Item: ", "")</f>
        <v>PROVISION Y COLOCADO DE LAVANDERIA DE CEMENTO CON ACCESORIOS</v>
      </c>
      <c r="I2209" t="str">
        <f t="shared" si="174"/>
        <v/>
      </c>
      <c r="J2209" t="str">
        <f t="shared" si="177"/>
        <v>MATERIALES</v>
      </c>
      <c r="K2209" t="b">
        <f t="shared" si="175"/>
        <v>0</v>
      </c>
      <c r="L2209" s="11" t="str">
        <f t="shared" si="176"/>
        <v>SI</v>
      </c>
      <c r="M2209" t="str">
        <f>IF(B2209="Q", MAX(M$2:M2208)+1, "")</f>
        <v/>
      </c>
      <c r="N2209" t="str">
        <f t="shared" si="173"/>
        <v/>
      </c>
    </row>
    <row r="2210" spans="1:14" x14ac:dyDescent="0.25">
      <c r="A2210" s="2">
        <v>3</v>
      </c>
      <c r="B2210" s="2" t="s">
        <v>218</v>
      </c>
      <c r="C2210" s="5" t="s">
        <v>145</v>
      </c>
      <c r="D2210" s="5" t="s">
        <v>37</v>
      </c>
      <c r="E2210" s="3">
        <v>1</v>
      </c>
      <c r="F2210" s="3">
        <v>180</v>
      </c>
      <c r="G2210" s="3">
        <v>180</v>
      </c>
      <c r="H2210" t="str" cm="1">
        <f t="array" ref="H2210">SUBSTITUTE(INDEX($C$1:$C2210, MAX(IF((NOT(ISBLANK($C$1:$C2210)))*(ISNUMBER(FIND("Item:", $C$1:$C2210))), ROW($C$1:$C2210)-ROW($C$1)+1))), "Item: ", "")</f>
        <v>PROVISION Y COLOCADO DE LAVANDERIA DE CEMENTO CON ACCESORIOS</v>
      </c>
      <c r="I2210" t="str">
        <f t="shared" si="174"/>
        <v/>
      </c>
      <c r="J2210" t="str">
        <f t="shared" si="177"/>
        <v>MATERIALES</v>
      </c>
      <c r="K2210" t="b">
        <f t="shared" si="175"/>
        <v>0</v>
      </c>
      <c r="L2210" s="11" t="str">
        <f t="shared" si="176"/>
        <v>SI</v>
      </c>
      <c r="M2210" t="str">
        <f>IF(B2210="Q", MAX(M$2:M2209)+1, "")</f>
        <v/>
      </c>
      <c r="N2210" t="str">
        <f t="shared" si="173"/>
        <v/>
      </c>
    </row>
    <row r="2211" spans="1:14" x14ac:dyDescent="0.25">
      <c r="A2211" s="2">
        <v>4</v>
      </c>
      <c r="B2211" s="2" t="s">
        <v>218</v>
      </c>
      <c r="C2211" s="5" t="s">
        <v>136</v>
      </c>
      <c r="D2211" s="5" t="s">
        <v>37</v>
      </c>
      <c r="E2211" s="3">
        <v>1</v>
      </c>
      <c r="F2211" s="3">
        <v>50</v>
      </c>
      <c r="G2211" s="3">
        <v>50</v>
      </c>
      <c r="H2211" t="str" cm="1">
        <f t="array" ref="H2211">SUBSTITUTE(INDEX($C$1:$C2211, MAX(IF((NOT(ISBLANK($C$1:$C2211)))*(ISNUMBER(FIND("Item:", $C$1:$C2211))), ROW($C$1:$C2211)-ROW($C$1)+1))), "Item: ", "")</f>
        <v>PROVISION Y COLOCADO DE LAVANDERIA DE CEMENTO CON ACCESORIOS</v>
      </c>
      <c r="I2211" t="str">
        <f t="shared" si="174"/>
        <v/>
      </c>
      <c r="J2211" t="str">
        <f t="shared" si="177"/>
        <v>MATERIALES</v>
      </c>
      <c r="K2211" t="b">
        <f t="shared" si="175"/>
        <v>0</v>
      </c>
      <c r="L2211" s="11" t="str">
        <f t="shared" si="176"/>
        <v>SI</v>
      </c>
      <c r="M2211" t="str">
        <f>IF(B2211="Q", MAX(M$2:M2210)+1, "")</f>
        <v/>
      </c>
      <c r="N2211" t="str">
        <f t="shared" si="173"/>
        <v/>
      </c>
    </row>
    <row r="2212" spans="1:14" x14ac:dyDescent="0.25">
      <c r="H2212" t="str" cm="1">
        <f t="array" ref="H2212">SUBSTITUTE(INDEX($C$1:$C2212, MAX(IF((NOT(ISBLANK($C$1:$C2212)))*(ISNUMBER(FIND("Item:", $C$1:$C2212))), ROW($C$1:$C2212)-ROW($C$1)+1))), "Item: ", "")</f>
        <v>PROVISION Y COLOCADO DE LAVANDERIA DE CEMENTO CON ACCESORIOS</v>
      </c>
      <c r="I2212" t="str">
        <f t="shared" si="174"/>
        <v/>
      </c>
      <c r="J2212" t="str">
        <f t="shared" si="177"/>
        <v>MATERIALES</v>
      </c>
      <c r="K2212" t="b">
        <f t="shared" si="175"/>
        <v>0</v>
      </c>
      <c r="L2212" s="11" t="str">
        <f t="shared" si="176"/>
        <v/>
      </c>
      <c r="M2212" t="str">
        <f>IF(B2212="Q", MAX(M$2:M2211)+1, "")</f>
        <v/>
      </c>
      <c r="N2212" t="str">
        <f t="shared" si="173"/>
        <v/>
      </c>
    </row>
    <row r="2213" spans="1:14" x14ac:dyDescent="0.25">
      <c r="H2213" t="str" cm="1">
        <f t="array" ref="H2213">SUBSTITUTE(INDEX($C$1:$C2213, MAX(IF((NOT(ISBLANK($C$1:$C2213)))*(ISNUMBER(FIND("Item:", $C$1:$C2213))), ROW($C$1:$C2213)-ROW($C$1)+1))), "Item: ", "")</f>
        <v>PROVISION Y COLOCADO DE LAVANDERIA DE CEMENTO CON ACCESORIOS</v>
      </c>
      <c r="I2213" t="str">
        <f t="shared" si="174"/>
        <v/>
      </c>
      <c r="J2213" t="str">
        <f t="shared" si="177"/>
        <v>MATERIALES</v>
      </c>
      <c r="K2213" t="b">
        <f t="shared" si="175"/>
        <v>0</v>
      </c>
      <c r="L2213" s="11" t="str">
        <f t="shared" si="176"/>
        <v/>
      </c>
      <c r="M2213" t="str">
        <f>IF(B2213="Q", MAX(M$2:M2212)+1, "")</f>
        <v/>
      </c>
      <c r="N2213" t="str">
        <f t="shared" si="173"/>
        <v/>
      </c>
    </row>
    <row r="2214" spans="1:14" x14ac:dyDescent="0.25">
      <c r="H2214" t="str" cm="1">
        <f t="array" ref="H2214">SUBSTITUTE(INDEX($C$1:$C2214, MAX(IF((NOT(ISBLANK($C$1:$C2214)))*(ISNUMBER(FIND("Item:", $C$1:$C2214))), ROW($C$1:$C2214)-ROW($C$1)+1))), "Item: ", "")</f>
        <v>PROVISION Y COLOCADO DE LAVANDERIA DE CEMENTO CON ACCESORIOS</v>
      </c>
      <c r="I2214" t="str">
        <f t="shared" si="174"/>
        <v/>
      </c>
      <c r="J2214" t="str">
        <f t="shared" si="177"/>
        <v>MATERIALES</v>
      </c>
      <c r="K2214" t="b">
        <f t="shared" si="175"/>
        <v>0</v>
      </c>
      <c r="L2214" s="11" t="str">
        <f t="shared" si="176"/>
        <v/>
      </c>
      <c r="M2214" t="str">
        <f>IF(B2214="Q", MAX(M$2:M2213)+1, "")</f>
        <v/>
      </c>
      <c r="N2214" t="str">
        <f t="shared" si="173"/>
        <v/>
      </c>
    </row>
    <row r="2215" spans="1:14" x14ac:dyDescent="0.25">
      <c r="H2215" t="str" cm="1">
        <f t="array" ref="H2215">SUBSTITUTE(INDEX($C$1:$C2215, MAX(IF((NOT(ISBLANK($C$1:$C2215)))*(ISNUMBER(FIND("Item:", $C$1:$C2215))), ROW($C$1:$C2215)-ROW($C$1)+1))), "Item: ", "")</f>
        <v>PROVISION Y COLOCADO DE LAVANDERIA DE CEMENTO CON ACCESORIOS</v>
      </c>
      <c r="I2215" t="str">
        <f t="shared" si="174"/>
        <v/>
      </c>
      <c r="J2215" t="str">
        <f t="shared" si="177"/>
        <v>MATERIALES</v>
      </c>
      <c r="K2215" t="b">
        <f t="shared" si="175"/>
        <v>0</v>
      </c>
      <c r="L2215" s="11" t="str">
        <f t="shared" si="176"/>
        <v/>
      </c>
      <c r="M2215" t="str">
        <f>IF(B2215="Q", MAX(M$2:M2214)+1, "")</f>
        <v/>
      </c>
      <c r="N2215" t="str">
        <f t="shared" si="173"/>
        <v/>
      </c>
    </row>
    <row r="2216" spans="1:14" x14ac:dyDescent="0.25">
      <c r="H2216" t="str" cm="1">
        <f t="array" ref="H2216">SUBSTITUTE(INDEX($C$1:$C2216, MAX(IF((NOT(ISBLANK($C$1:$C2216)))*(ISNUMBER(FIND("Item:", $C$1:$C2216))), ROW($C$1:$C2216)-ROW($C$1)+1))), "Item: ", "")</f>
        <v>PROVISION Y COLOCADO DE LAVANDERIA DE CEMENTO CON ACCESORIOS</v>
      </c>
      <c r="I2216" t="str">
        <f t="shared" si="174"/>
        <v/>
      </c>
      <c r="J2216" t="str">
        <f t="shared" si="177"/>
        <v>MATERIALES</v>
      </c>
      <c r="K2216" t="b">
        <f t="shared" si="175"/>
        <v>0</v>
      </c>
      <c r="L2216" s="11" t="str">
        <f t="shared" si="176"/>
        <v/>
      </c>
      <c r="M2216" t="str">
        <f>IF(B2216="Q", MAX(M$2:M2215)+1, "")</f>
        <v/>
      </c>
      <c r="N2216" t="str">
        <f t="shared" si="173"/>
        <v/>
      </c>
    </row>
    <row r="2217" spans="1:14" x14ac:dyDescent="0.25">
      <c r="H2217" t="str" cm="1">
        <f t="array" ref="H2217">SUBSTITUTE(INDEX($C$1:$C2217, MAX(IF((NOT(ISBLANK($C$1:$C2217)))*(ISNUMBER(FIND("Item:", $C$1:$C2217))), ROW($C$1:$C2217)-ROW($C$1)+1))), "Item: ", "")</f>
        <v>PROVISION Y COLOCADO DE LAVANDERIA DE CEMENTO CON ACCESORIOS</v>
      </c>
      <c r="I2217" t="str">
        <f t="shared" si="174"/>
        <v/>
      </c>
      <c r="J2217" t="str">
        <f t="shared" si="177"/>
        <v>MATERIALES</v>
      </c>
      <c r="K2217" t="b">
        <f t="shared" si="175"/>
        <v>0</v>
      </c>
      <c r="L2217" s="11" t="str">
        <f t="shared" si="176"/>
        <v/>
      </c>
      <c r="M2217" t="str">
        <f>IF(B2217="Q", MAX(M$2:M2216)+1, "")</f>
        <v/>
      </c>
      <c r="N2217" t="str">
        <f t="shared" si="173"/>
        <v/>
      </c>
    </row>
    <row r="2218" spans="1:14" x14ac:dyDescent="0.25">
      <c r="H2218" t="str" cm="1">
        <f t="array" ref="H2218">SUBSTITUTE(INDEX($C$1:$C2218, MAX(IF((NOT(ISBLANK($C$1:$C2218)))*(ISNUMBER(FIND("Item:", $C$1:$C2218))), ROW($C$1:$C2218)-ROW($C$1)+1))), "Item: ", "")</f>
        <v>PROVISION Y COLOCADO DE LAVANDERIA DE CEMENTO CON ACCESORIOS</v>
      </c>
      <c r="I2218" t="str">
        <f t="shared" si="174"/>
        <v/>
      </c>
      <c r="J2218" t="str">
        <f t="shared" si="177"/>
        <v>MATERIALES</v>
      </c>
      <c r="K2218" t="b">
        <f t="shared" si="175"/>
        <v>0</v>
      </c>
      <c r="L2218" s="11" t="str">
        <f t="shared" si="176"/>
        <v/>
      </c>
      <c r="M2218" t="str">
        <f>IF(B2218="Q", MAX(M$2:M2217)+1, "")</f>
        <v/>
      </c>
      <c r="N2218" t="str">
        <f t="shared" si="173"/>
        <v/>
      </c>
    </row>
    <row r="2219" spans="1:14" x14ac:dyDescent="0.25">
      <c r="H2219" t="str" cm="1">
        <f t="array" ref="H2219">SUBSTITUTE(INDEX($C$1:$C2219, MAX(IF((NOT(ISBLANK($C$1:$C2219)))*(ISNUMBER(FIND("Item:", $C$1:$C2219))), ROW($C$1:$C2219)-ROW($C$1)+1))), "Item: ", "")</f>
        <v>PROVISION Y COLOCADO DE LAVANDERIA DE CEMENTO CON ACCESORIOS</v>
      </c>
      <c r="I2219" t="str">
        <f t="shared" si="174"/>
        <v/>
      </c>
      <c r="J2219" t="str">
        <f t="shared" si="177"/>
        <v>MATERIALES</v>
      </c>
      <c r="K2219" t="b">
        <f t="shared" si="175"/>
        <v>0</v>
      </c>
      <c r="L2219" s="11" t="str">
        <f t="shared" si="176"/>
        <v/>
      </c>
      <c r="M2219" t="str">
        <f>IF(B2219="Q", MAX(M$2:M2218)+1, "")</f>
        <v/>
      </c>
      <c r="N2219" t="str">
        <f t="shared" si="173"/>
        <v/>
      </c>
    </row>
    <row r="2220" spans="1:14" x14ac:dyDescent="0.25">
      <c r="H2220" t="str" cm="1">
        <f t="array" ref="H2220">SUBSTITUTE(INDEX($C$1:$C2220, MAX(IF((NOT(ISBLANK($C$1:$C2220)))*(ISNUMBER(FIND("Item:", $C$1:$C2220))), ROW($C$1:$C2220)-ROW($C$1)+1))), "Item: ", "")</f>
        <v>PROVISION Y COLOCADO DE LAVANDERIA DE CEMENTO CON ACCESORIOS</v>
      </c>
      <c r="I2220" t="str">
        <f t="shared" si="174"/>
        <v/>
      </c>
      <c r="J2220" t="str">
        <f t="shared" si="177"/>
        <v>MATERIALES</v>
      </c>
      <c r="K2220" t="b">
        <f t="shared" si="175"/>
        <v>0</v>
      </c>
      <c r="L2220" s="11" t="str">
        <f t="shared" si="176"/>
        <v/>
      </c>
      <c r="M2220" t="str">
        <f>IF(B2220="Q", MAX(M$2:M2219)+1, "")</f>
        <v/>
      </c>
      <c r="N2220" t="str">
        <f t="shared" si="173"/>
        <v/>
      </c>
    </row>
    <row r="2221" spans="1:14" x14ac:dyDescent="0.25">
      <c r="H2221" t="str" cm="1">
        <f t="array" ref="H2221">SUBSTITUTE(INDEX($C$1:$C2221, MAX(IF((NOT(ISBLANK($C$1:$C2221)))*(ISNUMBER(FIND("Item:", $C$1:$C2221))), ROW($C$1:$C2221)-ROW($C$1)+1))), "Item: ", "")</f>
        <v>PROVISION Y COLOCADO DE LAVANDERIA DE CEMENTO CON ACCESORIOS</v>
      </c>
      <c r="I2221" t="str">
        <f t="shared" si="174"/>
        <v/>
      </c>
      <c r="J2221" t="str">
        <f t="shared" si="177"/>
        <v>MATERIALES</v>
      </c>
      <c r="K2221" t="b">
        <f t="shared" si="175"/>
        <v>0</v>
      </c>
      <c r="L2221" s="11" t="str">
        <f t="shared" si="176"/>
        <v/>
      </c>
      <c r="M2221" t="str">
        <f>IF(B2221="Q", MAX(M$2:M2220)+1, "")</f>
        <v/>
      </c>
      <c r="N2221" t="str">
        <f t="shared" si="173"/>
        <v/>
      </c>
    </row>
    <row r="2222" spans="1:14" x14ac:dyDescent="0.25">
      <c r="H2222" t="str" cm="1">
        <f t="array" ref="H2222">SUBSTITUTE(INDEX($C$1:$C2222, MAX(IF((NOT(ISBLANK($C$1:$C2222)))*(ISNUMBER(FIND("Item:", $C$1:$C2222))), ROW($C$1:$C2222)-ROW($C$1)+1))), "Item: ", "")</f>
        <v>PROVISION Y COLOCADO DE LAVANDERIA DE CEMENTO CON ACCESORIOS</v>
      </c>
      <c r="I2222" t="str">
        <f t="shared" si="174"/>
        <v/>
      </c>
      <c r="J2222" t="str">
        <f t="shared" si="177"/>
        <v>MATERIALES</v>
      </c>
      <c r="K2222" t="b">
        <f t="shared" si="175"/>
        <v>0</v>
      </c>
      <c r="L2222" s="11" t="str">
        <f t="shared" si="176"/>
        <v/>
      </c>
      <c r="M2222" t="str">
        <f>IF(B2222="Q", MAX(M$2:M2221)+1, "")</f>
        <v/>
      </c>
      <c r="N2222" t="str">
        <f t="shared" si="173"/>
        <v/>
      </c>
    </row>
    <row r="2223" spans="1:14" x14ac:dyDescent="0.25">
      <c r="A2223" s="6" t="s">
        <v>1</v>
      </c>
      <c r="B2223" s="6" t="s">
        <v>219</v>
      </c>
      <c r="C2223" s="8" t="s">
        <v>220</v>
      </c>
      <c r="D2223" s="8"/>
      <c r="E2223" s="8"/>
      <c r="F2223" s="8" t="s">
        <v>221</v>
      </c>
      <c r="G2223" s="7">
        <v>271.5</v>
      </c>
      <c r="H2223" t="str" cm="1">
        <f t="array" ref="H2223">SUBSTITUTE(INDEX($C$1:$C2223, MAX(IF((NOT(ISBLANK($C$1:$C2223)))*(ISNUMBER(FIND("Item:", $C$1:$C2223))), ROW($C$1:$C2223)-ROW($C$1)+1))), "Item: ", "")</f>
        <v>PROVISION Y COLOCADO DE LAVANDERIA DE CEMENTO CON ACCESORIOS</v>
      </c>
      <c r="I2223" t="str">
        <f t="shared" si="174"/>
        <v>MATERIALES</v>
      </c>
      <c r="J2223" t="str">
        <f t="shared" si="177"/>
        <v>MATERIALES</v>
      </c>
      <c r="K2223" t="b">
        <f t="shared" si="175"/>
        <v>0</v>
      </c>
      <c r="L2223" s="11" t="str">
        <f t="shared" si="176"/>
        <v/>
      </c>
      <c r="M2223" t="str">
        <f>IF(B2223="Q", MAX(M$2:M2222)+1, "")</f>
        <v/>
      </c>
      <c r="N2223" t="str">
        <f t="shared" si="173"/>
        <v/>
      </c>
    </row>
    <row r="2224" spans="1:14" x14ac:dyDescent="0.25">
      <c r="A2224" s="2"/>
      <c r="B2224" s="2" t="s">
        <v>222</v>
      </c>
      <c r="C2224" s="5" t="s">
        <v>223</v>
      </c>
      <c r="D2224" s="5"/>
      <c r="E2224" s="5"/>
      <c r="F2224" s="5"/>
      <c r="G2224" s="5"/>
      <c r="H2224" t="str" cm="1">
        <f t="array" ref="H2224">SUBSTITUTE(INDEX($C$1:$C2224, MAX(IF((NOT(ISBLANK($C$1:$C2224)))*(ISNUMBER(FIND("Item:", $C$1:$C2224))), ROW($C$1:$C2224)-ROW($C$1)+1))), "Item: ", "")</f>
        <v>PROVISION Y COLOCADO DE LAVANDERIA DE CEMENTO CON ACCESORIOS</v>
      </c>
      <c r="I2224" t="str">
        <f t="shared" si="174"/>
        <v>MANO DE OBRA</v>
      </c>
      <c r="J2224" t="str">
        <f t="shared" si="177"/>
        <v>MANO DE OBRA</v>
      </c>
      <c r="K2224" t="b">
        <f t="shared" si="175"/>
        <v>1</v>
      </c>
      <c r="L2224" s="11" t="str">
        <f t="shared" si="176"/>
        <v/>
      </c>
      <c r="M2224" t="str">
        <f>IF(B2224="Q", MAX(M$2:M2223)+1, "")</f>
        <v/>
      </c>
      <c r="N2224" t="str">
        <f t="shared" si="173"/>
        <v/>
      </c>
    </row>
    <row r="2225" spans="1:14" x14ac:dyDescent="0.25">
      <c r="A2225" s="2">
        <v>1</v>
      </c>
      <c r="B2225" s="2" t="s">
        <v>218</v>
      </c>
      <c r="C2225" s="5" t="s">
        <v>206</v>
      </c>
      <c r="D2225" s="5" t="s">
        <v>198</v>
      </c>
      <c r="E2225" s="3">
        <v>1</v>
      </c>
      <c r="F2225" s="3">
        <v>18</v>
      </c>
      <c r="G2225" s="3">
        <v>18</v>
      </c>
      <c r="H2225" t="str" cm="1">
        <f t="array" ref="H2225">SUBSTITUTE(INDEX($C$1:$C2225, MAX(IF((NOT(ISBLANK($C$1:$C2225)))*(ISNUMBER(FIND("Item:", $C$1:$C2225))), ROW($C$1:$C2225)-ROW($C$1)+1))), "Item: ", "")</f>
        <v>PROVISION Y COLOCADO DE LAVANDERIA DE CEMENTO CON ACCESORIOS</v>
      </c>
      <c r="I2225" t="str">
        <f t="shared" si="174"/>
        <v/>
      </c>
      <c r="J2225" t="str">
        <f t="shared" si="177"/>
        <v>MANO DE OBRA</v>
      </c>
      <c r="K2225" t="b">
        <f t="shared" si="175"/>
        <v>0</v>
      </c>
      <c r="L2225" s="11" t="str">
        <f t="shared" si="176"/>
        <v>SI</v>
      </c>
      <c r="M2225" t="str">
        <f>IF(B2225="Q", MAX(M$2:M2224)+1, "")</f>
        <v/>
      </c>
      <c r="N2225" t="str">
        <f t="shared" si="173"/>
        <v/>
      </c>
    </row>
    <row r="2226" spans="1:14" x14ac:dyDescent="0.25">
      <c r="A2226" s="2">
        <v>2</v>
      </c>
      <c r="B2226" s="2" t="s">
        <v>218</v>
      </c>
      <c r="C2226" s="5" t="s">
        <v>197</v>
      </c>
      <c r="D2226" s="5" t="s">
        <v>198</v>
      </c>
      <c r="E2226" s="3">
        <v>3</v>
      </c>
      <c r="F2226" s="3">
        <v>18</v>
      </c>
      <c r="G2226" s="3">
        <v>54</v>
      </c>
      <c r="H2226" t="str" cm="1">
        <f t="array" ref="H2226">SUBSTITUTE(INDEX($C$1:$C2226, MAX(IF((NOT(ISBLANK($C$1:$C2226)))*(ISNUMBER(FIND("Item:", $C$1:$C2226))), ROW($C$1:$C2226)-ROW($C$1)+1))), "Item: ", "")</f>
        <v>PROVISION Y COLOCADO DE LAVANDERIA DE CEMENTO CON ACCESORIOS</v>
      </c>
      <c r="I2226" t="str">
        <f t="shared" si="174"/>
        <v/>
      </c>
      <c r="J2226" t="str">
        <f t="shared" si="177"/>
        <v>MANO DE OBRA</v>
      </c>
      <c r="K2226" t="b">
        <f t="shared" si="175"/>
        <v>0</v>
      </c>
      <c r="L2226" s="11" t="str">
        <f t="shared" si="176"/>
        <v>SI</v>
      </c>
      <c r="M2226" t="str">
        <f>IF(B2226="Q", MAX(M$2:M2225)+1, "")</f>
        <v/>
      </c>
      <c r="N2226" t="str">
        <f t="shared" si="173"/>
        <v/>
      </c>
    </row>
    <row r="2227" spans="1:14" x14ac:dyDescent="0.25">
      <c r="A2227" s="2">
        <v>3</v>
      </c>
      <c r="B2227" s="2" t="s">
        <v>218</v>
      </c>
      <c r="C2227" s="5" t="s">
        <v>200</v>
      </c>
      <c r="D2227" s="5" t="s">
        <v>198</v>
      </c>
      <c r="E2227" s="3">
        <v>3.5</v>
      </c>
      <c r="F2227" s="3">
        <v>0</v>
      </c>
      <c r="G2227" s="3">
        <v>0</v>
      </c>
      <c r="H2227" t="str" cm="1">
        <f t="array" ref="H2227">SUBSTITUTE(INDEX($C$1:$C2227, MAX(IF((NOT(ISBLANK($C$1:$C2227)))*(ISNUMBER(FIND("Item:", $C$1:$C2227))), ROW($C$1:$C2227)-ROW($C$1)+1))), "Item: ", "")</f>
        <v>PROVISION Y COLOCADO DE LAVANDERIA DE CEMENTO CON ACCESORIOS</v>
      </c>
      <c r="I2227" t="str">
        <f t="shared" si="174"/>
        <v/>
      </c>
      <c r="J2227" t="str">
        <f t="shared" si="177"/>
        <v>MANO DE OBRA</v>
      </c>
      <c r="K2227" t="b">
        <f t="shared" si="175"/>
        <v>0</v>
      </c>
      <c r="L2227" s="11" t="str">
        <f t="shared" si="176"/>
        <v>SI</v>
      </c>
      <c r="M2227" t="str">
        <f>IF(B2227="Q", MAX(M$2:M2226)+1, "")</f>
        <v/>
      </c>
      <c r="N2227" t="str">
        <f t="shared" si="173"/>
        <v/>
      </c>
    </row>
    <row r="2228" spans="1:14" x14ac:dyDescent="0.25">
      <c r="H2228" t="str" cm="1">
        <f t="array" ref="H2228">SUBSTITUTE(INDEX($C$1:$C2228, MAX(IF((NOT(ISBLANK($C$1:$C2228)))*(ISNUMBER(FIND("Item:", $C$1:$C2228))), ROW($C$1:$C2228)-ROW($C$1)+1))), "Item: ", "")</f>
        <v>PROVISION Y COLOCADO DE LAVANDERIA DE CEMENTO CON ACCESORIOS</v>
      </c>
      <c r="I2228" t="str">
        <f t="shared" si="174"/>
        <v/>
      </c>
      <c r="J2228" t="str">
        <f t="shared" si="177"/>
        <v>MANO DE OBRA</v>
      </c>
      <c r="K2228" t="b">
        <f t="shared" si="175"/>
        <v>0</v>
      </c>
      <c r="L2228" s="11" t="str">
        <f t="shared" si="176"/>
        <v/>
      </c>
      <c r="M2228" t="str">
        <f>IF(B2228="Q", MAX(M$2:M2227)+1, "")</f>
        <v/>
      </c>
      <c r="N2228" t="str">
        <f t="shared" si="173"/>
        <v/>
      </c>
    </row>
    <row r="2229" spans="1:14" x14ac:dyDescent="0.25">
      <c r="H2229" t="str" cm="1">
        <f t="array" ref="H2229">SUBSTITUTE(INDEX($C$1:$C2229, MAX(IF((NOT(ISBLANK($C$1:$C2229)))*(ISNUMBER(FIND("Item:", $C$1:$C2229))), ROW($C$1:$C2229)-ROW($C$1)+1))), "Item: ", "")</f>
        <v>PROVISION Y COLOCADO DE LAVANDERIA DE CEMENTO CON ACCESORIOS</v>
      </c>
      <c r="I2229" t="str">
        <f t="shared" si="174"/>
        <v/>
      </c>
      <c r="J2229" t="str">
        <f t="shared" si="177"/>
        <v>MANO DE OBRA</v>
      </c>
      <c r="K2229" t="b">
        <f t="shared" si="175"/>
        <v>0</v>
      </c>
      <c r="L2229" s="11" t="str">
        <f t="shared" si="176"/>
        <v/>
      </c>
      <c r="M2229" t="str">
        <f>IF(B2229="Q", MAX(M$2:M2228)+1, "")</f>
        <v/>
      </c>
      <c r="N2229" t="str">
        <f t="shared" si="173"/>
        <v/>
      </c>
    </row>
    <row r="2230" spans="1:14" x14ac:dyDescent="0.25">
      <c r="A2230" s="6" t="s">
        <v>1</v>
      </c>
      <c r="B2230" s="6" t="s">
        <v>224</v>
      </c>
      <c r="C2230" s="8" t="s">
        <v>225</v>
      </c>
      <c r="D2230" s="8"/>
      <c r="E2230" s="8"/>
      <c r="F2230" s="8" t="s">
        <v>226</v>
      </c>
      <c r="G2230" s="7">
        <v>72</v>
      </c>
      <c r="H2230" t="str" cm="1">
        <f t="array" ref="H2230">SUBSTITUTE(INDEX($C$1:$C2230, MAX(IF((NOT(ISBLANK($C$1:$C2230)))*(ISNUMBER(FIND("Item:", $C$1:$C2230))), ROW($C$1:$C2230)-ROW($C$1)+1))), "Item: ", "")</f>
        <v>PROVISION Y COLOCADO DE LAVANDERIA DE CEMENTO CON ACCESORIOS</v>
      </c>
      <c r="I2230" t="str">
        <f t="shared" si="174"/>
        <v>MANO DE OBRA</v>
      </c>
      <c r="J2230" t="str">
        <f t="shared" si="177"/>
        <v>MANO DE OBRA</v>
      </c>
      <c r="K2230" t="b">
        <f t="shared" si="175"/>
        <v>0</v>
      </c>
      <c r="L2230" s="11" t="str">
        <f t="shared" si="176"/>
        <v/>
      </c>
      <c r="M2230" t="str">
        <f>IF(B2230="Q", MAX(M$2:M2229)+1, "")</f>
        <v/>
      </c>
      <c r="N2230" t="str">
        <f t="shared" si="173"/>
        <v/>
      </c>
    </row>
    <row r="2231" spans="1:14" x14ac:dyDescent="0.25">
      <c r="A2231" s="2"/>
      <c r="B2231" s="2" t="s">
        <v>227</v>
      </c>
      <c r="C2231" s="5" t="s">
        <v>228</v>
      </c>
      <c r="D2231" s="5"/>
      <c r="E2231" s="5" t="s">
        <v>229</v>
      </c>
      <c r="F2231" s="5" t="s">
        <v>230</v>
      </c>
      <c r="G2231" s="3">
        <v>39.6</v>
      </c>
      <c r="H2231" t="str" cm="1">
        <f t="array" ref="H2231">SUBSTITUTE(INDEX($C$1:$C2231, MAX(IF((NOT(ISBLANK($C$1:$C2231)))*(ISNUMBER(FIND("Item:", $C$1:$C2231))), ROW($C$1:$C2231)-ROW($C$1)+1))), "Item: ", "")</f>
        <v>PROVISION Y COLOCADO DE LAVANDERIA DE CEMENTO CON ACCESORIOS</v>
      </c>
      <c r="I2231" t="str">
        <f t="shared" si="174"/>
        <v/>
      </c>
      <c r="J2231" t="str">
        <f t="shared" si="177"/>
        <v>MANO DE OBRA</v>
      </c>
      <c r="K2231" t="b">
        <f t="shared" si="175"/>
        <v>0</v>
      </c>
      <c r="L2231" s="11" t="str">
        <f t="shared" si="176"/>
        <v/>
      </c>
      <c r="M2231" t="str">
        <f>IF(B2231="Q", MAX(M$2:M2230)+1, "")</f>
        <v/>
      </c>
      <c r="N2231" t="str">
        <f t="shared" si="173"/>
        <v/>
      </c>
    </row>
    <row r="2232" spans="1:14" x14ac:dyDescent="0.25">
      <c r="A2232" s="2"/>
      <c r="B2232" s="2" t="s">
        <v>231</v>
      </c>
      <c r="C2232" s="5" t="s">
        <v>232</v>
      </c>
      <c r="D2232" s="5"/>
      <c r="E2232" s="5" t="s">
        <v>233</v>
      </c>
      <c r="F2232" s="5" t="s">
        <v>234</v>
      </c>
      <c r="G2232" s="3">
        <v>16.670000000000002</v>
      </c>
      <c r="H2232" t="str" cm="1">
        <f t="array" ref="H2232">SUBSTITUTE(INDEX($C$1:$C2232, MAX(IF((NOT(ISBLANK($C$1:$C2232)))*(ISNUMBER(FIND("Item:", $C$1:$C2232))), ROW($C$1:$C2232)-ROW($C$1)+1))), "Item: ", "")</f>
        <v>PROVISION Y COLOCADO DE LAVANDERIA DE CEMENTO CON ACCESORIOS</v>
      </c>
      <c r="I2232" t="str">
        <f t="shared" si="174"/>
        <v/>
      </c>
      <c r="J2232" t="str">
        <f t="shared" si="177"/>
        <v>MANO DE OBRA</v>
      </c>
      <c r="K2232" t="b">
        <f t="shared" si="175"/>
        <v>0</v>
      </c>
      <c r="L2232" s="11" t="str">
        <f t="shared" si="176"/>
        <v/>
      </c>
      <c r="M2232" t="str">
        <f>IF(B2232="Q", MAX(M$2:M2231)+1, "")</f>
        <v/>
      </c>
      <c r="N2232" t="str">
        <f t="shared" si="173"/>
        <v/>
      </c>
    </row>
    <row r="2233" spans="1:14" x14ac:dyDescent="0.25">
      <c r="A2233" s="6" t="s">
        <v>1</v>
      </c>
      <c r="B2233" s="6" t="s">
        <v>235</v>
      </c>
      <c r="C2233" s="8" t="s">
        <v>236</v>
      </c>
      <c r="D2233" s="8"/>
      <c r="E2233" s="8"/>
      <c r="F2233" s="8" t="s">
        <v>237</v>
      </c>
      <c r="G2233" s="7">
        <v>128.27000000000001</v>
      </c>
      <c r="H2233" t="str" cm="1">
        <f t="array" ref="H2233">SUBSTITUTE(INDEX($C$1:$C2233, MAX(IF((NOT(ISBLANK($C$1:$C2233)))*(ISNUMBER(FIND("Item:", $C$1:$C2233))), ROW($C$1:$C2233)-ROW($C$1)+1))), "Item: ", "")</f>
        <v>PROVISION Y COLOCADO DE LAVANDERIA DE CEMENTO CON ACCESORIOS</v>
      </c>
      <c r="I2233" t="str">
        <f t="shared" si="174"/>
        <v>MANO DE OBRA</v>
      </c>
      <c r="J2233" t="str">
        <f t="shared" si="177"/>
        <v>MANO DE OBRA</v>
      </c>
      <c r="K2233" t="b">
        <f t="shared" si="175"/>
        <v>0</v>
      </c>
      <c r="L2233" s="11" t="str">
        <f t="shared" si="176"/>
        <v/>
      </c>
      <c r="M2233" t="str">
        <f>IF(B2233="Q", MAX(M$2:M2232)+1, "")</f>
        <v/>
      </c>
      <c r="N2233" t="str">
        <f t="shared" si="173"/>
        <v/>
      </c>
    </row>
    <row r="2234" spans="1:14" x14ac:dyDescent="0.25">
      <c r="A2234" s="2"/>
      <c r="B2234" s="2" t="s">
        <v>238</v>
      </c>
      <c r="C2234" s="5" t="s">
        <v>239</v>
      </c>
      <c r="D2234" s="5"/>
      <c r="E2234" s="5"/>
      <c r="F2234" s="5"/>
      <c r="G2234" s="5"/>
      <c r="H2234" t="str" cm="1">
        <f t="array" ref="H2234">SUBSTITUTE(INDEX($C$1:$C2234, MAX(IF((NOT(ISBLANK($C$1:$C2234)))*(ISNUMBER(FIND("Item:", $C$1:$C2234))), ROW($C$1:$C2234)-ROW($C$1)+1))), "Item: ", "")</f>
        <v>PROVISION Y COLOCADO DE LAVANDERIA DE CEMENTO CON ACCESORIOS</v>
      </c>
      <c r="I2234" t="str">
        <f t="shared" si="174"/>
        <v>EQUIPO</v>
      </c>
      <c r="J2234" t="str">
        <f t="shared" si="177"/>
        <v>EQUIPO</v>
      </c>
      <c r="K2234" t="b">
        <f t="shared" si="175"/>
        <v>0</v>
      </c>
      <c r="L2234" s="11" t="str">
        <f t="shared" si="176"/>
        <v/>
      </c>
      <c r="M2234" t="str">
        <f>IF(B2234="Q", MAX(M$2:M2233)+1, "")</f>
        <v/>
      </c>
      <c r="N2234" t="str">
        <f t="shared" si="173"/>
        <v/>
      </c>
    </row>
    <row r="2235" spans="1:14" x14ac:dyDescent="0.25">
      <c r="H2235" t="str" cm="1">
        <f t="array" ref="H2235">SUBSTITUTE(INDEX($C$1:$C2235, MAX(IF((NOT(ISBLANK($C$1:$C2235)))*(ISNUMBER(FIND("Item:", $C$1:$C2235))), ROW($C$1:$C2235)-ROW($C$1)+1))), "Item: ", "")</f>
        <v>PROVISION Y COLOCADO DE LAVANDERIA DE CEMENTO CON ACCESORIOS</v>
      </c>
      <c r="I2235" t="str">
        <f t="shared" si="174"/>
        <v/>
      </c>
      <c r="J2235" t="str">
        <f t="shared" si="177"/>
        <v>EQUIPO</v>
      </c>
      <c r="K2235" t="b">
        <f t="shared" si="175"/>
        <v>0</v>
      </c>
      <c r="L2235" s="11" t="str">
        <f t="shared" si="176"/>
        <v/>
      </c>
      <c r="M2235" t="str">
        <f>IF(B2235="Q", MAX(M$2:M2234)+1, "")</f>
        <v/>
      </c>
      <c r="N2235" t="str">
        <f t="shared" si="173"/>
        <v/>
      </c>
    </row>
    <row r="2236" spans="1:14" x14ac:dyDescent="0.25">
      <c r="H2236" t="str" cm="1">
        <f t="array" ref="H2236">SUBSTITUTE(INDEX($C$1:$C2236, MAX(IF((NOT(ISBLANK($C$1:$C2236)))*(ISNUMBER(FIND("Item:", $C$1:$C2236))), ROW($C$1:$C2236)-ROW($C$1)+1))), "Item: ", "")</f>
        <v>PROVISION Y COLOCADO DE LAVANDERIA DE CEMENTO CON ACCESORIOS</v>
      </c>
      <c r="I2236" t="str">
        <f t="shared" si="174"/>
        <v/>
      </c>
      <c r="J2236" t="str">
        <f t="shared" si="177"/>
        <v>EQUIPO</v>
      </c>
      <c r="K2236" t="b">
        <f t="shared" si="175"/>
        <v>0</v>
      </c>
      <c r="L2236" s="11" t="str">
        <f t="shared" si="176"/>
        <v/>
      </c>
      <c r="M2236" t="str">
        <f>IF(B2236="Q", MAX(M$2:M2235)+1, "")</f>
        <v/>
      </c>
      <c r="N2236" t="str">
        <f t="shared" si="173"/>
        <v/>
      </c>
    </row>
    <row r="2237" spans="1:14" x14ac:dyDescent="0.25">
      <c r="H2237" t="str" cm="1">
        <f t="array" ref="H2237">SUBSTITUTE(INDEX($C$1:$C2237, MAX(IF((NOT(ISBLANK($C$1:$C2237)))*(ISNUMBER(FIND("Item:", $C$1:$C2237))), ROW($C$1:$C2237)-ROW($C$1)+1))), "Item: ", "")</f>
        <v>PROVISION Y COLOCADO DE LAVANDERIA DE CEMENTO CON ACCESORIOS</v>
      </c>
      <c r="I2237" t="str">
        <f t="shared" si="174"/>
        <v/>
      </c>
      <c r="J2237" t="str">
        <f t="shared" si="177"/>
        <v>EQUIPO</v>
      </c>
      <c r="K2237" t="b">
        <f t="shared" si="175"/>
        <v>0</v>
      </c>
      <c r="L2237" s="11" t="str">
        <f t="shared" si="176"/>
        <v/>
      </c>
      <c r="M2237" t="str">
        <f>IF(B2237="Q", MAX(M$2:M2236)+1, "")</f>
        <v/>
      </c>
      <c r="N2237" t="str">
        <f t="shared" si="173"/>
        <v/>
      </c>
    </row>
    <row r="2238" spans="1:14" x14ac:dyDescent="0.25">
      <c r="H2238" t="str" cm="1">
        <f t="array" ref="H2238">SUBSTITUTE(INDEX($C$1:$C2238, MAX(IF((NOT(ISBLANK($C$1:$C2238)))*(ISNUMBER(FIND("Item:", $C$1:$C2238))), ROW($C$1:$C2238)-ROW($C$1)+1))), "Item: ", "")</f>
        <v>PROVISION Y COLOCADO DE LAVANDERIA DE CEMENTO CON ACCESORIOS</v>
      </c>
      <c r="I2238" t="str">
        <f t="shared" si="174"/>
        <v/>
      </c>
      <c r="J2238" t="str">
        <f t="shared" si="177"/>
        <v>EQUIPO</v>
      </c>
      <c r="K2238" t="b">
        <f t="shared" si="175"/>
        <v>0</v>
      </c>
      <c r="L2238" s="11" t="str">
        <f t="shared" si="176"/>
        <v/>
      </c>
      <c r="M2238" t="str">
        <f>IF(B2238="Q", MAX(M$2:M2237)+1, "")</f>
        <v/>
      </c>
      <c r="N2238" t="str">
        <f t="shared" si="173"/>
        <v/>
      </c>
    </row>
    <row r="2239" spans="1:14" x14ac:dyDescent="0.25">
      <c r="H2239" t="str" cm="1">
        <f t="array" ref="H2239">SUBSTITUTE(INDEX($C$1:$C2239, MAX(IF((NOT(ISBLANK($C$1:$C2239)))*(ISNUMBER(FIND("Item:", $C$1:$C2239))), ROW($C$1:$C2239)-ROW($C$1)+1))), "Item: ", "")</f>
        <v>PROVISION Y COLOCADO DE LAVANDERIA DE CEMENTO CON ACCESORIOS</v>
      </c>
      <c r="I2239" t="str">
        <f t="shared" si="174"/>
        <v/>
      </c>
      <c r="J2239" t="str">
        <f t="shared" si="177"/>
        <v>EQUIPO</v>
      </c>
      <c r="K2239" t="b">
        <f t="shared" si="175"/>
        <v>0</v>
      </c>
      <c r="L2239" s="11" t="str">
        <f t="shared" si="176"/>
        <v/>
      </c>
      <c r="M2239" t="str">
        <f>IF(B2239="Q", MAX(M$2:M2238)+1, "")</f>
        <v/>
      </c>
      <c r="N2239" t="str">
        <f t="shared" si="173"/>
        <v/>
      </c>
    </row>
    <row r="2240" spans="1:14" x14ac:dyDescent="0.25">
      <c r="A2240" s="2"/>
      <c r="B2240" s="2" t="s">
        <v>240</v>
      </c>
      <c r="C2240" s="5" t="s">
        <v>241</v>
      </c>
      <c r="D2240" s="5"/>
      <c r="E2240" s="5" t="s">
        <v>242</v>
      </c>
      <c r="F2240" s="5" t="s">
        <v>243</v>
      </c>
      <c r="G2240" s="3">
        <v>3.85</v>
      </c>
      <c r="H2240" t="str" cm="1">
        <f t="array" ref="H2240">SUBSTITUTE(INDEX($C$1:$C2240, MAX(IF((NOT(ISBLANK($C$1:$C2240)))*(ISNUMBER(FIND("Item:", $C$1:$C2240))), ROW($C$1:$C2240)-ROW($C$1)+1))), "Item: ", "")</f>
        <v>PROVISION Y COLOCADO DE LAVANDERIA DE CEMENTO CON ACCESORIOS</v>
      </c>
      <c r="I2240" t="str">
        <f t="shared" si="174"/>
        <v/>
      </c>
      <c r="J2240" t="str">
        <f t="shared" si="177"/>
        <v>EQUIPO</v>
      </c>
      <c r="K2240" t="b">
        <f t="shared" si="175"/>
        <v>0</v>
      </c>
      <c r="L2240" s="11" t="str">
        <f t="shared" si="176"/>
        <v/>
      </c>
      <c r="M2240" t="str">
        <f>IF(B2240="Q", MAX(M$2:M2239)+1, "")</f>
        <v/>
      </c>
      <c r="N2240" t="str">
        <f t="shared" si="173"/>
        <v/>
      </c>
    </row>
    <row r="2241" spans="1:14" x14ac:dyDescent="0.25">
      <c r="A2241" s="6" t="s">
        <v>1</v>
      </c>
      <c r="B2241" s="6" t="s">
        <v>244</v>
      </c>
      <c r="C2241" s="8" t="s">
        <v>245</v>
      </c>
      <c r="D2241" s="8"/>
      <c r="E2241" s="8"/>
      <c r="F2241" s="8" t="s">
        <v>246</v>
      </c>
      <c r="G2241" s="7">
        <v>3.85</v>
      </c>
      <c r="H2241" t="str" cm="1">
        <f t="array" ref="H2241">SUBSTITUTE(INDEX($C$1:$C2241, MAX(IF((NOT(ISBLANK($C$1:$C2241)))*(ISNUMBER(FIND("Item:", $C$1:$C2241))), ROW($C$1:$C2241)-ROW($C$1)+1))), "Item: ", "")</f>
        <v>PROVISION Y COLOCADO DE LAVANDERIA DE CEMENTO CON ACCESORIOS</v>
      </c>
      <c r="I2241" t="str">
        <f t="shared" si="174"/>
        <v>EQUIPO</v>
      </c>
      <c r="J2241" t="str">
        <f t="shared" si="177"/>
        <v>EQUIPO</v>
      </c>
      <c r="K2241" t="b">
        <f t="shared" si="175"/>
        <v>0</v>
      </c>
      <c r="L2241" s="11" t="str">
        <f t="shared" si="176"/>
        <v/>
      </c>
      <c r="M2241" t="str">
        <f>IF(B2241="Q", MAX(M$2:M2240)+1, "")</f>
        <v/>
      </c>
      <c r="N2241" t="str">
        <f t="shared" si="173"/>
        <v/>
      </c>
    </row>
    <row r="2242" spans="1:14" x14ac:dyDescent="0.25">
      <c r="A2242" s="6" t="s">
        <v>1</v>
      </c>
      <c r="B2242" s="6" t="s">
        <v>247</v>
      </c>
      <c r="C2242" s="8" t="s">
        <v>248</v>
      </c>
      <c r="D2242" s="8"/>
      <c r="E2242" s="8"/>
      <c r="F2242" s="8" t="s">
        <v>249</v>
      </c>
      <c r="G2242" s="7">
        <v>403.62</v>
      </c>
      <c r="H2242" t="str" cm="1">
        <f t="array" ref="H2242">SUBSTITUTE(INDEX($C$1:$C2242, MAX(IF((NOT(ISBLANK($C$1:$C2242)))*(ISNUMBER(FIND("Item:", $C$1:$C2242))), ROW($C$1:$C2242)-ROW($C$1)+1))), "Item: ", "")</f>
        <v>PROVISION Y COLOCADO DE LAVANDERIA DE CEMENTO CON ACCESORIOS</v>
      </c>
      <c r="I2242" t="str">
        <f t="shared" si="174"/>
        <v/>
      </c>
      <c r="J2242" t="str">
        <f t="shared" si="177"/>
        <v>EQUIPO</v>
      </c>
      <c r="K2242" t="b">
        <f t="shared" si="175"/>
        <v>0</v>
      </c>
      <c r="L2242" s="11" t="str">
        <f t="shared" si="176"/>
        <v/>
      </c>
      <c r="M2242" t="str">
        <f>IF(B2242="Q", MAX(M$2:M2241)+1, "")</f>
        <v/>
      </c>
      <c r="N2242" t="str">
        <f t="shared" ref="N2242:N2305" si="178">+IF(M2242="","",H2242)</f>
        <v/>
      </c>
    </row>
    <row r="2243" spans="1:14" x14ac:dyDescent="0.25">
      <c r="A2243" s="2"/>
      <c r="B2243" s="2" t="s">
        <v>250</v>
      </c>
      <c r="C2243" s="5" t="s">
        <v>251</v>
      </c>
      <c r="D2243" s="5"/>
      <c r="E2243" s="5" t="s">
        <v>252</v>
      </c>
      <c r="F2243" s="5" t="s">
        <v>253</v>
      </c>
      <c r="G2243" s="3">
        <v>28.25</v>
      </c>
      <c r="H2243" t="str" cm="1">
        <f t="array" ref="H2243">SUBSTITUTE(INDEX($C$1:$C2243, MAX(IF((NOT(ISBLANK($C$1:$C2243)))*(ISNUMBER(FIND("Item:", $C$1:$C2243))), ROW($C$1:$C2243)-ROW($C$1)+1))), "Item: ", "")</f>
        <v>PROVISION Y COLOCADO DE LAVANDERIA DE CEMENTO CON ACCESORIOS</v>
      </c>
      <c r="I2243" t="str">
        <f t="shared" ref="I2243:I2306" si="179">IFERROR(  IF(OR(ISNUMBER(FIND("MATERIALES", C2243,1))), "MATERIALES",  IF(OR(ISNUMBER(FIND("MANO DE OBRA", C2243))), "MANO DE OBRA",  IF(OR(ISNUMBER(FIND("EQUIPO", C2243))), "EQUIPO",  ""))),"")</f>
        <v/>
      </c>
      <c r="J2243" t="str">
        <f t="shared" si="177"/>
        <v>EQUIPO</v>
      </c>
      <c r="K2243" t="b">
        <f t="shared" ref="K2243:K2306" si="180">AND(ISTEXT(B2243),C2243=J2243)</f>
        <v>0</v>
      </c>
      <c r="L2243" s="11" t="str">
        <f t="shared" ref="L2243:L2306" si="181">IF(ISNUMBER(A2243),"SI","")</f>
        <v/>
      </c>
      <c r="M2243" t="str">
        <f>IF(B2243="Q", MAX(M$2:M2242)+1, "")</f>
        <v/>
      </c>
      <c r="N2243" t="str">
        <f t="shared" si="178"/>
        <v/>
      </c>
    </row>
    <row r="2244" spans="1:14" x14ac:dyDescent="0.25">
      <c r="A2244" s="2"/>
      <c r="B2244" s="2" t="s">
        <v>26</v>
      </c>
      <c r="C2244" s="5" t="s">
        <v>254</v>
      </c>
      <c r="D2244" s="5"/>
      <c r="E2244" s="5" t="s">
        <v>252</v>
      </c>
      <c r="F2244" s="5" t="s">
        <v>255</v>
      </c>
      <c r="G2244" s="3">
        <v>30.23</v>
      </c>
      <c r="H2244" t="str" cm="1">
        <f t="array" ref="H2244">SUBSTITUTE(INDEX($C$1:$C2244, MAX(IF((NOT(ISBLANK($C$1:$C2244)))*(ISNUMBER(FIND("Item:", $C$1:$C2244))), ROW($C$1:$C2244)-ROW($C$1)+1))), "Item: ", "")</f>
        <v>PROVISION Y COLOCADO DE LAVANDERIA DE CEMENTO CON ACCESORIOS</v>
      </c>
      <c r="I2244" t="str">
        <f t="shared" si="179"/>
        <v/>
      </c>
      <c r="J2244" t="str">
        <f t="shared" si="177"/>
        <v>EQUIPO</v>
      </c>
      <c r="K2244" t="b">
        <f t="shared" si="180"/>
        <v>0</v>
      </c>
      <c r="L2244" s="11" t="str">
        <f t="shared" si="181"/>
        <v/>
      </c>
      <c r="M2244" t="str">
        <f>IF(B2244="Q", MAX(M$2:M2243)+1, "")</f>
        <v/>
      </c>
      <c r="N2244" t="str">
        <f t="shared" si="178"/>
        <v/>
      </c>
    </row>
    <row r="2245" spans="1:14" x14ac:dyDescent="0.25">
      <c r="A2245" s="6" t="s">
        <v>1</v>
      </c>
      <c r="B2245" s="6" t="s">
        <v>256</v>
      </c>
      <c r="C2245" s="8" t="s">
        <v>257</v>
      </c>
      <c r="D2245" s="8"/>
      <c r="E2245" s="8"/>
      <c r="F2245" s="8" t="s">
        <v>258</v>
      </c>
      <c r="G2245" s="7">
        <v>462.11</v>
      </c>
      <c r="H2245" t="str" cm="1">
        <f t="array" ref="H2245">SUBSTITUTE(INDEX($C$1:$C2245, MAX(IF((NOT(ISBLANK($C$1:$C2245)))*(ISNUMBER(FIND("Item:", $C$1:$C2245))), ROW($C$1:$C2245)-ROW($C$1)+1))), "Item: ", "")</f>
        <v>PROVISION Y COLOCADO DE LAVANDERIA DE CEMENTO CON ACCESORIOS</v>
      </c>
      <c r="I2245" t="str">
        <f t="shared" si="179"/>
        <v/>
      </c>
      <c r="J2245" t="str">
        <f t="shared" si="177"/>
        <v>EQUIPO</v>
      </c>
      <c r="K2245" t="b">
        <f t="shared" si="180"/>
        <v>0</v>
      </c>
      <c r="L2245" s="11" t="str">
        <f t="shared" si="181"/>
        <v/>
      </c>
      <c r="M2245" t="str">
        <f>IF(B2245="Q", MAX(M$2:M2244)+1, "")</f>
        <v/>
      </c>
      <c r="N2245" t="str">
        <f t="shared" si="178"/>
        <v/>
      </c>
    </row>
    <row r="2246" spans="1:14" x14ac:dyDescent="0.25">
      <c r="A2246" s="2"/>
      <c r="B2246" s="2" t="s">
        <v>259</v>
      </c>
      <c r="C2246" s="5" t="s">
        <v>260</v>
      </c>
      <c r="D2246" s="5"/>
      <c r="E2246" s="5" t="s">
        <v>261</v>
      </c>
      <c r="F2246" s="5" t="s">
        <v>262</v>
      </c>
      <c r="G2246" s="3">
        <v>14.28</v>
      </c>
      <c r="H2246" t="str" cm="1">
        <f t="array" ref="H2246">SUBSTITUTE(INDEX($C$1:$C2246, MAX(IF((NOT(ISBLANK($C$1:$C2246)))*(ISNUMBER(FIND("Item:", $C$1:$C2246))), ROW($C$1:$C2246)-ROW($C$1)+1))), "Item: ", "")</f>
        <v>PROVISION Y COLOCADO DE LAVANDERIA DE CEMENTO CON ACCESORIOS</v>
      </c>
      <c r="I2246" t="str">
        <f t="shared" si="179"/>
        <v/>
      </c>
      <c r="J2246" t="str">
        <f t="shared" si="177"/>
        <v>EQUIPO</v>
      </c>
      <c r="K2246" t="b">
        <f t="shared" si="180"/>
        <v>0</v>
      </c>
      <c r="L2246" s="11" t="str">
        <f t="shared" si="181"/>
        <v/>
      </c>
      <c r="M2246" t="str">
        <f>IF(B2246="Q", MAX(M$2:M2245)+1, "")</f>
        <v/>
      </c>
      <c r="N2246" t="str">
        <f t="shared" si="178"/>
        <v/>
      </c>
    </row>
    <row r="2247" spans="1:14" x14ac:dyDescent="0.25">
      <c r="H2247" t="str" cm="1">
        <f t="array" ref="H2247">SUBSTITUTE(INDEX($C$1:$C2247, MAX(IF((NOT(ISBLANK($C$1:$C2247)))*(ISNUMBER(FIND("Item:", $C$1:$C2247))), ROW($C$1:$C2247)-ROW($C$1)+1))), "Item: ", "")</f>
        <v>PROVISION Y COLOCADO DE LAVANDERIA DE CEMENTO CON ACCESORIOS</v>
      </c>
      <c r="I2247" t="str">
        <f t="shared" si="179"/>
        <v/>
      </c>
      <c r="J2247" t="str">
        <f t="shared" si="177"/>
        <v>EQUIPO</v>
      </c>
      <c r="K2247" t="b">
        <f t="shared" si="180"/>
        <v>0</v>
      </c>
      <c r="L2247" s="11" t="str">
        <f t="shared" si="181"/>
        <v/>
      </c>
      <c r="M2247" t="str">
        <f>IF(B2247="Q", MAX(M$2:M2246)+1, "")</f>
        <v/>
      </c>
      <c r="N2247" t="str">
        <f t="shared" si="178"/>
        <v/>
      </c>
    </row>
    <row r="2248" spans="1:14" x14ac:dyDescent="0.25">
      <c r="A2248" s="6" t="s">
        <v>1</v>
      </c>
      <c r="B2248" s="6" t="s">
        <v>263</v>
      </c>
      <c r="C2248" s="8" t="s">
        <v>264</v>
      </c>
      <c r="D2248" s="8"/>
      <c r="E2248" s="8"/>
      <c r="F2248" s="8" t="s">
        <v>265</v>
      </c>
      <c r="G2248" s="7">
        <v>476.39</v>
      </c>
      <c r="H2248" t="str" cm="1">
        <f t="array" ref="H2248">SUBSTITUTE(INDEX($C$1:$C2248, MAX(IF((NOT(ISBLANK($C$1:$C2248)))*(ISNUMBER(FIND("Item:", $C$1:$C2248))), ROW($C$1:$C2248)-ROW($C$1)+1))), "Item: ", "")</f>
        <v>PROVISION Y COLOCADO DE LAVANDERIA DE CEMENTO CON ACCESORIOS</v>
      </c>
      <c r="I2248" t="str">
        <f t="shared" si="179"/>
        <v/>
      </c>
      <c r="J2248" t="str">
        <f t="shared" ref="J2248:J2311" si="182">+IF(I2248="",J2247,I2248)</f>
        <v>EQUIPO</v>
      </c>
      <c r="K2248" t="b">
        <f t="shared" si="180"/>
        <v>0</v>
      </c>
      <c r="L2248" s="11" t="str">
        <f t="shared" si="181"/>
        <v/>
      </c>
      <c r="M2248">
        <f>IF(B2248="Q", MAX(M$2:M2247)+1, "")</f>
        <v>45</v>
      </c>
      <c r="N2248" t="str">
        <f t="shared" si="178"/>
        <v>PROVISION Y COLOCADO DE LAVANDERIA DE CEMENTO CON ACCESORIOS</v>
      </c>
    </row>
    <row r="2249" spans="1:14" x14ac:dyDescent="0.25">
      <c r="A2249" s="6" t="s">
        <v>1</v>
      </c>
      <c r="B2249" s="6"/>
      <c r="C2249" s="8" t="s">
        <v>266</v>
      </c>
      <c r="D2249" s="8"/>
      <c r="E2249" s="8"/>
      <c r="F2249" s="8"/>
      <c r="G2249" s="7">
        <v>476.39</v>
      </c>
      <c r="H2249" t="str" cm="1">
        <f t="array" ref="H2249">SUBSTITUTE(INDEX($C$1:$C2249, MAX(IF((NOT(ISBLANK($C$1:$C2249)))*(ISNUMBER(FIND("Item:", $C$1:$C2249))), ROW($C$1:$C2249)-ROW($C$1)+1))), "Item: ", "")</f>
        <v>PROVISION Y COLOCADO DE LAVANDERIA DE CEMENTO CON ACCESORIOS</v>
      </c>
      <c r="I2249" t="str">
        <f t="shared" si="179"/>
        <v/>
      </c>
      <c r="J2249" t="str">
        <f t="shared" si="182"/>
        <v>EQUIPO</v>
      </c>
      <c r="K2249" t="b">
        <f t="shared" si="180"/>
        <v>0</v>
      </c>
      <c r="L2249" s="11" t="str">
        <f t="shared" si="181"/>
        <v/>
      </c>
      <c r="M2249" t="str">
        <f>IF(B2249="Q", MAX(M$2:M2248)+1, "")</f>
        <v/>
      </c>
      <c r="N2249" t="str">
        <f t="shared" si="178"/>
        <v/>
      </c>
    </row>
    <row r="2250" spans="1:14" x14ac:dyDescent="0.25">
      <c r="C2250" s="9" t="s">
        <v>366</v>
      </c>
      <c r="H2250" t="str" cm="1">
        <f t="array" ref="H2250">SUBSTITUTE(INDEX($C$1:$C2250, MAX(IF((NOT(ISBLANK($C$1:$C2250)))*(ISNUMBER(FIND("Item:", $C$1:$C2250))), ROW($C$1:$C2250)-ROW($C$1)+1))), "Item: ", "")</f>
        <v>PROVISION Y COLOCADO DE LAVANDERIA DE CEMENTO CON ACCESORIOS</v>
      </c>
      <c r="I2250" t="str">
        <f t="shared" si="179"/>
        <v/>
      </c>
      <c r="J2250" t="str">
        <f t="shared" si="182"/>
        <v>EQUIPO</v>
      </c>
      <c r="K2250" t="b">
        <f t="shared" si="180"/>
        <v>0</v>
      </c>
      <c r="L2250" s="11" t="str">
        <f t="shared" si="181"/>
        <v/>
      </c>
      <c r="M2250" t="str">
        <f>IF(B2250="Q", MAX(M$2:M2249)+1, "")</f>
        <v/>
      </c>
      <c r="N2250" t="str">
        <f t="shared" si="178"/>
        <v/>
      </c>
    </row>
    <row r="2251" spans="1:14" x14ac:dyDescent="0.25">
      <c r="H2251" t="str" cm="1">
        <f t="array" ref="H2251">SUBSTITUTE(INDEX($C$1:$C2251, MAX(IF((NOT(ISBLANK($C$1:$C2251)))*(ISNUMBER(FIND("Item:", $C$1:$C2251))), ROW($C$1:$C2251)-ROW($C$1)+1))), "Item: ", "")</f>
        <v>PROVISION Y COLOCADO DE LAVANDERIA DE CEMENTO CON ACCESORIOS</v>
      </c>
      <c r="I2251" t="str">
        <f t="shared" si="179"/>
        <v/>
      </c>
      <c r="J2251" t="str">
        <f t="shared" si="182"/>
        <v>EQUIPO</v>
      </c>
      <c r="K2251" t="b">
        <f t="shared" si="180"/>
        <v>0</v>
      </c>
      <c r="L2251" s="11" t="str">
        <f t="shared" si="181"/>
        <v/>
      </c>
      <c r="M2251" t="str">
        <f>IF(B2251="Q", MAX(M$2:M2250)+1, "")</f>
        <v/>
      </c>
      <c r="N2251" t="str">
        <f t="shared" si="178"/>
        <v/>
      </c>
    </row>
    <row r="2252" spans="1:14" x14ac:dyDescent="0.25">
      <c r="C2252" s="10" t="s">
        <v>367</v>
      </c>
      <c r="E2252" s="10" t="s">
        <v>300</v>
      </c>
      <c r="H2252" t="str" cm="1">
        <f t="array" ref="H2252">SUBSTITUTE(INDEX($C$1:$C2252, MAX(IF((NOT(ISBLANK($C$1:$C2252)))*(ISNUMBER(FIND("Item:", $C$1:$C2252))), ROW($C$1:$C2252)-ROW($C$1)+1))), "Item: ", "")</f>
        <v>PINTURA INTERIOR LATEX</v>
      </c>
      <c r="I2252" t="str">
        <f t="shared" si="179"/>
        <v/>
      </c>
      <c r="J2252" t="str">
        <f t="shared" si="182"/>
        <v>EQUIPO</v>
      </c>
      <c r="K2252" t="b">
        <f t="shared" si="180"/>
        <v>0</v>
      </c>
      <c r="L2252" s="11" t="str">
        <f t="shared" si="181"/>
        <v/>
      </c>
      <c r="M2252" t="str">
        <f>IF(B2252="Q", MAX(M$2:M2251)+1, "")</f>
        <v/>
      </c>
      <c r="N2252" t="str">
        <f t="shared" si="178"/>
        <v/>
      </c>
    </row>
    <row r="2253" spans="1:14" x14ac:dyDescent="0.25">
      <c r="C2253" s="10" t="s">
        <v>0</v>
      </c>
      <c r="E2253" s="10" t="s">
        <v>72</v>
      </c>
      <c r="H2253" t="str" cm="1">
        <f t="array" ref="H2253">SUBSTITUTE(INDEX($C$1:$C2253, MAX(IF((NOT(ISBLANK($C$1:$C2253)))*(ISNUMBER(FIND("Item:", $C$1:$C2253))), ROW($C$1:$C2253)-ROW($C$1)+1))), "Item: ", "")</f>
        <v>PINTURA INTERIOR LATEX</v>
      </c>
      <c r="I2253" t="str">
        <f t="shared" si="179"/>
        <v/>
      </c>
      <c r="J2253" t="str">
        <f t="shared" si="182"/>
        <v>EQUIPO</v>
      </c>
      <c r="K2253" t="b">
        <f t="shared" si="180"/>
        <v>0</v>
      </c>
      <c r="L2253" s="11" t="str">
        <f t="shared" si="181"/>
        <v/>
      </c>
      <c r="M2253" t="str">
        <f>IF(B2253="Q", MAX(M$2:M2252)+1, "")</f>
        <v/>
      </c>
      <c r="N2253" t="str">
        <f t="shared" si="178"/>
        <v/>
      </c>
    </row>
    <row r="2254" spans="1:14" x14ac:dyDescent="0.25">
      <c r="C2254" s="10" t="s">
        <v>71</v>
      </c>
      <c r="E2254" s="10" t="s">
        <v>73</v>
      </c>
      <c r="H2254" t="str" cm="1">
        <f t="array" ref="H2254">SUBSTITUTE(INDEX($C$1:$C2254, MAX(IF((NOT(ISBLANK($C$1:$C2254)))*(ISNUMBER(FIND("Item:", $C$1:$C2254))), ROW($C$1:$C2254)-ROW($C$1)+1))), "Item: ", "")</f>
        <v>PINTURA INTERIOR LATEX</v>
      </c>
      <c r="I2254" t="str">
        <f t="shared" si="179"/>
        <v/>
      </c>
      <c r="J2254" t="str">
        <f t="shared" si="182"/>
        <v>EQUIPO</v>
      </c>
      <c r="K2254" t="b">
        <f t="shared" si="180"/>
        <v>0</v>
      </c>
      <c r="L2254" s="11" t="str">
        <f t="shared" si="181"/>
        <v/>
      </c>
      <c r="M2254" t="str">
        <f>IF(B2254="Q", MAX(M$2:M2253)+1, "")</f>
        <v/>
      </c>
      <c r="N2254" t="str">
        <f t="shared" si="178"/>
        <v/>
      </c>
    </row>
    <row r="2255" spans="1:14" x14ac:dyDescent="0.25">
      <c r="H2255" t="str" cm="1">
        <f t="array" ref="H2255">SUBSTITUTE(INDEX($C$1:$C2255, MAX(IF((NOT(ISBLANK($C$1:$C2255)))*(ISNUMBER(FIND("Item:", $C$1:$C2255))), ROW($C$1:$C2255)-ROW($C$1)+1))), "Item: ", "")</f>
        <v>PINTURA INTERIOR LATEX</v>
      </c>
      <c r="I2255" t="str">
        <f t="shared" si="179"/>
        <v/>
      </c>
      <c r="J2255" t="str">
        <f t="shared" si="182"/>
        <v>EQUIPO</v>
      </c>
      <c r="K2255" t="b">
        <f t="shared" si="180"/>
        <v>0</v>
      </c>
      <c r="L2255" s="11" t="str">
        <f t="shared" si="181"/>
        <v/>
      </c>
      <c r="M2255" t="str">
        <f>IF(B2255="Q", MAX(M$2:M2254)+1, "")</f>
        <v/>
      </c>
      <c r="N2255" t="str">
        <f t="shared" si="178"/>
        <v/>
      </c>
    </row>
    <row r="2256" spans="1:14" x14ac:dyDescent="0.25">
      <c r="A2256" s="1" t="s">
        <v>2</v>
      </c>
      <c r="B2256" s="1" t="s">
        <v>213</v>
      </c>
      <c r="C2256" s="4" t="s">
        <v>214</v>
      </c>
      <c r="D2256" s="4" t="s">
        <v>74</v>
      </c>
      <c r="E2256" s="4" t="s">
        <v>77</v>
      </c>
      <c r="F2256" s="4" t="s">
        <v>215</v>
      </c>
      <c r="G2256" s="4" t="s">
        <v>76</v>
      </c>
      <c r="H2256" t="str" cm="1">
        <f t="array" ref="H2256">SUBSTITUTE(INDEX($C$1:$C2256, MAX(IF((NOT(ISBLANK($C$1:$C2256)))*(ISNUMBER(FIND("Item:", $C$1:$C2256))), ROW($C$1:$C2256)-ROW($C$1)+1))), "Item: ", "")</f>
        <v>PINTURA INTERIOR LATEX</v>
      </c>
      <c r="I2256" t="str">
        <f t="shared" si="179"/>
        <v/>
      </c>
      <c r="J2256" t="str">
        <f t="shared" si="182"/>
        <v>EQUIPO</v>
      </c>
      <c r="K2256" t="b">
        <f t="shared" si="180"/>
        <v>0</v>
      </c>
      <c r="L2256" s="11" t="str">
        <f t="shared" si="181"/>
        <v/>
      </c>
      <c r="M2256" t="str">
        <f>IF(B2256="Q", MAX(M$2:M2255)+1, "")</f>
        <v/>
      </c>
      <c r="N2256" t="str">
        <f t="shared" si="178"/>
        <v/>
      </c>
    </row>
    <row r="2257" spans="1:14" x14ac:dyDescent="0.25">
      <c r="A2257" s="2"/>
      <c r="B2257" s="2" t="s">
        <v>216</v>
      </c>
      <c r="C2257" s="5" t="s">
        <v>217</v>
      </c>
      <c r="D2257" s="5"/>
      <c r="E2257" s="5"/>
      <c r="F2257" s="5"/>
      <c r="G2257" s="5"/>
      <c r="H2257" t="str" cm="1">
        <f t="array" ref="H2257">SUBSTITUTE(INDEX($C$1:$C2257, MAX(IF((NOT(ISBLANK($C$1:$C2257)))*(ISNUMBER(FIND("Item:", $C$1:$C2257))), ROW($C$1:$C2257)-ROW($C$1)+1))), "Item: ", "")</f>
        <v>PINTURA INTERIOR LATEX</v>
      </c>
      <c r="I2257" t="str">
        <f t="shared" si="179"/>
        <v>MATERIALES</v>
      </c>
      <c r="J2257" t="str">
        <f t="shared" si="182"/>
        <v>MATERIALES</v>
      </c>
      <c r="K2257" t="b">
        <f t="shared" si="180"/>
        <v>1</v>
      </c>
      <c r="L2257" s="11" t="str">
        <f t="shared" si="181"/>
        <v/>
      </c>
      <c r="M2257" t="str">
        <f>IF(B2257="Q", MAX(M$2:M2256)+1, "")</f>
        <v/>
      </c>
      <c r="N2257" t="str">
        <f t="shared" si="178"/>
        <v/>
      </c>
    </row>
    <row r="2258" spans="1:14" x14ac:dyDescent="0.25">
      <c r="A2258" s="2">
        <v>1</v>
      </c>
      <c r="B2258" s="2" t="s">
        <v>218</v>
      </c>
      <c r="C2258" s="5" t="s">
        <v>171</v>
      </c>
      <c r="D2258" s="5" t="s">
        <v>92</v>
      </c>
      <c r="E2258" s="3">
        <v>0.1</v>
      </c>
      <c r="F2258" s="3">
        <v>20</v>
      </c>
      <c r="G2258" s="3">
        <v>2</v>
      </c>
      <c r="H2258" t="str" cm="1">
        <f t="array" ref="H2258">SUBSTITUTE(INDEX($C$1:$C2258, MAX(IF((NOT(ISBLANK($C$1:$C2258)))*(ISNUMBER(FIND("Item:", $C$1:$C2258))), ROW($C$1:$C2258)-ROW($C$1)+1))), "Item: ", "")</f>
        <v>PINTURA INTERIOR LATEX</v>
      </c>
      <c r="I2258" t="str">
        <f t="shared" si="179"/>
        <v/>
      </c>
      <c r="J2258" t="str">
        <f t="shared" si="182"/>
        <v>MATERIALES</v>
      </c>
      <c r="K2258" t="b">
        <f t="shared" si="180"/>
        <v>0</v>
      </c>
      <c r="L2258" s="11" t="str">
        <f t="shared" si="181"/>
        <v>SI</v>
      </c>
      <c r="M2258" t="str">
        <f>IF(B2258="Q", MAX(M$2:M2257)+1, "")</f>
        <v/>
      </c>
      <c r="N2258" t="str">
        <f t="shared" si="178"/>
        <v/>
      </c>
    </row>
    <row r="2259" spans="1:14" x14ac:dyDescent="0.25">
      <c r="A2259" s="2">
        <v>2</v>
      </c>
      <c r="B2259" s="2" t="s">
        <v>218</v>
      </c>
      <c r="C2259" s="5" t="s">
        <v>163</v>
      </c>
      <c r="D2259" s="5" t="s">
        <v>92</v>
      </c>
      <c r="E2259" s="3">
        <v>0.28999999999999998</v>
      </c>
      <c r="F2259" s="3">
        <v>22</v>
      </c>
      <c r="G2259" s="3">
        <v>6.38</v>
      </c>
      <c r="H2259" t="str" cm="1">
        <f t="array" ref="H2259">SUBSTITUTE(INDEX($C$1:$C2259, MAX(IF((NOT(ISBLANK($C$1:$C2259)))*(ISNUMBER(FIND("Item:", $C$1:$C2259))), ROW($C$1:$C2259)-ROW($C$1)+1))), "Item: ", "")</f>
        <v>PINTURA INTERIOR LATEX</v>
      </c>
      <c r="I2259" t="str">
        <f t="shared" si="179"/>
        <v/>
      </c>
      <c r="J2259" t="str">
        <f t="shared" si="182"/>
        <v>MATERIALES</v>
      </c>
      <c r="K2259" t="b">
        <f t="shared" si="180"/>
        <v>0</v>
      </c>
      <c r="L2259" s="11" t="str">
        <f t="shared" si="181"/>
        <v>SI</v>
      </c>
      <c r="M2259" t="str">
        <f>IF(B2259="Q", MAX(M$2:M2258)+1, "")</f>
        <v/>
      </c>
      <c r="N2259" t="str">
        <f t="shared" si="178"/>
        <v/>
      </c>
    </row>
    <row r="2260" spans="1:14" x14ac:dyDescent="0.25">
      <c r="A2260" s="2">
        <v>3</v>
      </c>
      <c r="B2260" s="2" t="s">
        <v>218</v>
      </c>
      <c r="C2260" s="5" t="s">
        <v>155</v>
      </c>
      <c r="D2260" s="5" t="s">
        <v>92</v>
      </c>
      <c r="E2260" s="3">
        <v>0.25</v>
      </c>
      <c r="F2260" s="3">
        <v>20</v>
      </c>
      <c r="G2260" s="3">
        <v>5</v>
      </c>
      <c r="H2260" t="str" cm="1">
        <f t="array" ref="H2260">SUBSTITUTE(INDEX($C$1:$C2260, MAX(IF((NOT(ISBLANK($C$1:$C2260)))*(ISNUMBER(FIND("Item:", $C$1:$C2260))), ROW($C$1:$C2260)-ROW($C$1)+1))), "Item: ", "")</f>
        <v>PINTURA INTERIOR LATEX</v>
      </c>
      <c r="I2260" t="str">
        <f t="shared" si="179"/>
        <v/>
      </c>
      <c r="J2260" t="str">
        <f t="shared" si="182"/>
        <v>MATERIALES</v>
      </c>
      <c r="K2260" t="b">
        <f t="shared" si="180"/>
        <v>0</v>
      </c>
      <c r="L2260" s="11" t="str">
        <f t="shared" si="181"/>
        <v>SI</v>
      </c>
      <c r="M2260" t="str">
        <f>IF(B2260="Q", MAX(M$2:M2259)+1, "")</f>
        <v/>
      </c>
      <c r="N2260" t="str">
        <f t="shared" si="178"/>
        <v/>
      </c>
    </row>
    <row r="2261" spans="1:14" x14ac:dyDescent="0.25">
      <c r="A2261" s="2">
        <v>4</v>
      </c>
      <c r="B2261" s="2" t="s">
        <v>218</v>
      </c>
      <c r="C2261" s="5" t="s">
        <v>147</v>
      </c>
      <c r="D2261" s="5" t="s">
        <v>26</v>
      </c>
      <c r="E2261" s="3">
        <v>7.0000000000000007E-2</v>
      </c>
      <c r="F2261" s="3">
        <v>6</v>
      </c>
      <c r="G2261" s="3">
        <v>0.42</v>
      </c>
      <c r="H2261" t="str" cm="1">
        <f t="array" ref="H2261">SUBSTITUTE(INDEX($C$1:$C2261, MAX(IF((NOT(ISBLANK($C$1:$C2261)))*(ISNUMBER(FIND("Item:", $C$1:$C2261))), ROW($C$1:$C2261)-ROW($C$1)+1))), "Item: ", "")</f>
        <v>PINTURA INTERIOR LATEX</v>
      </c>
      <c r="I2261" t="str">
        <f t="shared" si="179"/>
        <v/>
      </c>
      <c r="J2261" t="str">
        <f t="shared" si="182"/>
        <v>MATERIALES</v>
      </c>
      <c r="K2261" t="b">
        <f t="shared" si="180"/>
        <v>0</v>
      </c>
      <c r="L2261" s="11" t="str">
        <f t="shared" si="181"/>
        <v>SI</v>
      </c>
      <c r="M2261" t="str">
        <f>IF(B2261="Q", MAX(M$2:M2260)+1, "")</f>
        <v/>
      </c>
      <c r="N2261" t="str">
        <f t="shared" si="178"/>
        <v/>
      </c>
    </row>
    <row r="2262" spans="1:14" x14ac:dyDescent="0.25">
      <c r="H2262" t="str" cm="1">
        <f t="array" ref="H2262">SUBSTITUTE(INDEX($C$1:$C2262, MAX(IF((NOT(ISBLANK($C$1:$C2262)))*(ISNUMBER(FIND("Item:", $C$1:$C2262))), ROW($C$1:$C2262)-ROW($C$1)+1))), "Item: ", "")</f>
        <v>PINTURA INTERIOR LATEX</v>
      </c>
      <c r="I2262" t="str">
        <f t="shared" si="179"/>
        <v/>
      </c>
      <c r="J2262" t="str">
        <f t="shared" si="182"/>
        <v>MATERIALES</v>
      </c>
      <c r="K2262" t="b">
        <f t="shared" si="180"/>
        <v>0</v>
      </c>
      <c r="L2262" s="11" t="str">
        <f t="shared" si="181"/>
        <v/>
      </c>
      <c r="M2262" t="str">
        <f>IF(B2262="Q", MAX(M$2:M2261)+1, "")</f>
        <v/>
      </c>
      <c r="N2262" t="str">
        <f t="shared" si="178"/>
        <v/>
      </c>
    </row>
    <row r="2263" spans="1:14" x14ac:dyDescent="0.25">
      <c r="H2263" t="str" cm="1">
        <f t="array" ref="H2263">SUBSTITUTE(INDEX($C$1:$C2263, MAX(IF((NOT(ISBLANK($C$1:$C2263)))*(ISNUMBER(FIND("Item:", $C$1:$C2263))), ROW($C$1:$C2263)-ROW($C$1)+1))), "Item: ", "")</f>
        <v>PINTURA INTERIOR LATEX</v>
      </c>
      <c r="I2263" t="str">
        <f t="shared" si="179"/>
        <v/>
      </c>
      <c r="J2263" t="str">
        <f t="shared" si="182"/>
        <v>MATERIALES</v>
      </c>
      <c r="K2263" t="b">
        <f t="shared" si="180"/>
        <v>0</v>
      </c>
      <c r="L2263" s="11" t="str">
        <f t="shared" si="181"/>
        <v/>
      </c>
      <c r="M2263" t="str">
        <f>IF(B2263="Q", MAX(M$2:M2262)+1, "")</f>
        <v/>
      </c>
      <c r="N2263" t="str">
        <f t="shared" si="178"/>
        <v/>
      </c>
    </row>
    <row r="2264" spans="1:14" x14ac:dyDescent="0.25">
      <c r="H2264" t="str" cm="1">
        <f t="array" ref="H2264">SUBSTITUTE(INDEX($C$1:$C2264, MAX(IF((NOT(ISBLANK($C$1:$C2264)))*(ISNUMBER(FIND("Item:", $C$1:$C2264))), ROW($C$1:$C2264)-ROW($C$1)+1))), "Item: ", "")</f>
        <v>PINTURA INTERIOR LATEX</v>
      </c>
      <c r="I2264" t="str">
        <f t="shared" si="179"/>
        <v/>
      </c>
      <c r="J2264" t="str">
        <f t="shared" si="182"/>
        <v>MATERIALES</v>
      </c>
      <c r="K2264" t="b">
        <f t="shared" si="180"/>
        <v>0</v>
      </c>
      <c r="L2264" s="11" t="str">
        <f t="shared" si="181"/>
        <v/>
      </c>
      <c r="M2264" t="str">
        <f>IF(B2264="Q", MAX(M$2:M2263)+1, "")</f>
        <v/>
      </c>
      <c r="N2264" t="str">
        <f t="shared" si="178"/>
        <v/>
      </c>
    </row>
    <row r="2265" spans="1:14" x14ac:dyDescent="0.25">
      <c r="H2265" t="str" cm="1">
        <f t="array" ref="H2265">SUBSTITUTE(INDEX($C$1:$C2265, MAX(IF((NOT(ISBLANK($C$1:$C2265)))*(ISNUMBER(FIND("Item:", $C$1:$C2265))), ROW($C$1:$C2265)-ROW($C$1)+1))), "Item: ", "")</f>
        <v>PINTURA INTERIOR LATEX</v>
      </c>
      <c r="I2265" t="str">
        <f t="shared" si="179"/>
        <v/>
      </c>
      <c r="J2265" t="str">
        <f t="shared" si="182"/>
        <v>MATERIALES</v>
      </c>
      <c r="K2265" t="b">
        <f t="shared" si="180"/>
        <v>0</v>
      </c>
      <c r="L2265" s="11" t="str">
        <f t="shared" si="181"/>
        <v/>
      </c>
      <c r="M2265" t="str">
        <f>IF(B2265="Q", MAX(M$2:M2264)+1, "")</f>
        <v/>
      </c>
      <c r="N2265" t="str">
        <f t="shared" si="178"/>
        <v/>
      </c>
    </row>
    <row r="2266" spans="1:14" x14ac:dyDescent="0.25">
      <c r="H2266" t="str" cm="1">
        <f t="array" ref="H2266">SUBSTITUTE(INDEX($C$1:$C2266, MAX(IF((NOT(ISBLANK($C$1:$C2266)))*(ISNUMBER(FIND("Item:", $C$1:$C2266))), ROW($C$1:$C2266)-ROW($C$1)+1))), "Item: ", "")</f>
        <v>PINTURA INTERIOR LATEX</v>
      </c>
      <c r="I2266" t="str">
        <f t="shared" si="179"/>
        <v/>
      </c>
      <c r="J2266" t="str">
        <f t="shared" si="182"/>
        <v>MATERIALES</v>
      </c>
      <c r="K2266" t="b">
        <f t="shared" si="180"/>
        <v>0</v>
      </c>
      <c r="L2266" s="11" t="str">
        <f t="shared" si="181"/>
        <v/>
      </c>
      <c r="M2266" t="str">
        <f>IF(B2266="Q", MAX(M$2:M2265)+1, "")</f>
        <v/>
      </c>
      <c r="N2266" t="str">
        <f t="shared" si="178"/>
        <v/>
      </c>
    </row>
    <row r="2267" spans="1:14" x14ac:dyDescent="0.25">
      <c r="H2267" t="str" cm="1">
        <f t="array" ref="H2267">SUBSTITUTE(INDEX($C$1:$C2267, MAX(IF((NOT(ISBLANK($C$1:$C2267)))*(ISNUMBER(FIND("Item:", $C$1:$C2267))), ROW($C$1:$C2267)-ROW($C$1)+1))), "Item: ", "")</f>
        <v>PINTURA INTERIOR LATEX</v>
      </c>
      <c r="I2267" t="str">
        <f t="shared" si="179"/>
        <v/>
      </c>
      <c r="J2267" t="str">
        <f t="shared" si="182"/>
        <v>MATERIALES</v>
      </c>
      <c r="K2267" t="b">
        <f t="shared" si="180"/>
        <v>0</v>
      </c>
      <c r="L2267" s="11" t="str">
        <f t="shared" si="181"/>
        <v/>
      </c>
      <c r="M2267" t="str">
        <f>IF(B2267="Q", MAX(M$2:M2266)+1, "")</f>
        <v/>
      </c>
      <c r="N2267" t="str">
        <f t="shared" si="178"/>
        <v/>
      </c>
    </row>
    <row r="2268" spans="1:14" x14ac:dyDescent="0.25">
      <c r="H2268" t="str" cm="1">
        <f t="array" ref="H2268">SUBSTITUTE(INDEX($C$1:$C2268, MAX(IF((NOT(ISBLANK($C$1:$C2268)))*(ISNUMBER(FIND("Item:", $C$1:$C2268))), ROW($C$1:$C2268)-ROW($C$1)+1))), "Item: ", "")</f>
        <v>PINTURA INTERIOR LATEX</v>
      </c>
      <c r="I2268" t="str">
        <f t="shared" si="179"/>
        <v/>
      </c>
      <c r="J2268" t="str">
        <f t="shared" si="182"/>
        <v>MATERIALES</v>
      </c>
      <c r="K2268" t="b">
        <f t="shared" si="180"/>
        <v>0</v>
      </c>
      <c r="L2268" s="11" t="str">
        <f t="shared" si="181"/>
        <v/>
      </c>
      <c r="M2268" t="str">
        <f>IF(B2268="Q", MAX(M$2:M2267)+1, "")</f>
        <v/>
      </c>
      <c r="N2268" t="str">
        <f t="shared" si="178"/>
        <v/>
      </c>
    </row>
    <row r="2269" spans="1:14" x14ac:dyDescent="0.25">
      <c r="H2269" t="str" cm="1">
        <f t="array" ref="H2269">SUBSTITUTE(INDEX($C$1:$C2269, MAX(IF((NOT(ISBLANK($C$1:$C2269)))*(ISNUMBER(FIND("Item:", $C$1:$C2269))), ROW($C$1:$C2269)-ROW($C$1)+1))), "Item: ", "")</f>
        <v>PINTURA INTERIOR LATEX</v>
      </c>
      <c r="I2269" t="str">
        <f t="shared" si="179"/>
        <v/>
      </c>
      <c r="J2269" t="str">
        <f t="shared" si="182"/>
        <v>MATERIALES</v>
      </c>
      <c r="K2269" t="b">
        <f t="shared" si="180"/>
        <v>0</v>
      </c>
      <c r="L2269" s="11" t="str">
        <f t="shared" si="181"/>
        <v/>
      </c>
      <c r="M2269" t="str">
        <f>IF(B2269="Q", MAX(M$2:M2268)+1, "")</f>
        <v/>
      </c>
      <c r="N2269" t="str">
        <f t="shared" si="178"/>
        <v/>
      </c>
    </row>
    <row r="2270" spans="1:14" x14ac:dyDescent="0.25">
      <c r="H2270" t="str" cm="1">
        <f t="array" ref="H2270">SUBSTITUTE(INDEX($C$1:$C2270, MAX(IF((NOT(ISBLANK($C$1:$C2270)))*(ISNUMBER(FIND("Item:", $C$1:$C2270))), ROW($C$1:$C2270)-ROW($C$1)+1))), "Item: ", "")</f>
        <v>PINTURA INTERIOR LATEX</v>
      </c>
      <c r="I2270" t="str">
        <f t="shared" si="179"/>
        <v/>
      </c>
      <c r="J2270" t="str">
        <f t="shared" si="182"/>
        <v>MATERIALES</v>
      </c>
      <c r="K2270" t="b">
        <f t="shared" si="180"/>
        <v>0</v>
      </c>
      <c r="L2270" s="11" t="str">
        <f t="shared" si="181"/>
        <v/>
      </c>
      <c r="M2270" t="str">
        <f>IF(B2270="Q", MAX(M$2:M2269)+1, "")</f>
        <v/>
      </c>
      <c r="N2270" t="str">
        <f t="shared" si="178"/>
        <v/>
      </c>
    </row>
    <row r="2271" spans="1:14" x14ac:dyDescent="0.25">
      <c r="H2271" t="str" cm="1">
        <f t="array" ref="H2271">SUBSTITUTE(INDEX($C$1:$C2271, MAX(IF((NOT(ISBLANK($C$1:$C2271)))*(ISNUMBER(FIND("Item:", $C$1:$C2271))), ROW($C$1:$C2271)-ROW($C$1)+1))), "Item: ", "")</f>
        <v>PINTURA INTERIOR LATEX</v>
      </c>
      <c r="I2271" t="str">
        <f t="shared" si="179"/>
        <v/>
      </c>
      <c r="J2271" t="str">
        <f t="shared" si="182"/>
        <v>MATERIALES</v>
      </c>
      <c r="K2271" t="b">
        <f t="shared" si="180"/>
        <v>0</v>
      </c>
      <c r="L2271" s="11" t="str">
        <f t="shared" si="181"/>
        <v/>
      </c>
      <c r="M2271" t="str">
        <f>IF(B2271="Q", MAX(M$2:M2270)+1, "")</f>
        <v/>
      </c>
      <c r="N2271" t="str">
        <f t="shared" si="178"/>
        <v/>
      </c>
    </row>
    <row r="2272" spans="1:14" x14ac:dyDescent="0.25">
      <c r="H2272" t="str" cm="1">
        <f t="array" ref="H2272">SUBSTITUTE(INDEX($C$1:$C2272, MAX(IF((NOT(ISBLANK($C$1:$C2272)))*(ISNUMBER(FIND("Item:", $C$1:$C2272))), ROW($C$1:$C2272)-ROW($C$1)+1))), "Item: ", "")</f>
        <v>PINTURA INTERIOR LATEX</v>
      </c>
      <c r="I2272" t="str">
        <f t="shared" si="179"/>
        <v/>
      </c>
      <c r="J2272" t="str">
        <f t="shared" si="182"/>
        <v>MATERIALES</v>
      </c>
      <c r="K2272" t="b">
        <f t="shared" si="180"/>
        <v>0</v>
      </c>
      <c r="L2272" s="11" t="str">
        <f t="shared" si="181"/>
        <v/>
      </c>
      <c r="M2272" t="str">
        <f>IF(B2272="Q", MAX(M$2:M2271)+1, "")</f>
        <v/>
      </c>
      <c r="N2272" t="str">
        <f t="shared" si="178"/>
        <v/>
      </c>
    </row>
    <row r="2273" spans="1:14" x14ac:dyDescent="0.25">
      <c r="A2273" s="6" t="s">
        <v>1</v>
      </c>
      <c r="B2273" s="6" t="s">
        <v>219</v>
      </c>
      <c r="C2273" s="8" t="s">
        <v>220</v>
      </c>
      <c r="D2273" s="8"/>
      <c r="E2273" s="8"/>
      <c r="F2273" s="8" t="s">
        <v>221</v>
      </c>
      <c r="G2273" s="7">
        <v>13.8</v>
      </c>
      <c r="H2273" t="str" cm="1">
        <f t="array" ref="H2273">SUBSTITUTE(INDEX($C$1:$C2273, MAX(IF((NOT(ISBLANK($C$1:$C2273)))*(ISNUMBER(FIND("Item:", $C$1:$C2273))), ROW($C$1:$C2273)-ROW($C$1)+1))), "Item: ", "")</f>
        <v>PINTURA INTERIOR LATEX</v>
      </c>
      <c r="I2273" t="str">
        <f t="shared" si="179"/>
        <v>MATERIALES</v>
      </c>
      <c r="J2273" t="str">
        <f t="shared" si="182"/>
        <v>MATERIALES</v>
      </c>
      <c r="K2273" t="b">
        <f t="shared" si="180"/>
        <v>0</v>
      </c>
      <c r="L2273" s="11" t="str">
        <f t="shared" si="181"/>
        <v/>
      </c>
      <c r="M2273" t="str">
        <f>IF(B2273="Q", MAX(M$2:M2272)+1, "")</f>
        <v/>
      </c>
      <c r="N2273" t="str">
        <f t="shared" si="178"/>
        <v/>
      </c>
    </row>
    <row r="2274" spans="1:14" x14ac:dyDescent="0.25">
      <c r="A2274" s="2"/>
      <c r="B2274" s="2" t="s">
        <v>222</v>
      </c>
      <c r="C2274" s="5" t="s">
        <v>223</v>
      </c>
      <c r="D2274" s="5"/>
      <c r="E2274" s="5"/>
      <c r="F2274" s="5"/>
      <c r="G2274" s="5"/>
      <c r="H2274" t="str" cm="1">
        <f t="array" ref="H2274">SUBSTITUTE(INDEX($C$1:$C2274, MAX(IF((NOT(ISBLANK($C$1:$C2274)))*(ISNUMBER(FIND("Item:", $C$1:$C2274))), ROW($C$1:$C2274)-ROW($C$1)+1))), "Item: ", "")</f>
        <v>PINTURA INTERIOR LATEX</v>
      </c>
      <c r="I2274" t="str">
        <f t="shared" si="179"/>
        <v>MANO DE OBRA</v>
      </c>
      <c r="J2274" t="str">
        <f t="shared" si="182"/>
        <v>MANO DE OBRA</v>
      </c>
      <c r="K2274" t="b">
        <f t="shared" si="180"/>
        <v>1</v>
      </c>
      <c r="L2274" s="11" t="str">
        <f t="shared" si="181"/>
        <v/>
      </c>
      <c r="M2274" t="str">
        <f>IF(B2274="Q", MAX(M$2:M2273)+1, "")</f>
        <v/>
      </c>
      <c r="N2274" t="str">
        <f t="shared" si="178"/>
        <v/>
      </c>
    </row>
    <row r="2275" spans="1:14" x14ac:dyDescent="0.25">
      <c r="A2275" s="2">
        <v>1</v>
      </c>
      <c r="B2275" s="2" t="s">
        <v>218</v>
      </c>
      <c r="C2275" s="5" t="s">
        <v>205</v>
      </c>
      <c r="D2275" s="5" t="s">
        <v>198</v>
      </c>
      <c r="E2275" s="3">
        <v>0.3</v>
      </c>
      <c r="F2275" s="3">
        <v>16</v>
      </c>
      <c r="G2275" s="3">
        <v>4.8</v>
      </c>
      <c r="H2275" t="str" cm="1">
        <f t="array" ref="H2275">SUBSTITUTE(INDEX($C$1:$C2275, MAX(IF((NOT(ISBLANK($C$1:$C2275)))*(ISNUMBER(FIND("Item:", $C$1:$C2275))), ROW($C$1:$C2275)-ROW($C$1)+1))), "Item: ", "")</f>
        <v>PINTURA INTERIOR LATEX</v>
      </c>
      <c r="I2275" t="str">
        <f t="shared" si="179"/>
        <v/>
      </c>
      <c r="J2275" t="str">
        <f t="shared" si="182"/>
        <v>MANO DE OBRA</v>
      </c>
      <c r="K2275" t="b">
        <f t="shared" si="180"/>
        <v>0</v>
      </c>
      <c r="L2275" s="11" t="str">
        <f t="shared" si="181"/>
        <v>SI</v>
      </c>
      <c r="M2275" t="str">
        <f>IF(B2275="Q", MAX(M$2:M2274)+1, "")</f>
        <v/>
      </c>
      <c r="N2275" t="str">
        <f t="shared" si="178"/>
        <v/>
      </c>
    </row>
    <row r="2276" spans="1:14" x14ac:dyDescent="0.25">
      <c r="A2276" s="2">
        <v>2</v>
      </c>
      <c r="B2276" s="2" t="s">
        <v>218</v>
      </c>
      <c r="C2276" s="5" t="s">
        <v>200</v>
      </c>
      <c r="D2276" s="5" t="s">
        <v>198</v>
      </c>
      <c r="E2276" s="3">
        <v>0.3</v>
      </c>
      <c r="F2276" s="3">
        <v>0</v>
      </c>
      <c r="G2276" s="3">
        <v>0</v>
      </c>
      <c r="H2276" t="str" cm="1">
        <f t="array" ref="H2276">SUBSTITUTE(INDEX($C$1:$C2276, MAX(IF((NOT(ISBLANK($C$1:$C2276)))*(ISNUMBER(FIND("Item:", $C$1:$C2276))), ROW($C$1:$C2276)-ROW($C$1)+1))), "Item: ", "")</f>
        <v>PINTURA INTERIOR LATEX</v>
      </c>
      <c r="I2276" t="str">
        <f t="shared" si="179"/>
        <v/>
      </c>
      <c r="J2276" t="str">
        <f t="shared" si="182"/>
        <v>MANO DE OBRA</v>
      </c>
      <c r="K2276" t="b">
        <f t="shared" si="180"/>
        <v>0</v>
      </c>
      <c r="L2276" s="11" t="str">
        <f t="shared" si="181"/>
        <v>SI</v>
      </c>
      <c r="M2276" t="str">
        <f>IF(B2276="Q", MAX(M$2:M2275)+1, "")</f>
        <v/>
      </c>
      <c r="N2276" t="str">
        <f t="shared" si="178"/>
        <v/>
      </c>
    </row>
    <row r="2277" spans="1:14" x14ac:dyDescent="0.25">
      <c r="H2277" t="str" cm="1">
        <f t="array" ref="H2277">SUBSTITUTE(INDEX($C$1:$C2277, MAX(IF((NOT(ISBLANK($C$1:$C2277)))*(ISNUMBER(FIND("Item:", $C$1:$C2277))), ROW($C$1:$C2277)-ROW($C$1)+1))), "Item: ", "")</f>
        <v>PINTURA INTERIOR LATEX</v>
      </c>
      <c r="I2277" t="str">
        <f t="shared" si="179"/>
        <v/>
      </c>
      <c r="J2277" t="str">
        <f t="shared" si="182"/>
        <v>MANO DE OBRA</v>
      </c>
      <c r="K2277" t="b">
        <f t="shared" si="180"/>
        <v>0</v>
      </c>
      <c r="L2277" s="11" t="str">
        <f t="shared" si="181"/>
        <v/>
      </c>
      <c r="M2277" t="str">
        <f>IF(B2277="Q", MAX(M$2:M2276)+1, "")</f>
        <v/>
      </c>
      <c r="N2277" t="str">
        <f t="shared" si="178"/>
        <v/>
      </c>
    </row>
    <row r="2278" spans="1:14" x14ac:dyDescent="0.25">
      <c r="H2278" t="str" cm="1">
        <f t="array" ref="H2278">SUBSTITUTE(INDEX($C$1:$C2278, MAX(IF((NOT(ISBLANK($C$1:$C2278)))*(ISNUMBER(FIND("Item:", $C$1:$C2278))), ROW($C$1:$C2278)-ROW($C$1)+1))), "Item: ", "")</f>
        <v>PINTURA INTERIOR LATEX</v>
      </c>
      <c r="I2278" t="str">
        <f t="shared" si="179"/>
        <v/>
      </c>
      <c r="J2278" t="str">
        <f t="shared" si="182"/>
        <v>MANO DE OBRA</v>
      </c>
      <c r="K2278" t="b">
        <f t="shared" si="180"/>
        <v>0</v>
      </c>
      <c r="L2278" s="11" t="str">
        <f t="shared" si="181"/>
        <v/>
      </c>
      <c r="M2278" t="str">
        <f>IF(B2278="Q", MAX(M$2:M2277)+1, "")</f>
        <v/>
      </c>
      <c r="N2278" t="str">
        <f t="shared" si="178"/>
        <v/>
      </c>
    </row>
    <row r="2279" spans="1:14" x14ac:dyDescent="0.25">
      <c r="H2279" t="str" cm="1">
        <f t="array" ref="H2279">SUBSTITUTE(INDEX($C$1:$C2279, MAX(IF((NOT(ISBLANK($C$1:$C2279)))*(ISNUMBER(FIND("Item:", $C$1:$C2279))), ROW($C$1:$C2279)-ROW($C$1)+1))), "Item: ", "")</f>
        <v>PINTURA INTERIOR LATEX</v>
      </c>
      <c r="I2279" t="str">
        <f t="shared" si="179"/>
        <v/>
      </c>
      <c r="J2279" t="str">
        <f t="shared" si="182"/>
        <v>MANO DE OBRA</v>
      </c>
      <c r="K2279" t="b">
        <f t="shared" si="180"/>
        <v>0</v>
      </c>
      <c r="L2279" s="11" t="str">
        <f t="shared" si="181"/>
        <v/>
      </c>
      <c r="M2279" t="str">
        <f>IF(B2279="Q", MAX(M$2:M2278)+1, "")</f>
        <v/>
      </c>
      <c r="N2279" t="str">
        <f t="shared" si="178"/>
        <v/>
      </c>
    </row>
    <row r="2280" spans="1:14" x14ac:dyDescent="0.25">
      <c r="A2280" s="6" t="s">
        <v>1</v>
      </c>
      <c r="B2280" s="6" t="s">
        <v>224</v>
      </c>
      <c r="C2280" s="8" t="s">
        <v>225</v>
      </c>
      <c r="D2280" s="8"/>
      <c r="E2280" s="8"/>
      <c r="F2280" s="8" t="s">
        <v>226</v>
      </c>
      <c r="G2280" s="7">
        <v>4.8</v>
      </c>
      <c r="H2280" t="str" cm="1">
        <f t="array" ref="H2280">SUBSTITUTE(INDEX($C$1:$C2280, MAX(IF((NOT(ISBLANK($C$1:$C2280)))*(ISNUMBER(FIND("Item:", $C$1:$C2280))), ROW($C$1:$C2280)-ROW($C$1)+1))), "Item: ", "")</f>
        <v>PINTURA INTERIOR LATEX</v>
      </c>
      <c r="I2280" t="str">
        <f t="shared" si="179"/>
        <v>MANO DE OBRA</v>
      </c>
      <c r="J2280" t="str">
        <f t="shared" si="182"/>
        <v>MANO DE OBRA</v>
      </c>
      <c r="K2280" t="b">
        <f t="shared" si="180"/>
        <v>0</v>
      </c>
      <c r="L2280" s="11" t="str">
        <f t="shared" si="181"/>
        <v/>
      </c>
      <c r="M2280" t="str">
        <f>IF(B2280="Q", MAX(M$2:M2279)+1, "")</f>
        <v/>
      </c>
      <c r="N2280" t="str">
        <f t="shared" si="178"/>
        <v/>
      </c>
    </row>
    <row r="2281" spans="1:14" x14ac:dyDescent="0.25">
      <c r="A2281" s="2"/>
      <c r="B2281" s="2" t="s">
        <v>227</v>
      </c>
      <c r="C2281" s="5" t="s">
        <v>228</v>
      </c>
      <c r="D2281" s="5"/>
      <c r="E2281" s="5" t="s">
        <v>229</v>
      </c>
      <c r="F2281" s="5" t="s">
        <v>230</v>
      </c>
      <c r="G2281" s="3">
        <v>2.64</v>
      </c>
      <c r="H2281" t="str" cm="1">
        <f t="array" ref="H2281">SUBSTITUTE(INDEX($C$1:$C2281, MAX(IF((NOT(ISBLANK($C$1:$C2281)))*(ISNUMBER(FIND("Item:", $C$1:$C2281))), ROW($C$1:$C2281)-ROW($C$1)+1))), "Item: ", "")</f>
        <v>PINTURA INTERIOR LATEX</v>
      </c>
      <c r="I2281" t="str">
        <f t="shared" si="179"/>
        <v/>
      </c>
      <c r="J2281" t="str">
        <f t="shared" si="182"/>
        <v>MANO DE OBRA</v>
      </c>
      <c r="K2281" t="b">
        <f t="shared" si="180"/>
        <v>0</v>
      </c>
      <c r="L2281" s="11" t="str">
        <f t="shared" si="181"/>
        <v/>
      </c>
      <c r="M2281" t="str">
        <f>IF(B2281="Q", MAX(M$2:M2280)+1, "")</f>
        <v/>
      </c>
      <c r="N2281" t="str">
        <f t="shared" si="178"/>
        <v/>
      </c>
    </row>
    <row r="2282" spans="1:14" x14ac:dyDescent="0.25">
      <c r="A2282" s="2"/>
      <c r="B2282" s="2" t="s">
        <v>231</v>
      </c>
      <c r="C2282" s="5" t="s">
        <v>232</v>
      </c>
      <c r="D2282" s="5"/>
      <c r="E2282" s="5" t="s">
        <v>233</v>
      </c>
      <c r="F2282" s="5" t="s">
        <v>234</v>
      </c>
      <c r="G2282" s="3">
        <v>1.1100000000000001</v>
      </c>
      <c r="H2282" t="str" cm="1">
        <f t="array" ref="H2282">SUBSTITUTE(INDEX($C$1:$C2282, MAX(IF((NOT(ISBLANK($C$1:$C2282)))*(ISNUMBER(FIND("Item:", $C$1:$C2282))), ROW($C$1:$C2282)-ROW($C$1)+1))), "Item: ", "")</f>
        <v>PINTURA INTERIOR LATEX</v>
      </c>
      <c r="I2282" t="str">
        <f t="shared" si="179"/>
        <v/>
      </c>
      <c r="J2282" t="str">
        <f t="shared" si="182"/>
        <v>MANO DE OBRA</v>
      </c>
      <c r="K2282" t="b">
        <f t="shared" si="180"/>
        <v>0</v>
      </c>
      <c r="L2282" s="11" t="str">
        <f t="shared" si="181"/>
        <v/>
      </c>
      <c r="M2282" t="str">
        <f>IF(B2282="Q", MAX(M$2:M2281)+1, "")</f>
        <v/>
      </c>
      <c r="N2282" t="str">
        <f t="shared" si="178"/>
        <v/>
      </c>
    </row>
    <row r="2283" spans="1:14" x14ac:dyDescent="0.25">
      <c r="A2283" s="6" t="s">
        <v>1</v>
      </c>
      <c r="B2283" s="6" t="s">
        <v>235</v>
      </c>
      <c r="C2283" s="8" t="s">
        <v>236</v>
      </c>
      <c r="D2283" s="8"/>
      <c r="E2283" s="8"/>
      <c r="F2283" s="8" t="s">
        <v>237</v>
      </c>
      <c r="G2283" s="7">
        <v>8.5500000000000007</v>
      </c>
      <c r="H2283" t="str" cm="1">
        <f t="array" ref="H2283">SUBSTITUTE(INDEX($C$1:$C2283, MAX(IF((NOT(ISBLANK($C$1:$C2283)))*(ISNUMBER(FIND("Item:", $C$1:$C2283))), ROW($C$1:$C2283)-ROW($C$1)+1))), "Item: ", "")</f>
        <v>PINTURA INTERIOR LATEX</v>
      </c>
      <c r="I2283" t="str">
        <f t="shared" si="179"/>
        <v>MANO DE OBRA</v>
      </c>
      <c r="J2283" t="str">
        <f t="shared" si="182"/>
        <v>MANO DE OBRA</v>
      </c>
      <c r="K2283" t="b">
        <f t="shared" si="180"/>
        <v>0</v>
      </c>
      <c r="L2283" s="11" t="str">
        <f t="shared" si="181"/>
        <v/>
      </c>
      <c r="M2283" t="str">
        <f>IF(B2283="Q", MAX(M$2:M2282)+1, "")</f>
        <v/>
      </c>
      <c r="N2283" t="str">
        <f t="shared" si="178"/>
        <v/>
      </c>
    </row>
    <row r="2284" spans="1:14" x14ac:dyDescent="0.25">
      <c r="A2284" s="2"/>
      <c r="B2284" s="2" t="s">
        <v>238</v>
      </c>
      <c r="C2284" s="5" t="s">
        <v>239</v>
      </c>
      <c r="D2284" s="5"/>
      <c r="E2284" s="5"/>
      <c r="F2284" s="5"/>
      <c r="G2284" s="5"/>
      <c r="H2284" t="str" cm="1">
        <f t="array" ref="H2284">SUBSTITUTE(INDEX($C$1:$C2284, MAX(IF((NOT(ISBLANK($C$1:$C2284)))*(ISNUMBER(FIND("Item:", $C$1:$C2284))), ROW($C$1:$C2284)-ROW($C$1)+1))), "Item: ", "")</f>
        <v>PINTURA INTERIOR LATEX</v>
      </c>
      <c r="I2284" t="str">
        <f t="shared" si="179"/>
        <v>EQUIPO</v>
      </c>
      <c r="J2284" t="str">
        <f t="shared" si="182"/>
        <v>EQUIPO</v>
      </c>
      <c r="K2284" t="b">
        <f t="shared" si="180"/>
        <v>0</v>
      </c>
      <c r="L2284" s="11" t="str">
        <f t="shared" si="181"/>
        <v/>
      </c>
      <c r="M2284" t="str">
        <f>IF(B2284="Q", MAX(M$2:M2283)+1, "")</f>
        <v/>
      </c>
      <c r="N2284" t="str">
        <f t="shared" si="178"/>
        <v/>
      </c>
    </row>
    <row r="2285" spans="1:14" x14ac:dyDescent="0.25">
      <c r="H2285" t="str" cm="1">
        <f t="array" ref="H2285">SUBSTITUTE(INDEX($C$1:$C2285, MAX(IF((NOT(ISBLANK($C$1:$C2285)))*(ISNUMBER(FIND("Item:", $C$1:$C2285))), ROW($C$1:$C2285)-ROW($C$1)+1))), "Item: ", "")</f>
        <v>PINTURA INTERIOR LATEX</v>
      </c>
      <c r="I2285" t="str">
        <f t="shared" si="179"/>
        <v/>
      </c>
      <c r="J2285" t="str">
        <f t="shared" si="182"/>
        <v>EQUIPO</v>
      </c>
      <c r="K2285" t="b">
        <f t="shared" si="180"/>
        <v>0</v>
      </c>
      <c r="L2285" s="11" t="str">
        <f t="shared" si="181"/>
        <v/>
      </c>
      <c r="M2285" t="str">
        <f>IF(B2285="Q", MAX(M$2:M2284)+1, "")</f>
        <v/>
      </c>
      <c r="N2285" t="str">
        <f t="shared" si="178"/>
        <v/>
      </c>
    </row>
    <row r="2286" spans="1:14" x14ac:dyDescent="0.25">
      <c r="H2286" t="str" cm="1">
        <f t="array" ref="H2286">SUBSTITUTE(INDEX($C$1:$C2286, MAX(IF((NOT(ISBLANK($C$1:$C2286)))*(ISNUMBER(FIND("Item:", $C$1:$C2286))), ROW($C$1:$C2286)-ROW($C$1)+1))), "Item: ", "")</f>
        <v>PINTURA INTERIOR LATEX</v>
      </c>
      <c r="I2286" t="str">
        <f t="shared" si="179"/>
        <v/>
      </c>
      <c r="J2286" t="str">
        <f t="shared" si="182"/>
        <v>EQUIPO</v>
      </c>
      <c r="K2286" t="b">
        <f t="shared" si="180"/>
        <v>0</v>
      </c>
      <c r="L2286" s="11" t="str">
        <f t="shared" si="181"/>
        <v/>
      </c>
      <c r="M2286" t="str">
        <f>IF(B2286="Q", MAX(M$2:M2285)+1, "")</f>
        <v/>
      </c>
      <c r="N2286" t="str">
        <f t="shared" si="178"/>
        <v/>
      </c>
    </row>
    <row r="2287" spans="1:14" x14ac:dyDescent="0.25">
      <c r="H2287" t="str" cm="1">
        <f t="array" ref="H2287">SUBSTITUTE(INDEX($C$1:$C2287, MAX(IF((NOT(ISBLANK($C$1:$C2287)))*(ISNUMBER(FIND("Item:", $C$1:$C2287))), ROW($C$1:$C2287)-ROW($C$1)+1))), "Item: ", "")</f>
        <v>PINTURA INTERIOR LATEX</v>
      </c>
      <c r="I2287" t="str">
        <f t="shared" si="179"/>
        <v/>
      </c>
      <c r="J2287" t="str">
        <f t="shared" si="182"/>
        <v>EQUIPO</v>
      </c>
      <c r="K2287" t="b">
        <f t="shared" si="180"/>
        <v>0</v>
      </c>
      <c r="L2287" s="11" t="str">
        <f t="shared" si="181"/>
        <v/>
      </c>
      <c r="M2287" t="str">
        <f>IF(B2287="Q", MAX(M$2:M2286)+1, "")</f>
        <v/>
      </c>
      <c r="N2287" t="str">
        <f t="shared" si="178"/>
        <v/>
      </c>
    </row>
    <row r="2288" spans="1:14" x14ac:dyDescent="0.25">
      <c r="H2288" t="str" cm="1">
        <f t="array" ref="H2288">SUBSTITUTE(INDEX($C$1:$C2288, MAX(IF((NOT(ISBLANK($C$1:$C2288)))*(ISNUMBER(FIND("Item:", $C$1:$C2288))), ROW($C$1:$C2288)-ROW($C$1)+1))), "Item: ", "")</f>
        <v>PINTURA INTERIOR LATEX</v>
      </c>
      <c r="I2288" t="str">
        <f t="shared" si="179"/>
        <v/>
      </c>
      <c r="J2288" t="str">
        <f t="shared" si="182"/>
        <v>EQUIPO</v>
      </c>
      <c r="K2288" t="b">
        <f t="shared" si="180"/>
        <v>0</v>
      </c>
      <c r="L2288" s="11" t="str">
        <f t="shared" si="181"/>
        <v/>
      </c>
      <c r="M2288" t="str">
        <f>IF(B2288="Q", MAX(M$2:M2287)+1, "")</f>
        <v/>
      </c>
      <c r="N2288" t="str">
        <f t="shared" si="178"/>
        <v/>
      </c>
    </row>
    <row r="2289" spans="1:14" x14ac:dyDescent="0.25">
      <c r="H2289" t="str" cm="1">
        <f t="array" ref="H2289">SUBSTITUTE(INDEX($C$1:$C2289, MAX(IF((NOT(ISBLANK($C$1:$C2289)))*(ISNUMBER(FIND("Item:", $C$1:$C2289))), ROW($C$1:$C2289)-ROW($C$1)+1))), "Item: ", "")</f>
        <v>PINTURA INTERIOR LATEX</v>
      </c>
      <c r="I2289" t="str">
        <f t="shared" si="179"/>
        <v/>
      </c>
      <c r="J2289" t="str">
        <f t="shared" si="182"/>
        <v>EQUIPO</v>
      </c>
      <c r="K2289" t="b">
        <f t="shared" si="180"/>
        <v>0</v>
      </c>
      <c r="L2289" s="11" t="str">
        <f t="shared" si="181"/>
        <v/>
      </c>
      <c r="M2289" t="str">
        <f>IF(B2289="Q", MAX(M$2:M2288)+1, "")</f>
        <v/>
      </c>
      <c r="N2289" t="str">
        <f t="shared" si="178"/>
        <v/>
      </c>
    </row>
    <row r="2290" spans="1:14" x14ac:dyDescent="0.25">
      <c r="A2290" s="2"/>
      <c r="B2290" s="2" t="s">
        <v>240</v>
      </c>
      <c r="C2290" s="5" t="s">
        <v>241</v>
      </c>
      <c r="D2290" s="5"/>
      <c r="E2290" s="5" t="s">
        <v>242</v>
      </c>
      <c r="F2290" s="5" t="s">
        <v>243</v>
      </c>
      <c r="G2290" s="3">
        <v>0.26</v>
      </c>
      <c r="H2290" t="str" cm="1">
        <f t="array" ref="H2290">SUBSTITUTE(INDEX($C$1:$C2290, MAX(IF((NOT(ISBLANK($C$1:$C2290)))*(ISNUMBER(FIND("Item:", $C$1:$C2290))), ROW($C$1:$C2290)-ROW($C$1)+1))), "Item: ", "")</f>
        <v>PINTURA INTERIOR LATEX</v>
      </c>
      <c r="I2290" t="str">
        <f t="shared" si="179"/>
        <v/>
      </c>
      <c r="J2290" t="str">
        <f t="shared" si="182"/>
        <v>EQUIPO</v>
      </c>
      <c r="K2290" t="b">
        <f t="shared" si="180"/>
        <v>0</v>
      </c>
      <c r="L2290" s="11" t="str">
        <f t="shared" si="181"/>
        <v/>
      </c>
      <c r="M2290" t="str">
        <f>IF(B2290="Q", MAX(M$2:M2289)+1, "")</f>
        <v/>
      </c>
      <c r="N2290" t="str">
        <f t="shared" si="178"/>
        <v/>
      </c>
    </row>
    <row r="2291" spans="1:14" x14ac:dyDescent="0.25">
      <c r="A2291" s="6" t="s">
        <v>1</v>
      </c>
      <c r="B2291" s="6" t="s">
        <v>244</v>
      </c>
      <c r="C2291" s="8" t="s">
        <v>245</v>
      </c>
      <c r="D2291" s="8"/>
      <c r="E2291" s="8"/>
      <c r="F2291" s="8" t="s">
        <v>246</v>
      </c>
      <c r="G2291" s="7">
        <v>0.26</v>
      </c>
      <c r="H2291" t="str" cm="1">
        <f t="array" ref="H2291">SUBSTITUTE(INDEX($C$1:$C2291, MAX(IF((NOT(ISBLANK($C$1:$C2291)))*(ISNUMBER(FIND("Item:", $C$1:$C2291))), ROW($C$1:$C2291)-ROW($C$1)+1))), "Item: ", "")</f>
        <v>PINTURA INTERIOR LATEX</v>
      </c>
      <c r="I2291" t="str">
        <f t="shared" si="179"/>
        <v>EQUIPO</v>
      </c>
      <c r="J2291" t="str">
        <f t="shared" si="182"/>
        <v>EQUIPO</v>
      </c>
      <c r="K2291" t="b">
        <f t="shared" si="180"/>
        <v>0</v>
      </c>
      <c r="L2291" s="11" t="str">
        <f t="shared" si="181"/>
        <v/>
      </c>
      <c r="M2291" t="str">
        <f>IF(B2291="Q", MAX(M$2:M2290)+1, "")</f>
        <v/>
      </c>
      <c r="N2291" t="str">
        <f t="shared" si="178"/>
        <v/>
      </c>
    </row>
    <row r="2292" spans="1:14" x14ac:dyDescent="0.25">
      <c r="A2292" s="6" t="s">
        <v>1</v>
      </c>
      <c r="B2292" s="6" t="s">
        <v>247</v>
      </c>
      <c r="C2292" s="8" t="s">
        <v>248</v>
      </c>
      <c r="D2292" s="8"/>
      <c r="E2292" s="8"/>
      <c r="F2292" s="8" t="s">
        <v>249</v>
      </c>
      <c r="G2292" s="7">
        <v>22.61</v>
      </c>
      <c r="H2292" t="str" cm="1">
        <f t="array" ref="H2292">SUBSTITUTE(INDEX($C$1:$C2292, MAX(IF((NOT(ISBLANK($C$1:$C2292)))*(ISNUMBER(FIND("Item:", $C$1:$C2292))), ROW($C$1:$C2292)-ROW($C$1)+1))), "Item: ", "")</f>
        <v>PINTURA INTERIOR LATEX</v>
      </c>
      <c r="I2292" t="str">
        <f t="shared" si="179"/>
        <v/>
      </c>
      <c r="J2292" t="str">
        <f t="shared" si="182"/>
        <v>EQUIPO</v>
      </c>
      <c r="K2292" t="b">
        <f t="shared" si="180"/>
        <v>0</v>
      </c>
      <c r="L2292" s="11" t="str">
        <f t="shared" si="181"/>
        <v/>
      </c>
      <c r="M2292" t="str">
        <f>IF(B2292="Q", MAX(M$2:M2291)+1, "")</f>
        <v/>
      </c>
      <c r="N2292" t="str">
        <f t="shared" si="178"/>
        <v/>
      </c>
    </row>
    <row r="2293" spans="1:14" x14ac:dyDescent="0.25">
      <c r="A2293" s="2"/>
      <c r="B2293" s="2" t="s">
        <v>250</v>
      </c>
      <c r="C2293" s="5" t="s">
        <v>251</v>
      </c>
      <c r="D2293" s="5"/>
      <c r="E2293" s="5" t="s">
        <v>252</v>
      </c>
      <c r="F2293" s="5" t="s">
        <v>253</v>
      </c>
      <c r="G2293" s="3">
        <v>1.58</v>
      </c>
      <c r="H2293" t="str" cm="1">
        <f t="array" ref="H2293">SUBSTITUTE(INDEX($C$1:$C2293, MAX(IF((NOT(ISBLANK($C$1:$C2293)))*(ISNUMBER(FIND("Item:", $C$1:$C2293))), ROW($C$1:$C2293)-ROW($C$1)+1))), "Item: ", "")</f>
        <v>PINTURA INTERIOR LATEX</v>
      </c>
      <c r="I2293" t="str">
        <f t="shared" si="179"/>
        <v/>
      </c>
      <c r="J2293" t="str">
        <f t="shared" si="182"/>
        <v>EQUIPO</v>
      </c>
      <c r="K2293" t="b">
        <f t="shared" si="180"/>
        <v>0</v>
      </c>
      <c r="L2293" s="11" t="str">
        <f t="shared" si="181"/>
        <v/>
      </c>
      <c r="M2293" t="str">
        <f>IF(B2293="Q", MAX(M$2:M2292)+1, "")</f>
        <v/>
      </c>
      <c r="N2293" t="str">
        <f t="shared" si="178"/>
        <v/>
      </c>
    </row>
    <row r="2294" spans="1:14" x14ac:dyDescent="0.25">
      <c r="A2294" s="2"/>
      <c r="B2294" s="2" t="s">
        <v>26</v>
      </c>
      <c r="C2294" s="5" t="s">
        <v>254</v>
      </c>
      <c r="D2294" s="5"/>
      <c r="E2294" s="5" t="s">
        <v>252</v>
      </c>
      <c r="F2294" s="5" t="s">
        <v>255</v>
      </c>
      <c r="G2294" s="3">
        <v>1.69</v>
      </c>
      <c r="H2294" t="str" cm="1">
        <f t="array" ref="H2294">SUBSTITUTE(INDEX($C$1:$C2294, MAX(IF((NOT(ISBLANK($C$1:$C2294)))*(ISNUMBER(FIND("Item:", $C$1:$C2294))), ROW($C$1:$C2294)-ROW($C$1)+1))), "Item: ", "")</f>
        <v>PINTURA INTERIOR LATEX</v>
      </c>
      <c r="I2294" t="str">
        <f t="shared" si="179"/>
        <v/>
      </c>
      <c r="J2294" t="str">
        <f t="shared" si="182"/>
        <v>EQUIPO</v>
      </c>
      <c r="K2294" t="b">
        <f t="shared" si="180"/>
        <v>0</v>
      </c>
      <c r="L2294" s="11" t="str">
        <f t="shared" si="181"/>
        <v/>
      </c>
      <c r="M2294" t="str">
        <f>IF(B2294="Q", MAX(M$2:M2293)+1, "")</f>
        <v/>
      </c>
      <c r="N2294" t="str">
        <f t="shared" si="178"/>
        <v/>
      </c>
    </row>
    <row r="2295" spans="1:14" x14ac:dyDescent="0.25">
      <c r="A2295" s="6" t="s">
        <v>1</v>
      </c>
      <c r="B2295" s="6" t="s">
        <v>256</v>
      </c>
      <c r="C2295" s="8" t="s">
        <v>257</v>
      </c>
      <c r="D2295" s="8"/>
      <c r="E2295" s="8"/>
      <c r="F2295" s="8" t="s">
        <v>258</v>
      </c>
      <c r="G2295" s="7">
        <v>25.88</v>
      </c>
      <c r="H2295" t="str" cm="1">
        <f t="array" ref="H2295">SUBSTITUTE(INDEX($C$1:$C2295, MAX(IF((NOT(ISBLANK($C$1:$C2295)))*(ISNUMBER(FIND("Item:", $C$1:$C2295))), ROW($C$1:$C2295)-ROW($C$1)+1))), "Item: ", "")</f>
        <v>PINTURA INTERIOR LATEX</v>
      </c>
      <c r="I2295" t="str">
        <f t="shared" si="179"/>
        <v/>
      </c>
      <c r="J2295" t="str">
        <f t="shared" si="182"/>
        <v>EQUIPO</v>
      </c>
      <c r="K2295" t="b">
        <f t="shared" si="180"/>
        <v>0</v>
      </c>
      <c r="L2295" s="11" t="str">
        <f t="shared" si="181"/>
        <v/>
      </c>
      <c r="M2295" t="str">
        <f>IF(B2295="Q", MAX(M$2:M2294)+1, "")</f>
        <v/>
      </c>
      <c r="N2295" t="str">
        <f t="shared" si="178"/>
        <v/>
      </c>
    </row>
    <row r="2296" spans="1:14" x14ac:dyDescent="0.25">
      <c r="A2296" s="2"/>
      <c r="B2296" s="2" t="s">
        <v>259</v>
      </c>
      <c r="C2296" s="5" t="s">
        <v>260</v>
      </c>
      <c r="D2296" s="5"/>
      <c r="E2296" s="5" t="s">
        <v>261</v>
      </c>
      <c r="F2296" s="5" t="s">
        <v>262</v>
      </c>
      <c r="G2296" s="3">
        <v>0.8</v>
      </c>
      <c r="H2296" t="str" cm="1">
        <f t="array" ref="H2296">SUBSTITUTE(INDEX($C$1:$C2296, MAX(IF((NOT(ISBLANK($C$1:$C2296)))*(ISNUMBER(FIND("Item:", $C$1:$C2296))), ROW($C$1:$C2296)-ROW($C$1)+1))), "Item: ", "")</f>
        <v>PINTURA INTERIOR LATEX</v>
      </c>
      <c r="I2296" t="str">
        <f t="shared" si="179"/>
        <v/>
      </c>
      <c r="J2296" t="str">
        <f t="shared" si="182"/>
        <v>EQUIPO</v>
      </c>
      <c r="K2296" t="b">
        <f t="shared" si="180"/>
        <v>0</v>
      </c>
      <c r="L2296" s="11" t="str">
        <f t="shared" si="181"/>
        <v/>
      </c>
      <c r="M2296" t="str">
        <f>IF(B2296="Q", MAX(M$2:M2295)+1, "")</f>
        <v/>
      </c>
      <c r="N2296" t="str">
        <f t="shared" si="178"/>
        <v/>
      </c>
    </row>
    <row r="2297" spans="1:14" x14ac:dyDescent="0.25">
      <c r="H2297" t="str" cm="1">
        <f t="array" ref="H2297">SUBSTITUTE(INDEX($C$1:$C2297, MAX(IF((NOT(ISBLANK($C$1:$C2297)))*(ISNUMBER(FIND("Item:", $C$1:$C2297))), ROW($C$1:$C2297)-ROW($C$1)+1))), "Item: ", "")</f>
        <v>PINTURA INTERIOR LATEX</v>
      </c>
      <c r="I2297" t="str">
        <f t="shared" si="179"/>
        <v/>
      </c>
      <c r="J2297" t="str">
        <f t="shared" si="182"/>
        <v>EQUIPO</v>
      </c>
      <c r="K2297" t="b">
        <f t="shared" si="180"/>
        <v>0</v>
      </c>
      <c r="L2297" s="11" t="str">
        <f t="shared" si="181"/>
        <v/>
      </c>
      <c r="M2297" t="str">
        <f>IF(B2297="Q", MAX(M$2:M2296)+1, "")</f>
        <v/>
      </c>
      <c r="N2297" t="str">
        <f t="shared" si="178"/>
        <v/>
      </c>
    </row>
    <row r="2298" spans="1:14" x14ac:dyDescent="0.25">
      <c r="A2298" s="6" t="s">
        <v>1</v>
      </c>
      <c r="B2298" s="6" t="s">
        <v>263</v>
      </c>
      <c r="C2298" s="8" t="s">
        <v>264</v>
      </c>
      <c r="D2298" s="8"/>
      <c r="E2298" s="8"/>
      <c r="F2298" s="8" t="s">
        <v>265</v>
      </c>
      <c r="G2298" s="7">
        <v>26.68</v>
      </c>
      <c r="H2298" t="str" cm="1">
        <f t="array" ref="H2298">SUBSTITUTE(INDEX($C$1:$C2298, MAX(IF((NOT(ISBLANK($C$1:$C2298)))*(ISNUMBER(FIND("Item:", $C$1:$C2298))), ROW($C$1:$C2298)-ROW($C$1)+1))), "Item: ", "")</f>
        <v>PINTURA INTERIOR LATEX</v>
      </c>
      <c r="I2298" t="str">
        <f t="shared" si="179"/>
        <v/>
      </c>
      <c r="J2298" t="str">
        <f t="shared" si="182"/>
        <v>EQUIPO</v>
      </c>
      <c r="K2298" t="b">
        <f t="shared" si="180"/>
        <v>0</v>
      </c>
      <c r="L2298" s="11" t="str">
        <f t="shared" si="181"/>
        <v/>
      </c>
      <c r="M2298">
        <f>IF(B2298="Q", MAX(M$2:M2297)+1, "")</f>
        <v>46</v>
      </c>
      <c r="N2298" t="str">
        <f t="shared" si="178"/>
        <v>PINTURA INTERIOR LATEX</v>
      </c>
    </row>
    <row r="2299" spans="1:14" x14ac:dyDescent="0.25">
      <c r="A2299" s="6" t="s">
        <v>1</v>
      </c>
      <c r="B2299" s="6"/>
      <c r="C2299" s="8" t="s">
        <v>266</v>
      </c>
      <c r="D2299" s="8"/>
      <c r="E2299" s="8"/>
      <c r="F2299" s="8"/>
      <c r="G2299" s="7">
        <v>26.68</v>
      </c>
      <c r="H2299" t="str" cm="1">
        <f t="array" ref="H2299">SUBSTITUTE(INDEX($C$1:$C2299, MAX(IF((NOT(ISBLANK($C$1:$C2299)))*(ISNUMBER(FIND("Item:", $C$1:$C2299))), ROW($C$1:$C2299)-ROW($C$1)+1))), "Item: ", "")</f>
        <v>PINTURA INTERIOR LATEX</v>
      </c>
      <c r="I2299" t="str">
        <f t="shared" si="179"/>
        <v/>
      </c>
      <c r="J2299" t="str">
        <f t="shared" si="182"/>
        <v>EQUIPO</v>
      </c>
      <c r="K2299" t="b">
        <f t="shared" si="180"/>
        <v>0</v>
      </c>
      <c r="L2299" s="11" t="str">
        <f t="shared" si="181"/>
        <v/>
      </c>
      <c r="M2299" t="str">
        <f>IF(B2299="Q", MAX(M$2:M2298)+1, "")</f>
        <v/>
      </c>
      <c r="N2299" t="str">
        <f t="shared" si="178"/>
        <v/>
      </c>
    </row>
    <row r="2300" spans="1:14" x14ac:dyDescent="0.25">
      <c r="C2300" s="9" t="s">
        <v>368</v>
      </c>
      <c r="H2300" t="str" cm="1">
        <f t="array" ref="H2300">SUBSTITUTE(INDEX($C$1:$C2300, MAX(IF((NOT(ISBLANK($C$1:$C2300)))*(ISNUMBER(FIND("Item:", $C$1:$C2300))), ROW($C$1:$C2300)-ROW($C$1)+1))), "Item: ", "")</f>
        <v>PINTURA INTERIOR LATEX</v>
      </c>
      <c r="I2300" t="str">
        <f t="shared" si="179"/>
        <v/>
      </c>
      <c r="J2300" t="str">
        <f t="shared" si="182"/>
        <v>EQUIPO</v>
      </c>
      <c r="K2300" t="b">
        <f t="shared" si="180"/>
        <v>0</v>
      </c>
      <c r="L2300" s="11" t="str">
        <f t="shared" si="181"/>
        <v/>
      </c>
      <c r="M2300" t="str">
        <f>IF(B2300="Q", MAX(M$2:M2299)+1, "")</f>
        <v/>
      </c>
      <c r="N2300" t="str">
        <f t="shared" si="178"/>
        <v/>
      </c>
    </row>
    <row r="2301" spans="1:14" x14ac:dyDescent="0.25">
      <c r="H2301" t="str" cm="1">
        <f t="array" ref="H2301">SUBSTITUTE(INDEX($C$1:$C2301, MAX(IF((NOT(ISBLANK($C$1:$C2301)))*(ISNUMBER(FIND("Item:", $C$1:$C2301))), ROW($C$1:$C2301)-ROW($C$1)+1))), "Item: ", "")</f>
        <v>PINTURA INTERIOR LATEX</v>
      </c>
      <c r="I2301" t="str">
        <f t="shared" si="179"/>
        <v/>
      </c>
      <c r="J2301" t="str">
        <f t="shared" si="182"/>
        <v>EQUIPO</v>
      </c>
      <c r="K2301" t="b">
        <f t="shared" si="180"/>
        <v>0</v>
      </c>
      <c r="L2301" s="11" t="str">
        <f t="shared" si="181"/>
        <v/>
      </c>
      <c r="M2301" t="str">
        <f>IF(B2301="Q", MAX(M$2:M2300)+1, "")</f>
        <v/>
      </c>
      <c r="N2301" t="str">
        <f t="shared" si="178"/>
        <v/>
      </c>
    </row>
    <row r="2302" spans="1:14" x14ac:dyDescent="0.25">
      <c r="C2302" s="10" t="s">
        <v>369</v>
      </c>
      <c r="E2302" s="10" t="s">
        <v>300</v>
      </c>
      <c r="H2302" t="str" cm="1">
        <f t="array" ref="H2302">SUBSTITUTE(INDEX($C$1:$C2302, MAX(IF((NOT(ISBLANK($C$1:$C2302)))*(ISNUMBER(FIND("Item:", $C$1:$C2302))), ROW($C$1:$C2302)-ROW($C$1)+1))), "Item: ", "")</f>
        <v>PINTURA LATEX CIELO RASO</v>
      </c>
      <c r="I2302" t="str">
        <f t="shared" si="179"/>
        <v/>
      </c>
      <c r="J2302" t="str">
        <f t="shared" si="182"/>
        <v>EQUIPO</v>
      </c>
      <c r="K2302" t="b">
        <f t="shared" si="180"/>
        <v>0</v>
      </c>
      <c r="L2302" s="11" t="str">
        <f t="shared" si="181"/>
        <v/>
      </c>
      <c r="M2302" t="str">
        <f>IF(B2302="Q", MAX(M$2:M2301)+1, "")</f>
        <v/>
      </c>
      <c r="N2302" t="str">
        <f t="shared" si="178"/>
        <v/>
      </c>
    </row>
    <row r="2303" spans="1:14" x14ac:dyDescent="0.25">
      <c r="C2303" s="10" t="s">
        <v>0</v>
      </c>
      <c r="E2303" s="10" t="s">
        <v>72</v>
      </c>
      <c r="H2303" t="str" cm="1">
        <f t="array" ref="H2303">SUBSTITUTE(INDEX($C$1:$C2303, MAX(IF((NOT(ISBLANK($C$1:$C2303)))*(ISNUMBER(FIND("Item:", $C$1:$C2303))), ROW($C$1:$C2303)-ROW($C$1)+1))), "Item: ", "")</f>
        <v>PINTURA LATEX CIELO RASO</v>
      </c>
      <c r="I2303" t="str">
        <f t="shared" si="179"/>
        <v/>
      </c>
      <c r="J2303" t="str">
        <f t="shared" si="182"/>
        <v>EQUIPO</v>
      </c>
      <c r="K2303" t="b">
        <f t="shared" si="180"/>
        <v>0</v>
      </c>
      <c r="L2303" s="11" t="str">
        <f t="shared" si="181"/>
        <v/>
      </c>
      <c r="M2303" t="str">
        <f>IF(B2303="Q", MAX(M$2:M2302)+1, "")</f>
        <v/>
      </c>
      <c r="N2303" t="str">
        <f t="shared" si="178"/>
        <v/>
      </c>
    </row>
    <row r="2304" spans="1:14" x14ac:dyDescent="0.25">
      <c r="C2304" s="10" t="s">
        <v>71</v>
      </c>
      <c r="E2304" s="10" t="s">
        <v>73</v>
      </c>
      <c r="H2304" t="str" cm="1">
        <f t="array" ref="H2304">SUBSTITUTE(INDEX($C$1:$C2304, MAX(IF((NOT(ISBLANK($C$1:$C2304)))*(ISNUMBER(FIND("Item:", $C$1:$C2304))), ROW($C$1:$C2304)-ROW($C$1)+1))), "Item: ", "")</f>
        <v>PINTURA LATEX CIELO RASO</v>
      </c>
      <c r="I2304" t="str">
        <f t="shared" si="179"/>
        <v/>
      </c>
      <c r="J2304" t="str">
        <f t="shared" si="182"/>
        <v>EQUIPO</v>
      </c>
      <c r="K2304" t="b">
        <f t="shared" si="180"/>
        <v>0</v>
      </c>
      <c r="L2304" s="11" t="str">
        <f t="shared" si="181"/>
        <v/>
      </c>
      <c r="M2304" t="str">
        <f>IF(B2304="Q", MAX(M$2:M2303)+1, "")</f>
        <v/>
      </c>
      <c r="N2304" t="str">
        <f t="shared" si="178"/>
        <v/>
      </c>
    </row>
    <row r="2305" spans="1:14" x14ac:dyDescent="0.25">
      <c r="H2305" t="str" cm="1">
        <f t="array" ref="H2305">SUBSTITUTE(INDEX($C$1:$C2305, MAX(IF((NOT(ISBLANK($C$1:$C2305)))*(ISNUMBER(FIND("Item:", $C$1:$C2305))), ROW($C$1:$C2305)-ROW($C$1)+1))), "Item: ", "")</f>
        <v>PINTURA LATEX CIELO RASO</v>
      </c>
      <c r="I2305" t="str">
        <f t="shared" si="179"/>
        <v/>
      </c>
      <c r="J2305" t="str">
        <f t="shared" si="182"/>
        <v>EQUIPO</v>
      </c>
      <c r="K2305" t="b">
        <f t="shared" si="180"/>
        <v>0</v>
      </c>
      <c r="L2305" s="11" t="str">
        <f t="shared" si="181"/>
        <v/>
      </c>
      <c r="M2305" t="str">
        <f>IF(B2305="Q", MAX(M$2:M2304)+1, "")</f>
        <v/>
      </c>
      <c r="N2305" t="str">
        <f t="shared" si="178"/>
        <v/>
      </c>
    </row>
    <row r="2306" spans="1:14" x14ac:dyDescent="0.25">
      <c r="A2306" s="1" t="s">
        <v>2</v>
      </c>
      <c r="B2306" s="1" t="s">
        <v>213</v>
      </c>
      <c r="C2306" s="4" t="s">
        <v>214</v>
      </c>
      <c r="D2306" s="4" t="s">
        <v>74</v>
      </c>
      <c r="E2306" s="4" t="s">
        <v>77</v>
      </c>
      <c r="F2306" s="4" t="s">
        <v>215</v>
      </c>
      <c r="G2306" s="4" t="s">
        <v>76</v>
      </c>
      <c r="H2306" t="str" cm="1">
        <f t="array" ref="H2306">SUBSTITUTE(INDEX($C$1:$C2306, MAX(IF((NOT(ISBLANK($C$1:$C2306)))*(ISNUMBER(FIND("Item:", $C$1:$C2306))), ROW($C$1:$C2306)-ROW($C$1)+1))), "Item: ", "")</f>
        <v>PINTURA LATEX CIELO RASO</v>
      </c>
      <c r="I2306" t="str">
        <f t="shared" si="179"/>
        <v/>
      </c>
      <c r="J2306" t="str">
        <f t="shared" si="182"/>
        <v>EQUIPO</v>
      </c>
      <c r="K2306" t="b">
        <f t="shared" si="180"/>
        <v>0</v>
      </c>
      <c r="L2306" s="11" t="str">
        <f t="shared" si="181"/>
        <v/>
      </c>
      <c r="M2306" t="str">
        <f>IF(B2306="Q", MAX(M$2:M2305)+1, "")</f>
        <v/>
      </c>
      <c r="N2306" t="str">
        <f t="shared" ref="N2306:N2369" si="183">+IF(M2306="","",H2306)</f>
        <v/>
      </c>
    </row>
    <row r="2307" spans="1:14" x14ac:dyDescent="0.25">
      <c r="A2307" s="2"/>
      <c r="B2307" s="2" t="s">
        <v>216</v>
      </c>
      <c r="C2307" s="5" t="s">
        <v>217</v>
      </c>
      <c r="D2307" s="5"/>
      <c r="E2307" s="5"/>
      <c r="F2307" s="5"/>
      <c r="G2307" s="5"/>
      <c r="H2307" t="str" cm="1">
        <f t="array" ref="H2307">SUBSTITUTE(INDEX($C$1:$C2307, MAX(IF((NOT(ISBLANK($C$1:$C2307)))*(ISNUMBER(FIND("Item:", $C$1:$C2307))), ROW($C$1:$C2307)-ROW($C$1)+1))), "Item: ", "")</f>
        <v>PINTURA LATEX CIELO RASO</v>
      </c>
      <c r="I2307" t="str">
        <f t="shared" ref="I2307:I2370" si="184">IFERROR(  IF(OR(ISNUMBER(FIND("MATERIALES", C2307,1))), "MATERIALES",  IF(OR(ISNUMBER(FIND("MANO DE OBRA", C2307))), "MANO DE OBRA",  IF(OR(ISNUMBER(FIND("EQUIPO", C2307))), "EQUIPO",  ""))),"")</f>
        <v>MATERIALES</v>
      </c>
      <c r="J2307" t="str">
        <f t="shared" si="182"/>
        <v>MATERIALES</v>
      </c>
      <c r="K2307" t="b">
        <f t="shared" ref="K2307:K2370" si="185">AND(ISTEXT(B2307),C2307=J2307)</f>
        <v>1</v>
      </c>
      <c r="L2307" s="11" t="str">
        <f t="shared" ref="L2307:L2370" si="186">IF(ISNUMBER(A2307),"SI","")</f>
        <v/>
      </c>
      <c r="M2307" t="str">
        <f>IF(B2307="Q", MAX(M$2:M2306)+1, "")</f>
        <v/>
      </c>
      <c r="N2307" t="str">
        <f t="shared" si="183"/>
        <v/>
      </c>
    </row>
    <row r="2308" spans="1:14" x14ac:dyDescent="0.25">
      <c r="A2308" s="2">
        <v>1</v>
      </c>
      <c r="B2308" s="2" t="s">
        <v>218</v>
      </c>
      <c r="C2308" s="5" t="s">
        <v>171</v>
      </c>
      <c r="D2308" s="5" t="s">
        <v>92</v>
      </c>
      <c r="E2308" s="3">
        <v>0.1</v>
      </c>
      <c r="F2308" s="3">
        <v>20</v>
      </c>
      <c r="G2308" s="3">
        <v>2</v>
      </c>
      <c r="H2308" t="str" cm="1">
        <f t="array" ref="H2308">SUBSTITUTE(INDEX($C$1:$C2308, MAX(IF((NOT(ISBLANK($C$1:$C2308)))*(ISNUMBER(FIND("Item:", $C$1:$C2308))), ROW($C$1:$C2308)-ROW($C$1)+1))), "Item: ", "")</f>
        <v>PINTURA LATEX CIELO RASO</v>
      </c>
      <c r="I2308" t="str">
        <f t="shared" si="184"/>
        <v/>
      </c>
      <c r="J2308" t="str">
        <f t="shared" si="182"/>
        <v>MATERIALES</v>
      </c>
      <c r="K2308" t="b">
        <f t="shared" si="185"/>
        <v>0</v>
      </c>
      <c r="L2308" s="11" t="str">
        <f t="shared" si="186"/>
        <v>SI</v>
      </c>
      <c r="M2308" t="str">
        <f>IF(B2308="Q", MAX(M$2:M2307)+1, "")</f>
        <v/>
      </c>
      <c r="N2308" t="str">
        <f t="shared" si="183"/>
        <v/>
      </c>
    </row>
    <row r="2309" spans="1:14" x14ac:dyDescent="0.25">
      <c r="A2309" s="2">
        <v>2</v>
      </c>
      <c r="B2309" s="2" t="s">
        <v>218</v>
      </c>
      <c r="C2309" s="5" t="s">
        <v>163</v>
      </c>
      <c r="D2309" s="5" t="s">
        <v>92</v>
      </c>
      <c r="E2309" s="3">
        <v>0.28999999999999998</v>
      </c>
      <c r="F2309" s="3">
        <v>22</v>
      </c>
      <c r="G2309" s="3">
        <v>6.38</v>
      </c>
      <c r="H2309" t="str" cm="1">
        <f t="array" ref="H2309">SUBSTITUTE(INDEX($C$1:$C2309, MAX(IF((NOT(ISBLANK($C$1:$C2309)))*(ISNUMBER(FIND("Item:", $C$1:$C2309))), ROW($C$1:$C2309)-ROW($C$1)+1))), "Item: ", "")</f>
        <v>PINTURA LATEX CIELO RASO</v>
      </c>
      <c r="I2309" t="str">
        <f t="shared" si="184"/>
        <v/>
      </c>
      <c r="J2309" t="str">
        <f t="shared" si="182"/>
        <v>MATERIALES</v>
      </c>
      <c r="K2309" t="b">
        <f t="shared" si="185"/>
        <v>0</v>
      </c>
      <c r="L2309" s="11" t="str">
        <f t="shared" si="186"/>
        <v>SI</v>
      </c>
      <c r="M2309" t="str">
        <f>IF(B2309="Q", MAX(M$2:M2308)+1, "")</f>
        <v/>
      </c>
      <c r="N2309" t="str">
        <f t="shared" si="183"/>
        <v/>
      </c>
    </row>
    <row r="2310" spans="1:14" x14ac:dyDescent="0.25">
      <c r="A2310" s="2">
        <v>3</v>
      </c>
      <c r="B2310" s="2" t="s">
        <v>218</v>
      </c>
      <c r="C2310" s="5" t="s">
        <v>147</v>
      </c>
      <c r="D2310" s="5" t="s">
        <v>26</v>
      </c>
      <c r="E2310" s="3">
        <v>0.1</v>
      </c>
      <c r="F2310" s="3">
        <v>6</v>
      </c>
      <c r="G2310" s="3">
        <v>0.6</v>
      </c>
      <c r="H2310" t="str" cm="1">
        <f t="array" ref="H2310">SUBSTITUTE(INDEX($C$1:$C2310, MAX(IF((NOT(ISBLANK($C$1:$C2310)))*(ISNUMBER(FIND("Item:", $C$1:$C2310))), ROW($C$1:$C2310)-ROW($C$1)+1))), "Item: ", "")</f>
        <v>PINTURA LATEX CIELO RASO</v>
      </c>
      <c r="I2310" t="str">
        <f t="shared" si="184"/>
        <v/>
      </c>
      <c r="J2310" t="str">
        <f t="shared" si="182"/>
        <v>MATERIALES</v>
      </c>
      <c r="K2310" t="b">
        <f t="shared" si="185"/>
        <v>0</v>
      </c>
      <c r="L2310" s="11" t="str">
        <f t="shared" si="186"/>
        <v>SI</v>
      </c>
      <c r="M2310" t="str">
        <f>IF(B2310="Q", MAX(M$2:M2309)+1, "")</f>
        <v/>
      </c>
      <c r="N2310" t="str">
        <f t="shared" si="183"/>
        <v/>
      </c>
    </row>
    <row r="2311" spans="1:14" x14ac:dyDescent="0.25">
      <c r="H2311" t="str" cm="1">
        <f t="array" ref="H2311">SUBSTITUTE(INDEX($C$1:$C2311, MAX(IF((NOT(ISBLANK($C$1:$C2311)))*(ISNUMBER(FIND("Item:", $C$1:$C2311))), ROW($C$1:$C2311)-ROW($C$1)+1))), "Item: ", "")</f>
        <v>PINTURA LATEX CIELO RASO</v>
      </c>
      <c r="I2311" t="str">
        <f t="shared" si="184"/>
        <v/>
      </c>
      <c r="J2311" t="str">
        <f t="shared" si="182"/>
        <v>MATERIALES</v>
      </c>
      <c r="K2311" t="b">
        <f t="shared" si="185"/>
        <v>0</v>
      </c>
      <c r="L2311" s="11" t="str">
        <f t="shared" si="186"/>
        <v/>
      </c>
      <c r="M2311" t="str">
        <f>IF(B2311="Q", MAX(M$2:M2310)+1, "")</f>
        <v/>
      </c>
      <c r="N2311" t="str">
        <f t="shared" si="183"/>
        <v/>
      </c>
    </row>
    <row r="2312" spans="1:14" x14ac:dyDescent="0.25">
      <c r="H2312" t="str" cm="1">
        <f t="array" ref="H2312">SUBSTITUTE(INDEX($C$1:$C2312, MAX(IF((NOT(ISBLANK($C$1:$C2312)))*(ISNUMBER(FIND("Item:", $C$1:$C2312))), ROW($C$1:$C2312)-ROW($C$1)+1))), "Item: ", "")</f>
        <v>PINTURA LATEX CIELO RASO</v>
      </c>
      <c r="I2312" t="str">
        <f t="shared" si="184"/>
        <v/>
      </c>
      <c r="J2312" t="str">
        <f t="shared" ref="J2312:J2375" si="187">+IF(I2312="",J2311,I2312)</f>
        <v>MATERIALES</v>
      </c>
      <c r="K2312" t="b">
        <f t="shared" si="185"/>
        <v>0</v>
      </c>
      <c r="L2312" s="11" t="str">
        <f t="shared" si="186"/>
        <v/>
      </c>
      <c r="M2312" t="str">
        <f>IF(B2312="Q", MAX(M$2:M2311)+1, "")</f>
        <v/>
      </c>
      <c r="N2312" t="str">
        <f t="shared" si="183"/>
        <v/>
      </c>
    </row>
    <row r="2313" spans="1:14" x14ac:dyDescent="0.25">
      <c r="H2313" t="str" cm="1">
        <f t="array" ref="H2313">SUBSTITUTE(INDEX($C$1:$C2313, MAX(IF((NOT(ISBLANK($C$1:$C2313)))*(ISNUMBER(FIND("Item:", $C$1:$C2313))), ROW($C$1:$C2313)-ROW($C$1)+1))), "Item: ", "")</f>
        <v>PINTURA LATEX CIELO RASO</v>
      </c>
      <c r="I2313" t="str">
        <f t="shared" si="184"/>
        <v/>
      </c>
      <c r="J2313" t="str">
        <f t="shared" si="187"/>
        <v>MATERIALES</v>
      </c>
      <c r="K2313" t="b">
        <f t="shared" si="185"/>
        <v>0</v>
      </c>
      <c r="L2313" s="11" t="str">
        <f t="shared" si="186"/>
        <v/>
      </c>
      <c r="M2313" t="str">
        <f>IF(B2313="Q", MAX(M$2:M2312)+1, "")</f>
        <v/>
      </c>
      <c r="N2313" t="str">
        <f t="shared" si="183"/>
        <v/>
      </c>
    </row>
    <row r="2314" spans="1:14" x14ac:dyDescent="0.25">
      <c r="H2314" t="str" cm="1">
        <f t="array" ref="H2314">SUBSTITUTE(INDEX($C$1:$C2314, MAX(IF((NOT(ISBLANK($C$1:$C2314)))*(ISNUMBER(FIND("Item:", $C$1:$C2314))), ROW($C$1:$C2314)-ROW($C$1)+1))), "Item: ", "")</f>
        <v>PINTURA LATEX CIELO RASO</v>
      </c>
      <c r="I2314" t="str">
        <f t="shared" si="184"/>
        <v/>
      </c>
      <c r="J2314" t="str">
        <f t="shared" si="187"/>
        <v>MATERIALES</v>
      </c>
      <c r="K2314" t="b">
        <f t="shared" si="185"/>
        <v>0</v>
      </c>
      <c r="L2314" s="11" t="str">
        <f t="shared" si="186"/>
        <v/>
      </c>
      <c r="M2314" t="str">
        <f>IF(B2314="Q", MAX(M$2:M2313)+1, "")</f>
        <v/>
      </c>
      <c r="N2314" t="str">
        <f t="shared" si="183"/>
        <v/>
      </c>
    </row>
    <row r="2315" spans="1:14" x14ac:dyDescent="0.25">
      <c r="H2315" t="str" cm="1">
        <f t="array" ref="H2315">SUBSTITUTE(INDEX($C$1:$C2315, MAX(IF((NOT(ISBLANK($C$1:$C2315)))*(ISNUMBER(FIND("Item:", $C$1:$C2315))), ROW($C$1:$C2315)-ROW($C$1)+1))), "Item: ", "")</f>
        <v>PINTURA LATEX CIELO RASO</v>
      </c>
      <c r="I2315" t="str">
        <f t="shared" si="184"/>
        <v/>
      </c>
      <c r="J2315" t="str">
        <f t="shared" si="187"/>
        <v>MATERIALES</v>
      </c>
      <c r="K2315" t="b">
        <f t="shared" si="185"/>
        <v>0</v>
      </c>
      <c r="L2315" s="11" t="str">
        <f t="shared" si="186"/>
        <v/>
      </c>
      <c r="M2315" t="str">
        <f>IF(B2315="Q", MAX(M$2:M2314)+1, "")</f>
        <v/>
      </c>
      <c r="N2315" t="str">
        <f t="shared" si="183"/>
        <v/>
      </c>
    </row>
    <row r="2316" spans="1:14" x14ac:dyDescent="0.25">
      <c r="H2316" t="str" cm="1">
        <f t="array" ref="H2316">SUBSTITUTE(INDEX($C$1:$C2316, MAX(IF((NOT(ISBLANK($C$1:$C2316)))*(ISNUMBER(FIND("Item:", $C$1:$C2316))), ROW($C$1:$C2316)-ROW($C$1)+1))), "Item: ", "")</f>
        <v>PINTURA LATEX CIELO RASO</v>
      </c>
      <c r="I2316" t="str">
        <f t="shared" si="184"/>
        <v/>
      </c>
      <c r="J2316" t="str">
        <f t="shared" si="187"/>
        <v>MATERIALES</v>
      </c>
      <c r="K2316" t="b">
        <f t="shared" si="185"/>
        <v>0</v>
      </c>
      <c r="L2316" s="11" t="str">
        <f t="shared" si="186"/>
        <v/>
      </c>
      <c r="M2316" t="str">
        <f>IF(B2316="Q", MAX(M$2:M2315)+1, "")</f>
        <v/>
      </c>
      <c r="N2316" t="str">
        <f t="shared" si="183"/>
        <v/>
      </c>
    </row>
    <row r="2317" spans="1:14" x14ac:dyDescent="0.25">
      <c r="H2317" t="str" cm="1">
        <f t="array" ref="H2317">SUBSTITUTE(INDEX($C$1:$C2317, MAX(IF((NOT(ISBLANK($C$1:$C2317)))*(ISNUMBER(FIND("Item:", $C$1:$C2317))), ROW($C$1:$C2317)-ROW($C$1)+1))), "Item: ", "")</f>
        <v>PINTURA LATEX CIELO RASO</v>
      </c>
      <c r="I2317" t="str">
        <f t="shared" si="184"/>
        <v/>
      </c>
      <c r="J2317" t="str">
        <f t="shared" si="187"/>
        <v>MATERIALES</v>
      </c>
      <c r="K2317" t="b">
        <f t="shared" si="185"/>
        <v>0</v>
      </c>
      <c r="L2317" s="11" t="str">
        <f t="shared" si="186"/>
        <v/>
      </c>
      <c r="M2317" t="str">
        <f>IF(B2317="Q", MAX(M$2:M2316)+1, "")</f>
        <v/>
      </c>
      <c r="N2317" t="str">
        <f t="shared" si="183"/>
        <v/>
      </c>
    </row>
    <row r="2318" spans="1:14" x14ac:dyDescent="0.25">
      <c r="H2318" t="str" cm="1">
        <f t="array" ref="H2318">SUBSTITUTE(INDEX($C$1:$C2318, MAX(IF((NOT(ISBLANK($C$1:$C2318)))*(ISNUMBER(FIND("Item:", $C$1:$C2318))), ROW($C$1:$C2318)-ROW($C$1)+1))), "Item: ", "")</f>
        <v>PINTURA LATEX CIELO RASO</v>
      </c>
      <c r="I2318" t="str">
        <f t="shared" si="184"/>
        <v/>
      </c>
      <c r="J2318" t="str">
        <f t="shared" si="187"/>
        <v>MATERIALES</v>
      </c>
      <c r="K2318" t="b">
        <f t="shared" si="185"/>
        <v>0</v>
      </c>
      <c r="L2318" s="11" t="str">
        <f t="shared" si="186"/>
        <v/>
      </c>
      <c r="M2318" t="str">
        <f>IF(B2318="Q", MAX(M$2:M2317)+1, "")</f>
        <v/>
      </c>
      <c r="N2318" t="str">
        <f t="shared" si="183"/>
        <v/>
      </c>
    </row>
    <row r="2319" spans="1:14" x14ac:dyDescent="0.25">
      <c r="H2319" t="str" cm="1">
        <f t="array" ref="H2319">SUBSTITUTE(INDEX($C$1:$C2319, MAX(IF((NOT(ISBLANK($C$1:$C2319)))*(ISNUMBER(FIND("Item:", $C$1:$C2319))), ROW($C$1:$C2319)-ROW($C$1)+1))), "Item: ", "")</f>
        <v>PINTURA LATEX CIELO RASO</v>
      </c>
      <c r="I2319" t="str">
        <f t="shared" si="184"/>
        <v/>
      </c>
      <c r="J2319" t="str">
        <f t="shared" si="187"/>
        <v>MATERIALES</v>
      </c>
      <c r="K2319" t="b">
        <f t="shared" si="185"/>
        <v>0</v>
      </c>
      <c r="L2319" s="11" t="str">
        <f t="shared" si="186"/>
        <v/>
      </c>
      <c r="M2319" t="str">
        <f>IF(B2319="Q", MAX(M$2:M2318)+1, "")</f>
        <v/>
      </c>
      <c r="N2319" t="str">
        <f t="shared" si="183"/>
        <v/>
      </c>
    </row>
    <row r="2320" spans="1:14" x14ac:dyDescent="0.25">
      <c r="H2320" t="str" cm="1">
        <f t="array" ref="H2320">SUBSTITUTE(INDEX($C$1:$C2320, MAX(IF((NOT(ISBLANK($C$1:$C2320)))*(ISNUMBER(FIND("Item:", $C$1:$C2320))), ROW($C$1:$C2320)-ROW($C$1)+1))), "Item: ", "")</f>
        <v>PINTURA LATEX CIELO RASO</v>
      </c>
      <c r="I2320" t="str">
        <f t="shared" si="184"/>
        <v/>
      </c>
      <c r="J2320" t="str">
        <f t="shared" si="187"/>
        <v>MATERIALES</v>
      </c>
      <c r="K2320" t="b">
        <f t="shared" si="185"/>
        <v>0</v>
      </c>
      <c r="L2320" s="11" t="str">
        <f t="shared" si="186"/>
        <v/>
      </c>
      <c r="M2320" t="str">
        <f>IF(B2320="Q", MAX(M$2:M2319)+1, "")</f>
        <v/>
      </c>
      <c r="N2320" t="str">
        <f t="shared" si="183"/>
        <v/>
      </c>
    </row>
    <row r="2321" spans="1:14" x14ac:dyDescent="0.25">
      <c r="H2321" t="str" cm="1">
        <f t="array" ref="H2321">SUBSTITUTE(INDEX($C$1:$C2321, MAX(IF((NOT(ISBLANK($C$1:$C2321)))*(ISNUMBER(FIND("Item:", $C$1:$C2321))), ROW($C$1:$C2321)-ROW($C$1)+1))), "Item: ", "")</f>
        <v>PINTURA LATEX CIELO RASO</v>
      </c>
      <c r="I2321" t="str">
        <f t="shared" si="184"/>
        <v/>
      </c>
      <c r="J2321" t="str">
        <f t="shared" si="187"/>
        <v>MATERIALES</v>
      </c>
      <c r="K2321" t="b">
        <f t="shared" si="185"/>
        <v>0</v>
      </c>
      <c r="L2321" s="11" t="str">
        <f t="shared" si="186"/>
        <v/>
      </c>
      <c r="M2321" t="str">
        <f>IF(B2321="Q", MAX(M$2:M2320)+1, "")</f>
        <v/>
      </c>
      <c r="N2321" t="str">
        <f t="shared" si="183"/>
        <v/>
      </c>
    </row>
    <row r="2322" spans="1:14" x14ac:dyDescent="0.25">
      <c r="H2322" t="str" cm="1">
        <f t="array" ref="H2322">SUBSTITUTE(INDEX($C$1:$C2322, MAX(IF((NOT(ISBLANK($C$1:$C2322)))*(ISNUMBER(FIND("Item:", $C$1:$C2322))), ROW($C$1:$C2322)-ROW($C$1)+1))), "Item: ", "")</f>
        <v>PINTURA LATEX CIELO RASO</v>
      </c>
      <c r="I2322" t="str">
        <f t="shared" si="184"/>
        <v/>
      </c>
      <c r="J2322" t="str">
        <f t="shared" si="187"/>
        <v>MATERIALES</v>
      </c>
      <c r="K2322" t="b">
        <f t="shared" si="185"/>
        <v>0</v>
      </c>
      <c r="L2322" s="11" t="str">
        <f t="shared" si="186"/>
        <v/>
      </c>
      <c r="M2322" t="str">
        <f>IF(B2322="Q", MAX(M$2:M2321)+1, "")</f>
        <v/>
      </c>
      <c r="N2322" t="str">
        <f t="shared" si="183"/>
        <v/>
      </c>
    </row>
    <row r="2323" spans="1:14" x14ac:dyDescent="0.25">
      <c r="A2323" s="6" t="s">
        <v>1</v>
      </c>
      <c r="B2323" s="6" t="s">
        <v>219</v>
      </c>
      <c r="C2323" s="8" t="s">
        <v>220</v>
      </c>
      <c r="D2323" s="8"/>
      <c r="E2323" s="8"/>
      <c r="F2323" s="8" t="s">
        <v>221</v>
      </c>
      <c r="G2323" s="7">
        <v>8.98</v>
      </c>
      <c r="H2323" t="str" cm="1">
        <f t="array" ref="H2323">SUBSTITUTE(INDEX($C$1:$C2323, MAX(IF((NOT(ISBLANK($C$1:$C2323)))*(ISNUMBER(FIND("Item:", $C$1:$C2323))), ROW($C$1:$C2323)-ROW($C$1)+1))), "Item: ", "")</f>
        <v>PINTURA LATEX CIELO RASO</v>
      </c>
      <c r="I2323" t="str">
        <f t="shared" si="184"/>
        <v>MATERIALES</v>
      </c>
      <c r="J2323" t="str">
        <f t="shared" si="187"/>
        <v>MATERIALES</v>
      </c>
      <c r="K2323" t="b">
        <f t="shared" si="185"/>
        <v>0</v>
      </c>
      <c r="L2323" s="11" t="str">
        <f t="shared" si="186"/>
        <v/>
      </c>
      <c r="M2323" t="str">
        <f>IF(B2323="Q", MAX(M$2:M2322)+1, "")</f>
        <v/>
      </c>
      <c r="N2323" t="str">
        <f t="shared" si="183"/>
        <v/>
      </c>
    </row>
    <row r="2324" spans="1:14" x14ac:dyDescent="0.25">
      <c r="A2324" s="2"/>
      <c r="B2324" s="2" t="s">
        <v>222</v>
      </c>
      <c r="C2324" s="5" t="s">
        <v>223</v>
      </c>
      <c r="D2324" s="5"/>
      <c r="E2324" s="5"/>
      <c r="F2324" s="5"/>
      <c r="G2324" s="5"/>
      <c r="H2324" t="str" cm="1">
        <f t="array" ref="H2324">SUBSTITUTE(INDEX($C$1:$C2324, MAX(IF((NOT(ISBLANK($C$1:$C2324)))*(ISNUMBER(FIND("Item:", $C$1:$C2324))), ROW($C$1:$C2324)-ROW($C$1)+1))), "Item: ", "")</f>
        <v>PINTURA LATEX CIELO RASO</v>
      </c>
      <c r="I2324" t="str">
        <f t="shared" si="184"/>
        <v>MANO DE OBRA</v>
      </c>
      <c r="J2324" t="str">
        <f t="shared" si="187"/>
        <v>MANO DE OBRA</v>
      </c>
      <c r="K2324" t="b">
        <f t="shared" si="185"/>
        <v>1</v>
      </c>
      <c r="L2324" s="11" t="str">
        <f t="shared" si="186"/>
        <v/>
      </c>
      <c r="M2324" t="str">
        <f>IF(B2324="Q", MAX(M$2:M2323)+1, "")</f>
        <v/>
      </c>
      <c r="N2324" t="str">
        <f t="shared" si="183"/>
        <v/>
      </c>
    </row>
    <row r="2325" spans="1:14" x14ac:dyDescent="0.25">
      <c r="A2325" s="2">
        <v>1</v>
      </c>
      <c r="B2325" s="2" t="s">
        <v>218</v>
      </c>
      <c r="C2325" s="5" t="s">
        <v>205</v>
      </c>
      <c r="D2325" s="5" t="s">
        <v>198</v>
      </c>
      <c r="E2325" s="3">
        <v>0.45</v>
      </c>
      <c r="F2325" s="3">
        <v>16</v>
      </c>
      <c r="G2325" s="3">
        <v>7.2</v>
      </c>
      <c r="H2325" t="str" cm="1">
        <f t="array" ref="H2325">SUBSTITUTE(INDEX($C$1:$C2325, MAX(IF((NOT(ISBLANK($C$1:$C2325)))*(ISNUMBER(FIND("Item:", $C$1:$C2325))), ROW($C$1:$C2325)-ROW($C$1)+1))), "Item: ", "")</f>
        <v>PINTURA LATEX CIELO RASO</v>
      </c>
      <c r="I2325" t="str">
        <f t="shared" si="184"/>
        <v/>
      </c>
      <c r="J2325" t="str">
        <f t="shared" si="187"/>
        <v>MANO DE OBRA</v>
      </c>
      <c r="K2325" t="b">
        <f t="shared" si="185"/>
        <v>0</v>
      </c>
      <c r="L2325" s="11" t="str">
        <f t="shared" si="186"/>
        <v>SI</v>
      </c>
      <c r="M2325" t="str">
        <f>IF(B2325="Q", MAX(M$2:M2324)+1, "")</f>
        <v/>
      </c>
      <c r="N2325" t="str">
        <f t="shared" si="183"/>
        <v/>
      </c>
    </row>
    <row r="2326" spans="1:14" x14ac:dyDescent="0.25">
      <c r="A2326" s="2">
        <v>2</v>
      </c>
      <c r="B2326" s="2" t="s">
        <v>218</v>
      </c>
      <c r="C2326" s="5" t="s">
        <v>200</v>
      </c>
      <c r="D2326" s="5" t="s">
        <v>198</v>
      </c>
      <c r="E2326" s="3">
        <v>0.45</v>
      </c>
      <c r="F2326" s="3">
        <v>0</v>
      </c>
      <c r="G2326" s="3">
        <v>0</v>
      </c>
      <c r="H2326" t="str" cm="1">
        <f t="array" ref="H2326">SUBSTITUTE(INDEX($C$1:$C2326, MAX(IF((NOT(ISBLANK($C$1:$C2326)))*(ISNUMBER(FIND("Item:", $C$1:$C2326))), ROW($C$1:$C2326)-ROW($C$1)+1))), "Item: ", "")</f>
        <v>PINTURA LATEX CIELO RASO</v>
      </c>
      <c r="I2326" t="str">
        <f t="shared" si="184"/>
        <v/>
      </c>
      <c r="J2326" t="str">
        <f t="shared" si="187"/>
        <v>MANO DE OBRA</v>
      </c>
      <c r="K2326" t="b">
        <f t="shared" si="185"/>
        <v>0</v>
      </c>
      <c r="L2326" s="11" t="str">
        <f t="shared" si="186"/>
        <v>SI</v>
      </c>
      <c r="M2326" t="str">
        <f>IF(B2326="Q", MAX(M$2:M2325)+1, "")</f>
        <v/>
      </c>
      <c r="N2326" t="str">
        <f t="shared" si="183"/>
        <v/>
      </c>
    </row>
    <row r="2327" spans="1:14" x14ac:dyDescent="0.25">
      <c r="H2327" t="str" cm="1">
        <f t="array" ref="H2327">SUBSTITUTE(INDEX($C$1:$C2327, MAX(IF((NOT(ISBLANK($C$1:$C2327)))*(ISNUMBER(FIND("Item:", $C$1:$C2327))), ROW($C$1:$C2327)-ROW($C$1)+1))), "Item: ", "")</f>
        <v>PINTURA LATEX CIELO RASO</v>
      </c>
      <c r="I2327" t="str">
        <f t="shared" si="184"/>
        <v/>
      </c>
      <c r="J2327" t="str">
        <f t="shared" si="187"/>
        <v>MANO DE OBRA</v>
      </c>
      <c r="K2327" t="b">
        <f t="shared" si="185"/>
        <v>0</v>
      </c>
      <c r="L2327" s="11" t="str">
        <f t="shared" si="186"/>
        <v/>
      </c>
      <c r="M2327" t="str">
        <f>IF(B2327="Q", MAX(M$2:M2326)+1, "")</f>
        <v/>
      </c>
      <c r="N2327" t="str">
        <f t="shared" si="183"/>
        <v/>
      </c>
    </row>
    <row r="2328" spans="1:14" x14ac:dyDescent="0.25">
      <c r="H2328" t="str" cm="1">
        <f t="array" ref="H2328">SUBSTITUTE(INDEX($C$1:$C2328, MAX(IF((NOT(ISBLANK($C$1:$C2328)))*(ISNUMBER(FIND("Item:", $C$1:$C2328))), ROW($C$1:$C2328)-ROW($C$1)+1))), "Item: ", "")</f>
        <v>PINTURA LATEX CIELO RASO</v>
      </c>
      <c r="I2328" t="str">
        <f t="shared" si="184"/>
        <v/>
      </c>
      <c r="J2328" t="str">
        <f t="shared" si="187"/>
        <v>MANO DE OBRA</v>
      </c>
      <c r="K2328" t="b">
        <f t="shared" si="185"/>
        <v>0</v>
      </c>
      <c r="L2328" s="11" t="str">
        <f t="shared" si="186"/>
        <v/>
      </c>
      <c r="M2328" t="str">
        <f>IF(B2328="Q", MAX(M$2:M2327)+1, "")</f>
        <v/>
      </c>
      <c r="N2328" t="str">
        <f t="shared" si="183"/>
        <v/>
      </c>
    </row>
    <row r="2329" spans="1:14" x14ac:dyDescent="0.25">
      <c r="H2329" t="str" cm="1">
        <f t="array" ref="H2329">SUBSTITUTE(INDEX($C$1:$C2329, MAX(IF((NOT(ISBLANK($C$1:$C2329)))*(ISNUMBER(FIND("Item:", $C$1:$C2329))), ROW($C$1:$C2329)-ROW($C$1)+1))), "Item: ", "")</f>
        <v>PINTURA LATEX CIELO RASO</v>
      </c>
      <c r="I2329" t="str">
        <f t="shared" si="184"/>
        <v/>
      </c>
      <c r="J2329" t="str">
        <f t="shared" si="187"/>
        <v>MANO DE OBRA</v>
      </c>
      <c r="K2329" t="b">
        <f t="shared" si="185"/>
        <v>0</v>
      </c>
      <c r="L2329" s="11" t="str">
        <f t="shared" si="186"/>
        <v/>
      </c>
      <c r="M2329" t="str">
        <f>IF(B2329="Q", MAX(M$2:M2328)+1, "")</f>
        <v/>
      </c>
      <c r="N2329" t="str">
        <f t="shared" si="183"/>
        <v/>
      </c>
    </row>
    <row r="2330" spans="1:14" x14ac:dyDescent="0.25">
      <c r="A2330" s="6" t="s">
        <v>1</v>
      </c>
      <c r="B2330" s="6" t="s">
        <v>224</v>
      </c>
      <c r="C2330" s="8" t="s">
        <v>225</v>
      </c>
      <c r="D2330" s="8"/>
      <c r="E2330" s="8"/>
      <c r="F2330" s="8" t="s">
        <v>226</v>
      </c>
      <c r="G2330" s="7">
        <v>7.2</v>
      </c>
      <c r="H2330" t="str" cm="1">
        <f t="array" ref="H2330">SUBSTITUTE(INDEX($C$1:$C2330, MAX(IF((NOT(ISBLANK($C$1:$C2330)))*(ISNUMBER(FIND("Item:", $C$1:$C2330))), ROW($C$1:$C2330)-ROW($C$1)+1))), "Item: ", "")</f>
        <v>PINTURA LATEX CIELO RASO</v>
      </c>
      <c r="I2330" t="str">
        <f t="shared" si="184"/>
        <v>MANO DE OBRA</v>
      </c>
      <c r="J2330" t="str">
        <f t="shared" si="187"/>
        <v>MANO DE OBRA</v>
      </c>
      <c r="K2330" t="b">
        <f t="shared" si="185"/>
        <v>0</v>
      </c>
      <c r="L2330" s="11" t="str">
        <f t="shared" si="186"/>
        <v/>
      </c>
      <c r="M2330" t="str">
        <f>IF(B2330="Q", MAX(M$2:M2329)+1, "")</f>
        <v/>
      </c>
      <c r="N2330" t="str">
        <f t="shared" si="183"/>
        <v/>
      </c>
    </row>
    <row r="2331" spans="1:14" x14ac:dyDescent="0.25">
      <c r="A2331" s="2"/>
      <c r="B2331" s="2" t="s">
        <v>227</v>
      </c>
      <c r="C2331" s="5" t="s">
        <v>228</v>
      </c>
      <c r="D2331" s="5"/>
      <c r="E2331" s="5" t="s">
        <v>229</v>
      </c>
      <c r="F2331" s="5" t="s">
        <v>230</v>
      </c>
      <c r="G2331" s="3">
        <v>3.96</v>
      </c>
      <c r="H2331" t="str" cm="1">
        <f t="array" ref="H2331">SUBSTITUTE(INDEX($C$1:$C2331, MAX(IF((NOT(ISBLANK($C$1:$C2331)))*(ISNUMBER(FIND("Item:", $C$1:$C2331))), ROW($C$1:$C2331)-ROW($C$1)+1))), "Item: ", "")</f>
        <v>PINTURA LATEX CIELO RASO</v>
      </c>
      <c r="I2331" t="str">
        <f t="shared" si="184"/>
        <v/>
      </c>
      <c r="J2331" t="str">
        <f t="shared" si="187"/>
        <v>MANO DE OBRA</v>
      </c>
      <c r="K2331" t="b">
        <f t="shared" si="185"/>
        <v>0</v>
      </c>
      <c r="L2331" s="11" t="str">
        <f t="shared" si="186"/>
        <v/>
      </c>
      <c r="M2331" t="str">
        <f>IF(B2331="Q", MAX(M$2:M2330)+1, "")</f>
        <v/>
      </c>
      <c r="N2331" t="str">
        <f t="shared" si="183"/>
        <v/>
      </c>
    </row>
    <row r="2332" spans="1:14" x14ac:dyDescent="0.25">
      <c r="A2332" s="2"/>
      <c r="B2332" s="2" t="s">
        <v>231</v>
      </c>
      <c r="C2332" s="5" t="s">
        <v>232</v>
      </c>
      <c r="D2332" s="5"/>
      <c r="E2332" s="5" t="s">
        <v>233</v>
      </c>
      <c r="F2332" s="5" t="s">
        <v>234</v>
      </c>
      <c r="G2332" s="3">
        <v>1.67</v>
      </c>
      <c r="H2332" t="str" cm="1">
        <f t="array" ref="H2332">SUBSTITUTE(INDEX($C$1:$C2332, MAX(IF((NOT(ISBLANK($C$1:$C2332)))*(ISNUMBER(FIND("Item:", $C$1:$C2332))), ROW($C$1:$C2332)-ROW($C$1)+1))), "Item: ", "")</f>
        <v>PINTURA LATEX CIELO RASO</v>
      </c>
      <c r="I2332" t="str">
        <f t="shared" si="184"/>
        <v/>
      </c>
      <c r="J2332" t="str">
        <f t="shared" si="187"/>
        <v>MANO DE OBRA</v>
      </c>
      <c r="K2332" t="b">
        <f t="shared" si="185"/>
        <v>0</v>
      </c>
      <c r="L2332" s="11" t="str">
        <f t="shared" si="186"/>
        <v/>
      </c>
      <c r="M2332" t="str">
        <f>IF(B2332="Q", MAX(M$2:M2331)+1, "")</f>
        <v/>
      </c>
      <c r="N2332" t="str">
        <f t="shared" si="183"/>
        <v/>
      </c>
    </row>
    <row r="2333" spans="1:14" x14ac:dyDescent="0.25">
      <c r="A2333" s="6" t="s">
        <v>1</v>
      </c>
      <c r="B2333" s="6" t="s">
        <v>235</v>
      </c>
      <c r="C2333" s="8" t="s">
        <v>236</v>
      </c>
      <c r="D2333" s="8"/>
      <c r="E2333" s="8"/>
      <c r="F2333" s="8" t="s">
        <v>237</v>
      </c>
      <c r="G2333" s="7">
        <v>12.83</v>
      </c>
      <c r="H2333" t="str" cm="1">
        <f t="array" ref="H2333">SUBSTITUTE(INDEX($C$1:$C2333, MAX(IF((NOT(ISBLANK($C$1:$C2333)))*(ISNUMBER(FIND("Item:", $C$1:$C2333))), ROW($C$1:$C2333)-ROW($C$1)+1))), "Item: ", "")</f>
        <v>PINTURA LATEX CIELO RASO</v>
      </c>
      <c r="I2333" t="str">
        <f t="shared" si="184"/>
        <v>MANO DE OBRA</v>
      </c>
      <c r="J2333" t="str">
        <f t="shared" si="187"/>
        <v>MANO DE OBRA</v>
      </c>
      <c r="K2333" t="b">
        <f t="shared" si="185"/>
        <v>0</v>
      </c>
      <c r="L2333" s="11" t="str">
        <f t="shared" si="186"/>
        <v/>
      </c>
      <c r="M2333" t="str">
        <f>IF(B2333="Q", MAX(M$2:M2332)+1, "")</f>
        <v/>
      </c>
      <c r="N2333" t="str">
        <f t="shared" si="183"/>
        <v/>
      </c>
    </row>
    <row r="2334" spans="1:14" x14ac:dyDescent="0.25">
      <c r="A2334" s="2"/>
      <c r="B2334" s="2" t="s">
        <v>238</v>
      </c>
      <c r="C2334" s="5" t="s">
        <v>239</v>
      </c>
      <c r="D2334" s="5"/>
      <c r="E2334" s="5"/>
      <c r="F2334" s="5"/>
      <c r="G2334" s="5"/>
      <c r="H2334" t="str" cm="1">
        <f t="array" ref="H2334">SUBSTITUTE(INDEX($C$1:$C2334, MAX(IF((NOT(ISBLANK($C$1:$C2334)))*(ISNUMBER(FIND("Item:", $C$1:$C2334))), ROW($C$1:$C2334)-ROW($C$1)+1))), "Item: ", "")</f>
        <v>PINTURA LATEX CIELO RASO</v>
      </c>
      <c r="I2334" t="str">
        <f t="shared" si="184"/>
        <v>EQUIPO</v>
      </c>
      <c r="J2334" t="str">
        <f t="shared" si="187"/>
        <v>EQUIPO</v>
      </c>
      <c r="K2334" t="b">
        <f t="shared" si="185"/>
        <v>0</v>
      </c>
      <c r="L2334" s="11" t="str">
        <f t="shared" si="186"/>
        <v/>
      </c>
      <c r="M2334" t="str">
        <f>IF(B2334="Q", MAX(M$2:M2333)+1, "")</f>
        <v/>
      </c>
      <c r="N2334" t="str">
        <f t="shared" si="183"/>
        <v/>
      </c>
    </row>
    <row r="2335" spans="1:14" x14ac:dyDescent="0.25">
      <c r="H2335" t="str" cm="1">
        <f t="array" ref="H2335">SUBSTITUTE(INDEX($C$1:$C2335, MAX(IF((NOT(ISBLANK($C$1:$C2335)))*(ISNUMBER(FIND("Item:", $C$1:$C2335))), ROW($C$1:$C2335)-ROW($C$1)+1))), "Item: ", "")</f>
        <v>PINTURA LATEX CIELO RASO</v>
      </c>
      <c r="I2335" t="str">
        <f t="shared" si="184"/>
        <v/>
      </c>
      <c r="J2335" t="str">
        <f t="shared" si="187"/>
        <v>EQUIPO</v>
      </c>
      <c r="K2335" t="b">
        <f t="shared" si="185"/>
        <v>0</v>
      </c>
      <c r="L2335" s="11" t="str">
        <f t="shared" si="186"/>
        <v/>
      </c>
      <c r="M2335" t="str">
        <f>IF(B2335="Q", MAX(M$2:M2334)+1, "")</f>
        <v/>
      </c>
      <c r="N2335" t="str">
        <f t="shared" si="183"/>
        <v/>
      </c>
    </row>
    <row r="2336" spans="1:14" x14ac:dyDescent="0.25">
      <c r="H2336" t="str" cm="1">
        <f t="array" ref="H2336">SUBSTITUTE(INDEX($C$1:$C2336, MAX(IF((NOT(ISBLANK($C$1:$C2336)))*(ISNUMBER(FIND("Item:", $C$1:$C2336))), ROW($C$1:$C2336)-ROW($C$1)+1))), "Item: ", "")</f>
        <v>PINTURA LATEX CIELO RASO</v>
      </c>
      <c r="I2336" t="str">
        <f t="shared" si="184"/>
        <v/>
      </c>
      <c r="J2336" t="str">
        <f t="shared" si="187"/>
        <v>EQUIPO</v>
      </c>
      <c r="K2336" t="b">
        <f t="shared" si="185"/>
        <v>0</v>
      </c>
      <c r="L2336" s="11" t="str">
        <f t="shared" si="186"/>
        <v/>
      </c>
      <c r="M2336" t="str">
        <f>IF(B2336="Q", MAX(M$2:M2335)+1, "")</f>
        <v/>
      </c>
      <c r="N2336" t="str">
        <f t="shared" si="183"/>
        <v/>
      </c>
    </row>
    <row r="2337" spans="1:14" x14ac:dyDescent="0.25">
      <c r="H2337" t="str" cm="1">
        <f t="array" ref="H2337">SUBSTITUTE(INDEX($C$1:$C2337, MAX(IF((NOT(ISBLANK($C$1:$C2337)))*(ISNUMBER(FIND("Item:", $C$1:$C2337))), ROW($C$1:$C2337)-ROW($C$1)+1))), "Item: ", "")</f>
        <v>PINTURA LATEX CIELO RASO</v>
      </c>
      <c r="I2337" t="str">
        <f t="shared" si="184"/>
        <v/>
      </c>
      <c r="J2337" t="str">
        <f t="shared" si="187"/>
        <v>EQUIPO</v>
      </c>
      <c r="K2337" t="b">
        <f t="shared" si="185"/>
        <v>0</v>
      </c>
      <c r="L2337" s="11" t="str">
        <f t="shared" si="186"/>
        <v/>
      </c>
      <c r="M2337" t="str">
        <f>IF(B2337="Q", MAX(M$2:M2336)+1, "")</f>
        <v/>
      </c>
      <c r="N2337" t="str">
        <f t="shared" si="183"/>
        <v/>
      </c>
    </row>
    <row r="2338" spans="1:14" x14ac:dyDescent="0.25">
      <c r="H2338" t="str" cm="1">
        <f t="array" ref="H2338">SUBSTITUTE(INDEX($C$1:$C2338, MAX(IF((NOT(ISBLANK($C$1:$C2338)))*(ISNUMBER(FIND("Item:", $C$1:$C2338))), ROW($C$1:$C2338)-ROW($C$1)+1))), "Item: ", "")</f>
        <v>PINTURA LATEX CIELO RASO</v>
      </c>
      <c r="I2338" t="str">
        <f t="shared" si="184"/>
        <v/>
      </c>
      <c r="J2338" t="str">
        <f t="shared" si="187"/>
        <v>EQUIPO</v>
      </c>
      <c r="K2338" t="b">
        <f t="shared" si="185"/>
        <v>0</v>
      </c>
      <c r="L2338" s="11" t="str">
        <f t="shared" si="186"/>
        <v/>
      </c>
      <c r="M2338" t="str">
        <f>IF(B2338="Q", MAX(M$2:M2337)+1, "")</f>
        <v/>
      </c>
      <c r="N2338" t="str">
        <f t="shared" si="183"/>
        <v/>
      </c>
    </row>
    <row r="2339" spans="1:14" x14ac:dyDescent="0.25">
      <c r="H2339" t="str" cm="1">
        <f t="array" ref="H2339">SUBSTITUTE(INDEX($C$1:$C2339, MAX(IF((NOT(ISBLANK($C$1:$C2339)))*(ISNUMBER(FIND("Item:", $C$1:$C2339))), ROW($C$1:$C2339)-ROW($C$1)+1))), "Item: ", "")</f>
        <v>PINTURA LATEX CIELO RASO</v>
      </c>
      <c r="I2339" t="str">
        <f t="shared" si="184"/>
        <v/>
      </c>
      <c r="J2339" t="str">
        <f t="shared" si="187"/>
        <v>EQUIPO</v>
      </c>
      <c r="K2339" t="b">
        <f t="shared" si="185"/>
        <v>0</v>
      </c>
      <c r="L2339" s="11" t="str">
        <f t="shared" si="186"/>
        <v/>
      </c>
      <c r="M2339" t="str">
        <f>IF(B2339="Q", MAX(M$2:M2338)+1, "")</f>
        <v/>
      </c>
      <c r="N2339" t="str">
        <f t="shared" si="183"/>
        <v/>
      </c>
    </row>
    <row r="2340" spans="1:14" x14ac:dyDescent="0.25">
      <c r="A2340" s="2"/>
      <c r="B2340" s="2" t="s">
        <v>240</v>
      </c>
      <c r="C2340" s="5" t="s">
        <v>241</v>
      </c>
      <c r="D2340" s="5"/>
      <c r="E2340" s="5" t="s">
        <v>242</v>
      </c>
      <c r="F2340" s="5" t="s">
        <v>243</v>
      </c>
      <c r="G2340" s="3">
        <v>0.38</v>
      </c>
      <c r="H2340" t="str" cm="1">
        <f t="array" ref="H2340">SUBSTITUTE(INDEX($C$1:$C2340, MAX(IF((NOT(ISBLANK($C$1:$C2340)))*(ISNUMBER(FIND("Item:", $C$1:$C2340))), ROW($C$1:$C2340)-ROW($C$1)+1))), "Item: ", "")</f>
        <v>PINTURA LATEX CIELO RASO</v>
      </c>
      <c r="I2340" t="str">
        <f t="shared" si="184"/>
        <v/>
      </c>
      <c r="J2340" t="str">
        <f t="shared" si="187"/>
        <v>EQUIPO</v>
      </c>
      <c r="K2340" t="b">
        <f t="shared" si="185"/>
        <v>0</v>
      </c>
      <c r="L2340" s="11" t="str">
        <f t="shared" si="186"/>
        <v/>
      </c>
      <c r="M2340" t="str">
        <f>IF(B2340="Q", MAX(M$2:M2339)+1, "")</f>
        <v/>
      </c>
      <c r="N2340" t="str">
        <f t="shared" si="183"/>
        <v/>
      </c>
    </row>
    <row r="2341" spans="1:14" x14ac:dyDescent="0.25">
      <c r="A2341" s="6" t="s">
        <v>1</v>
      </c>
      <c r="B2341" s="6" t="s">
        <v>244</v>
      </c>
      <c r="C2341" s="8" t="s">
        <v>245</v>
      </c>
      <c r="D2341" s="8"/>
      <c r="E2341" s="8"/>
      <c r="F2341" s="8" t="s">
        <v>246</v>
      </c>
      <c r="G2341" s="7">
        <v>0.38</v>
      </c>
      <c r="H2341" t="str" cm="1">
        <f t="array" ref="H2341">SUBSTITUTE(INDEX($C$1:$C2341, MAX(IF((NOT(ISBLANK($C$1:$C2341)))*(ISNUMBER(FIND("Item:", $C$1:$C2341))), ROW($C$1:$C2341)-ROW($C$1)+1))), "Item: ", "")</f>
        <v>PINTURA LATEX CIELO RASO</v>
      </c>
      <c r="I2341" t="str">
        <f t="shared" si="184"/>
        <v>EQUIPO</v>
      </c>
      <c r="J2341" t="str">
        <f t="shared" si="187"/>
        <v>EQUIPO</v>
      </c>
      <c r="K2341" t="b">
        <f t="shared" si="185"/>
        <v>0</v>
      </c>
      <c r="L2341" s="11" t="str">
        <f t="shared" si="186"/>
        <v/>
      </c>
      <c r="M2341" t="str">
        <f>IF(B2341="Q", MAX(M$2:M2340)+1, "")</f>
        <v/>
      </c>
      <c r="N2341" t="str">
        <f t="shared" si="183"/>
        <v/>
      </c>
    </row>
    <row r="2342" spans="1:14" x14ac:dyDescent="0.25">
      <c r="A2342" s="6" t="s">
        <v>1</v>
      </c>
      <c r="B2342" s="6" t="s">
        <v>247</v>
      </c>
      <c r="C2342" s="8" t="s">
        <v>248</v>
      </c>
      <c r="D2342" s="8"/>
      <c r="E2342" s="8"/>
      <c r="F2342" s="8" t="s">
        <v>249</v>
      </c>
      <c r="G2342" s="7">
        <v>22.19</v>
      </c>
      <c r="H2342" t="str" cm="1">
        <f t="array" ref="H2342">SUBSTITUTE(INDEX($C$1:$C2342, MAX(IF((NOT(ISBLANK($C$1:$C2342)))*(ISNUMBER(FIND("Item:", $C$1:$C2342))), ROW($C$1:$C2342)-ROW($C$1)+1))), "Item: ", "")</f>
        <v>PINTURA LATEX CIELO RASO</v>
      </c>
      <c r="I2342" t="str">
        <f t="shared" si="184"/>
        <v/>
      </c>
      <c r="J2342" t="str">
        <f t="shared" si="187"/>
        <v>EQUIPO</v>
      </c>
      <c r="K2342" t="b">
        <f t="shared" si="185"/>
        <v>0</v>
      </c>
      <c r="L2342" s="11" t="str">
        <f t="shared" si="186"/>
        <v/>
      </c>
      <c r="M2342" t="str">
        <f>IF(B2342="Q", MAX(M$2:M2341)+1, "")</f>
        <v/>
      </c>
      <c r="N2342" t="str">
        <f t="shared" si="183"/>
        <v/>
      </c>
    </row>
    <row r="2343" spans="1:14" x14ac:dyDescent="0.25">
      <c r="A2343" s="2"/>
      <c r="B2343" s="2" t="s">
        <v>250</v>
      </c>
      <c r="C2343" s="5" t="s">
        <v>251</v>
      </c>
      <c r="D2343" s="5"/>
      <c r="E2343" s="5" t="s">
        <v>252</v>
      </c>
      <c r="F2343" s="5" t="s">
        <v>253</v>
      </c>
      <c r="G2343" s="3">
        <v>1.55</v>
      </c>
      <c r="H2343" t="str" cm="1">
        <f t="array" ref="H2343">SUBSTITUTE(INDEX($C$1:$C2343, MAX(IF((NOT(ISBLANK($C$1:$C2343)))*(ISNUMBER(FIND("Item:", $C$1:$C2343))), ROW($C$1:$C2343)-ROW($C$1)+1))), "Item: ", "")</f>
        <v>PINTURA LATEX CIELO RASO</v>
      </c>
      <c r="I2343" t="str">
        <f t="shared" si="184"/>
        <v/>
      </c>
      <c r="J2343" t="str">
        <f t="shared" si="187"/>
        <v>EQUIPO</v>
      </c>
      <c r="K2343" t="b">
        <f t="shared" si="185"/>
        <v>0</v>
      </c>
      <c r="L2343" s="11" t="str">
        <f t="shared" si="186"/>
        <v/>
      </c>
      <c r="M2343" t="str">
        <f>IF(B2343="Q", MAX(M$2:M2342)+1, "")</f>
        <v/>
      </c>
      <c r="N2343" t="str">
        <f t="shared" si="183"/>
        <v/>
      </c>
    </row>
    <row r="2344" spans="1:14" x14ac:dyDescent="0.25">
      <c r="A2344" s="2"/>
      <c r="B2344" s="2" t="s">
        <v>26</v>
      </c>
      <c r="C2344" s="5" t="s">
        <v>254</v>
      </c>
      <c r="D2344" s="5"/>
      <c r="E2344" s="5" t="s">
        <v>252</v>
      </c>
      <c r="F2344" s="5" t="s">
        <v>255</v>
      </c>
      <c r="G2344" s="3">
        <v>1.66</v>
      </c>
      <c r="H2344" t="str" cm="1">
        <f t="array" ref="H2344">SUBSTITUTE(INDEX($C$1:$C2344, MAX(IF((NOT(ISBLANK($C$1:$C2344)))*(ISNUMBER(FIND("Item:", $C$1:$C2344))), ROW($C$1:$C2344)-ROW($C$1)+1))), "Item: ", "")</f>
        <v>PINTURA LATEX CIELO RASO</v>
      </c>
      <c r="I2344" t="str">
        <f t="shared" si="184"/>
        <v/>
      </c>
      <c r="J2344" t="str">
        <f t="shared" si="187"/>
        <v>EQUIPO</v>
      </c>
      <c r="K2344" t="b">
        <f t="shared" si="185"/>
        <v>0</v>
      </c>
      <c r="L2344" s="11" t="str">
        <f t="shared" si="186"/>
        <v/>
      </c>
      <c r="M2344" t="str">
        <f>IF(B2344="Q", MAX(M$2:M2343)+1, "")</f>
        <v/>
      </c>
      <c r="N2344" t="str">
        <f t="shared" si="183"/>
        <v/>
      </c>
    </row>
    <row r="2345" spans="1:14" x14ac:dyDescent="0.25">
      <c r="A2345" s="6" t="s">
        <v>1</v>
      </c>
      <c r="B2345" s="6" t="s">
        <v>256</v>
      </c>
      <c r="C2345" s="8" t="s">
        <v>257</v>
      </c>
      <c r="D2345" s="8"/>
      <c r="E2345" s="8"/>
      <c r="F2345" s="8" t="s">
        <v>258</v>
      </c>
      <c r="G2345" s="7">
        <v>25.41</v>
      </c>
      <c r="H2345" t="str" cm="1">
        <f t="array" ref="H2345">SUBSTITUTE(INDEX($C$1:$C2345, MAX(IF((NOT(ISBLANK($C$1:$C2345)))*(ISNUMBER(FIND("Item:", $C$1:$C2345))), ROW($C$1:$C2345)-ROW($C$1)+1))), "Item: ", "")</f>
        <v>PINTURA LATEX CIELO RASO</v>
      </c>
      <c r="I2345" t="str">
        <f t="shared" si="184"/>
        <v/>
      </c>
      <c r="J2345" t="str">
        <f t="shared" si="187"/>
        <v>EQUIPO</v>
      </c>
      <c r="K2345" t="b">
        <f t="shared" si="185"/>
        <v>0</v>
      </c>
      <c r="L2345" s="11" t="str">
        <f t="shared" si="186"/>
        <v/>
      </c>
      <c r="M2345" t="str">
        <f>IF(B2345="Q", MAX(M$2:M2344)+1, "")</f>
        <v/>
      </c>
      <c r="N2345" t="str">
        <f t="shared" si="183"/>
        <v/>
      </c>
    </row>
    <row r="2346" spans="1:14" x14ac:dyDescent="0.25">
      <c r="A2346" s="2"/>
      <c r="B2346" s="2" t="s">
        <v>259</v>
      </c>
      <c r="C2346" s="5" t="s">
        <v>260</v>
      </c>
      <c r="D2346" s="5"/>
      <c r="E2346" s="5" t="s">
        <v>261</v>
      </c>
      <c r="F2346" s="5" t="s">
        <v>262</v>
      </c>
      <c r="G2346" s="3">
        <v>0.79</v>
      </c>
      <c r="H2346" t="str" cm="1">
        <f t="array" ref="H2346">SUBSTITUTE(INDEX($C$1:$C2346, MAX(IF((NOT(ISBLANK($C$1:$C2346)))*(ISNUMBER(FIND("Item:", $C$1:$C2346))), ROW($C$1:$C2346)-ROW($C$1)+1))), "Item: ", "")</f>
        <v>PINTURA LATEX CIELO RASO</v>
      </c>
      <c r="I2346" t="str">
        <f t="shared" si="184"/>
        <v/>
      </c>
      <c r="J2346" t="str">
        <f t="shared" si="187"/>
        <v>EQUIPO</v>
      </c>
      <c r="K2346" t="b">
        <f t="shared" si="185"/>
        <v>0</v>
      </c>
      <c r="L2346" s="11" t="str">
        <f t="shared" si="186"/>
        <v/>
      </c>
      <c r="M2346" t="str">
        <f>IF(B2346="Q", MAX(M$2:M2345)+1, "")</f>
        <v/>
      </c>
      <c r="N2346" t="str">
        <f t="shared" si="183"/>
        <v/>
      </c>
    </row>
    <row r="2347" spans="1:14" x14ac:dyDescent="0.25">
      <c r="H2347" t="str" cm="1">
        <f t="array" ref="H2347">SUBSTITUTE(INDEX($C$1:$C2347, MAX(IF((NOT(ISBLANK($C$1:$C2347)))*(ISNUMBER(FIND("Item:", $C$1:$C2347))), ROW($C$1:$C2347)-ROW($C$1)+1))), "Item: ", "")</f>
        <v>PINTURA LATEX CIELO RASO</v>
      </c>
      <c r="I2347" t="str">
        <f t="shared" si="184"/>
        <v/>
      </c>
      <c r="J2347" t="str">
        <f t="shared" si="187"/>
        <v>EQUIPO</v>
      </c>
      <c r="K2347" t="b">
        <f t="shared" si="185"/>
        <v>0</v>
      </c>
      <c r="L2347" s="11" t="str">
        <f t="shared" si="186"/>
        <v/>
      </c>
      <c r="M2347" t="str">
        <f>IF(B2347="Q", MAX(M$2:M2346)+1, "")</f>
        <v/>
      </c>
      <c r="N2347" t="str">
        <f t="shared" si="183"/>
        <v/>
      </c>
    </row>
    <row r="2348" spans="1:14" x14ac:dyDescent="0.25">
      <c r="A2348" s="6" t="s">
        <v>1</v>
      </c>
      <c r="B2348" s="6" t="s">
        <v>263</v>
      </c>
      <c r="C2348" s="8" t="s">
        <v>264</v>
      </c>
      <c r="D2348" s="8"/>
      <c r="E2348" s="8"/>
      <c r="F2348" s="8" t="s">
        <v>265</v>
      </c>
      <c r="G2348" s="7">
        <v>26.19</v>
      </c>
      <c r="H2348" t="str" cm="1">
        <f t="array" ref="H2348">SUBSTITUTE(INDEX($C$1:$C2348, MAX(IF((NOT(ISBLANK($C$1:$C2348)))*(ISNUMBER(FIND("Item:", $C$1:$C2348))), ROW($C$1:$C2348)-ROW($C$1)+1))), "Item: ", "")</f>
        <v>PINTURA LATEX CIELO RASO</v>
      </c>
      <c r="I2348" t="str">
        <f t="shared" si="184"/>
        <v/>
      </c>
      <c r="J2348" t="str">
        <f t="shared" si="187"/>
        <v>EQUIPO</v>
      </c>
      <c r="K2348" t="b">
        <f t="shared" si="185"/>
        <v>0</v>
      </c>
      <c r="L2348" s="11" t="str">
        <f t="shared" si="186"/>
        <v/>
      </c>
      <c r="M2348">
        <f>IF(B2348="Q", MAX(M$2:M2347)+1, "")</f>
        <v>47</v>
      </c>
      <c r="N2348" t="str">
        <f t="shared" si="183"/>
        <v>PINTURA LATEX CIELO RASO</v>
      </c>
    </row>
    <row r="2349" spans="1:14" x14ac:dyDescent="0.25">
      <c r="A2349" s="6" t="s">
        <v>1</v>
      </c>
      <c r="B2349" s="6"/>
      <c r="C2349" s="8" t="s">
        <v>266</v>
      </c>
      <c r="D2349" s="8"/>
      <c r="E2349" s="8"/>
      <c r="F2349" s="8"/>
      <c r="G2349" s="7">
        <v>26.19</v>
      </c>
      <c r="H2349" t="str" cm="1">
        <f t="array" ref="H2349">SUBSTITUTE(INDEX($C$1:$C2349, MAX(IF((NOT(ISBLANK($C$1:$C2349)))*(ISNUMBER(FIND("Item:", $C$1:$C2349))), ROW($C$1:$C2349)-ROW($C$1)+1))), "Item: ", "")</f>
        <v>PINTURA LATEX CIELO RASO</v>
      </c>
      <c r="I2349" t="str">
        <f t="shared" si="184"/>
        <v/>
      </c>
      <c r="J2349" t="str">
        <f t="shared" si="187"/>
        <v>EQUIPO</v>
      </c>
      <c r="K2349" t="b">
        <f t="shared" si="185"/>
        <v>0</v>
      </c>
      <c r="L2349" s="11" t="str">
        <f t="shared" si="186"/>
        <v/>
      </c>
      <c r="M2349" t="str">
        <f>IF(B2349="Q", MAX(M$2:M2348)+1, "")</f>
        <v/>
      </c>
      <c r="N2349" t="str">
        <f t="shared" si="183"/>
        <v/>
      </c>
    </row>
    <row r="2350" spans="1:14" x14ac:dyDescent="0.25">
      <c r="C2350" s="9" t="s">
        <v>370</v>
      </c>
      <c r="H2350" t="str" cm="1">
        <f t="array" ref="H2350">SUBSTITUTE(INDEX($C$1:$C2350, MAX(IF((NOT(ISBLANK($C$1:$C2350)))*(ISNUMBER(FIND("Item:", $C$1:$C2350))), ROW($C$1:$C2350)-ROW($C$1)+1))), "Item: ", "")</f>
        <v>PINTURA LATEX CIELO RASO</v>
      </c>
      <c r="I2350" t="str">
        <f t="shared" si="184"/>
        <v/>
      </c>
      <c r="J2350" t="str">
        <f t="shared" si="187"/>
        <v>EQUIPO</v>
      </c>
      <c r="K2350" t="b">
        <f t="shared" si="185"/>
        <v>0</v>
      </c>
      <c r="L2350" s="11" t="str">
        <f t="shared" si="186"/>
        <v/>
      </c>
      <c r="M2350" t="str">
        <f>IF(B2350="Q", MAX(M$2:M2349)+1, "")</f>
        <v/>
      </c>
      <c r="N2350" t="str">
        <f t="shared" si="183"/>
        <v/>
      </c>
    </row>
    <row r="2351" spans="1:14" x14ac:dyDescent="0.25">
      <c r="H2351" t="str" cm="1">
        <f t="array" ref="H2351">SUBSTITUTE(INDEX($C$1:$C2351, MAX(IF((NOT(ISBLANK($C$1:$C2351)))*(ISNUMBER(FIND("Item:", $C$1:$C2351))), ROW($C$1:$C2351)-ROW($C$1)+1))), "Item: ", "")</f>
        <v>PINTURA LATEX CIELO RASO</v>
      </c>
      <c r="I2351" t="str">
        <f t="shared" si="184"/>
        <v/>
      </c>
      <c r="J2351" t="str">
        <f t="shared" si="187"/>
        <v>EQUIPO</v>
      </c>
      <c r="K2351" t="b">
        <f t="shared" si="185"/>
        <v>0</v>
      </c>
      <c r="L2351" s="11" t="str">
        <f t="shared" si="186"/>
        <v/>
      </c>
      <c r="M2351" t="str">
        <f>IF(B2351="Q", MAX(M$2:M2350)+1, "")</f>
        <v/>
      </c>
      <c r="N2351" t="str">
        <f t="shared" si="183"/>
        <v/>
      </c>
    </row>
    <row r="2352" spans="1:14" x14ac:dyDescent="0.25">
      <c r="C2352" s="10" t="s">
        <v>371</v>
      </c>
      <c r="E2352" s="10" t="s">
        <v>300</v>
      </c>
      <c r="H2352" t="str" cm="1">
        <f t="array" ref="H2352">SUBSTITUTE(INDEX($C$1:$C2352, MAX(IF((NOT(ISBLANK($C$1:$C2352)))*(ISNUMBER(FIND("Item:", $C$1:$C2352))), ROW($C$1:$C2352)-ROW($C$1)+1))), "Item: ", "")</f>
        <v>PINTURA EXTERIOR LATEX</v>
      </c>
      <c r="I2352" t="str">
        <f t="shared" si="184"/>
        <v/>
      </c>
      <c r="J2352" t="str">
        <f t="shared" si="187"/>
        <v>EQUIPO</v>
      </c>
      <c r="K2352" t="b">
        <f t="shared" si="185"/>
        <v>0</v>
      </c>
      <c r="L2352" s="11" t="str">
        <f t="shared" si="186"/>
        <v/>
      </c>
      <c r="M2352" t="str">
        <f>IF(B2352="Q", MAX(M$2:M2351)+1, "")</f>
        <v/>
      </c>
      <c r="N2352" t="str">
        <f t="shared" si="183"/>
        <v/>
      </c>
    </row>
    <row r="2353" spans="1:14" x14ac:dyDescent="0.25">
      <c r="C2353" s="10" t="s">
        <v>0</v>
      </c>
      <c r="E2353" s="10" t="s">
        <v>72</v>
      </c>
      <c r="H2353" t="str" cm="1">
        <f t="array" ref="H2353">SUBSTITUTE(INDEX($C$1:$C2353, MAX(IF((NOT(ISBLANK($C$1:$C2353)))*(ISNUMBER(FIND("Item:", $C$1:$C2353))), ROW($C$1:$C2353)-ROW($C$1)+1))), "Item: ", "")</f>
        <v>PINTURA EXTERIOR LATEX</v>
      </c>
      <c r="I2353" t="str">
        <f t="shared" si="184"/>
        <v/>
      </c>
      <c r="J2353" t="str">
        <f t="shared" si="187"/>
        <v>EQUIPO</v>
      </c>
      <c r="K2353" t="b">
        <f t="shared" si="185"/>
        <v>0</v>
      </c>
      <c r="L2353" s="11" t="str">
        <f t="shared" si="186"/>
        <v/>
      </c>
      <c r="M2353" t="str">
        <f>IF(B2353="Q", MAX(M$2:M2352)+1, "")</f>
        <v/>
      </c>
      <c r="N2353" t="str">
        <f t="shared" si="183"/>
        <v/>
      </c>
    </row>
    <row r="2354" spans="1:14" x14ac:dyDescent="0.25">
      <c r="C2354" s="10" t="s">
        <v>71</v>
      </c>
      <c r="E2354" s="10" t="s">
        <v>73</v>
      </c>
      <c r="H2354" t="str" cm="1">
        <f t="array" ref="H2354">SUBSTITUTE(INDEX($C$1:$C2354, MAX(IF((NOT(ISBLANK($C$1:$C2354)))*(ISNUMBER(FIND("Item:", $C$1:$C2354))), ROW($C$1:$C2354)-ROW($C$1)+1))), "Item: ", "")</f>
        <v>PINTURA EXTERIOR LATEX</v>
      </c>
      <c r="I2354" t="str">
        <f t="shared" si="184"/>
        <v/>
      </c>
      <c r="J2354" t="str">
        <f t="shared" si="187"/>
        <v>EQUIPO</v>
      </c>
      <c r="K2354" t="b">
        <f t="shared" si="185"/>
        <v>0</v>
      </c>
      <c r="L2354" s="11" t="str">
        <f t="shared" si="186"/>
        <v/>
      </c>
      <c r="M2354" t="str">
        <f>IF(B2354="Q", MAX(M$2:M2353)+1, "")</f>
        <v/>
      </c>
      <c r="N2354" t="str">
        <f t="shared" si="183"/>
        <v/>
      </c>
    </row>
    <row r="2355" spans="1:14" x14ac:dyDescent="0.25">
      <c r="H2355" t="str" cm="1">
        <f t="array" ref="H2355">SUBSTITUTE(INDEX($C$1:$C2355, MAX(IF((NOT(ISBLANK($C$1:$C2355)))*(ISNUMBER(FIND("Item:", $C$1:$C2355))), ROW($C$1:$C2355)-ROW($C$1)+1))), "Item: ", "")</f>
        <v>PINTURA EXTERIOR LATEX</v>
      </c>
      <c r="I2355" t="str">
        <f t="shared" si="184"/>
        <v/>
      </c>
      <c r="J2355" t="str">
        <f t="shared" si="187"/>
        <v>EQUIPO</v>
      </c>
      <c r="K2355" t="b">
        <f t="shared" si="185"/>
        <v>0</v>
      </c>
      <c r="L2355" s="11" t="str">
        <f t="shared" si="186"/>
        <v/>
      </c>
      <c r="M2355" t="str">
        <f>IF(B2355="Q", MAX(M$2:M2354)+1, "")</f>
        <v/>
      </c>
      <c r="N2355" t="str">
        <f t="shared" si="183"/>
        <v/>
      </c>
    </row>
    <row r="2356" spans="1:14" x14ac:dyDescent="0.25">
      <c r="A2356" s="1" t="s">
        <v>2</v>
      </c>
      <c r="B2356" s="1" t="s">
        <v>213</v>
      </c>
      <c r="C2356" s="4" t="s">
        <v>214</v>
      </c>
      <c r="D2356" s="4" t="s">
        <v>74</v>
      </c>
      <c r="E2356" s="4" t="s">
        <v>77</v>
      </c>
      <c r="F2356" s="4" t="s">
        <v>215</v>
      </c>
      <c r="G2356" s="4" t="s">
        <v>76</v>
      </c>
      <c r="H2356" t="str" cm="1">
        <f t="array" ref="H2356">SUBSTITUTE(INDEX($C$1:$C2356, MAX(IF((NOT(ISBLANK($C$1:$C2356)))*(ISNUMBER(FIND("Item:", $C$1:$C2356))), ROW($C$1:$C2356)-ROW($C$1)+1))), "Item: ", "")</f>
        <v>PINTURA EXTERIOR LATEX</v>
      </c>
      <c r="I2356" t="str">
        <f t="shared" si="184"/>
        <v/>
      </c>
      <c r="J2356" t="str">
        <f t="shared" si="187"/>
        <v>EQUIPO</v>
      </c>
      <c r="K2356" t="b">
        <f t="shared" si="185"/>
        <v>0</v>
      </c>
      <c r="L2356" s="11" t="str">
        <f t="shared" si="186"/>
        <v/>
      </c>
      <c r="M2356" t="str">
        <f>IF(B2356="Q", MAX(M$2:M2355)+1, "")</f>
        <v/>
      </c>
      <c r="N2356" t="str">
        <f t="shared" si="183"/>
        <v/>
      </c>
    </row>
    <row r="2357" spans="1:14" x14ac:dyDescent="0.25">
      <c r="A2357" s="2"/>
      <c r="B2357" s="2" t="s">
        <v>216</v>
      </c>
      <c r="C2357" s="5" t="s">
        <v>217</v>
      </c>
      <c r="D2357" s="5"/>
      <c r="E2357" s="5"/>
      <c r="F2357" s="5"/>
      <c r="G2357" s="5"/>
      <c r="H2357" t="str" cm="1">
        <f t="array" ref="H2357">SUBSTITUTE(INDEX($C$1:$C2357, MAX(IF((NOT(ISBLANK($C$1:$C2357)))*(ISNUMBER(FIND("Item:", $C$1:$C2357))), ROW($C$1:$C2357)-ROW($C$1)+1))), "Item: ", "")</f>
        <v>PINTURA EXTERIOR LATEX</v>
      </c>
      <c r="I2357" t="str">
        <f t="shared" si="184"/>
        <v>MATERIALES</v>
      </c>
      <c r="J2357" t="str">
        <f t="shared" si="187"/>
        <v>MATERIALES</v>
      </c>
      <c r="K2357" t="b">
        <f t="shared" si="185"/>
        <v>1</v>
      </c>
      <c r="L2357" s="11" t="str">
        <f t="shared" si="186"/>
        <v/>
      </c>
      <c r="M2357" t="str">
        <f>IF(B2357="Q", MAX(M$2:M2356)+1, "")</f>
        <v/>
      </c>
      <c r="N2357" t="str">
        <f t="shared" si="183"/>
        <v/>
      </c>
    </row>
    <row r="2358" spans="1:14" x14ac:dyDescent="0.25">
      <c r="A2358" s="2">
        <v>1</v>
      </c>
      <c r="B2358" s="2" t="s">
        <v>218</v>
      </c>
      <c r="C2358" s="5" t="s">
        <v>171</v>
      </c>
      <c r="D2358" s="5" t="s">
        <v>92</v>
      </c>
      <c r="E2358" s="3">
        <v>0.1</v>
      </c>
      <c r="F2358" s="3">
        <v>20</v>
      </c>
      <c r="G2358" s="3">
        <v>2</v>
      </c>
      <c r="H2358" t="str" cm="1">
        <f t="array" ref="H2358">SUBSTITUTE(INDEX($C$1:$C2358, MAX(IF((NOT(ISBLANK($C$1:$C2358)))*(ISNUMBER(FIND("Item:", $C$1:$C2358))), ROW($C$1:$C2358)-ROW($C$1)+1))), "Item: ", "")</f>
        <v>PINTURA EXTERIOR LATEX</v>
      </c>
      <c r="I2358" t="str">
        <f t="shared" si="184"/>
        <v/>
      </c>
      <c r="J2358" t="str">
        <f t="shared" si="187"/>
        <v>MATERIALES</v>
      </c>
      <c r="K2358" t="b">
        <f t="shared" si="185"/>
        <v>0</v>
      </c>
      <c r="L2358" s="11" t="str">
        <f t="shared" si="186"/>
        <v>SI</v>
      </c>
      <c r="M2358" t="str">
        <f>IF(B2358="Q", MAX(M$2:M2357)+1, "")</f>
        <v/>
      </c>
      <c r="N2358" t="str">
        <f t="shared" si="183"/>
        <v/>
      </c>
    </row>
    <row r="2359" spans="1:14" x14ac:dyDescent="0.25">
      <c r="A2359" s="2">
        <v>2</v>
      </c>
      <c r="B2359" s="2" t="s">
        <v>218</v>
      </c>
      <c r="C2359" s="5" t="s">
        <v>147</v>
      </c>
      <c r="D2359" s="5" t="s">
        <v>26</v>
      </c>
      <c r="E2359" s="3">
        <v>0.1</v>
      </c>
      <c r="F2359" s="3">
        <v>6</v>
      </c>
      <c r="G2359" s="3">
        <v>0.6</v>
      </c>
      <c r="H2359" t="str" cm="1">
        <f t="array" ref="H2359">SUBSTITUTE(INDEX($C$1:$C2359, MAX(IF((NOT(ISBLANK($C$1:$C2359)))*(ISNUMBER(FIND("Item:", $C$1:$C2359))), ROW($C$1:$C2359)-ROW($C$1)+1))), "Item: ", "")</f>
        <v>PINTURA EXTERIOR LATEX</v>
      </c>
      <c r="I2359" t="str">
        <f t="shared" si="184"/>
        <v/>
      </c>
      <c r="J2359" t="str">
        <f t="shared" si="187"/>
        <v>MATERIALES</v>
      </c>
      <c r="K2359" t="b">
        <f t="shared" si="185"/>
        <v>0</v>
      </c>
      <c r="L2359" s="11" t="str">
        <f t="shared" si="186"/>
        <v>SI</v>
      </c>
      <c r="M2359" t="str">
        <f>IF(B2359="Q", MAX(M$2:M2358)+1, "")</f>
        <v/>
      </c>
      <c r="N2359" t="str">
        <f t="shared" si="183"/>
        <v/>
      </c>
    </row>
    <row r="2360" spans="1:14" x14ac:dyDescent="0.25">
      <c r="A2360" s="2">
        <v>3</v>
      </c>
      <c r="B2360" s="2" t="s">
        <v>218</v>
      </c>
      <c r="C2360" s="5" t="s">
        <v>163</v>
      </c>
      <c r="D2360" s="5" t="s">
        <v>92</v>
      </c>
      <c r="E2360" s="3">
        <v>0.28999999999999998</v>
      </c>
      <c r="F2360" s="3">
        <v>22</v>
      </c>
      <c r="G2360" s="3">
        <v>6.38</v>
      </c>
      <c r="H2360" t="str" cm="1">
        <f t="array" ref="H2360">SUBSTITUTE(INDEX($C$1:$C2360, MAX(IF((NOT(ISBLANK($C$1:$C2360)))*(ISNUMBER(FIND("Item:", $C$1:$C2360))), ROW($C$1:$C2360)-ROW($C$1)+1))), "Item: ", "")</f>
        <v>PINTURA EXTERIOR LATEX</v>
      </c>
      <c r="I2360" t="str">
        <f t="shared" si="184"/>
        <v/>
      </c>
      <c r="J2360" t="str">
        <f t="shared" si="187"/>
        <v>MATERIALES</v>
      </c>
      <c r="K2360" t="b">
        <f t="shared" si="185"/>
        <v>0</v>
      </c>
      <c r="L2360" s="11" t="str">
        <f t="shared" si="186"/>
        <v>SI</v>
      </c>
      <c r="M2360" t="str">
        <f>IF(B2360="Q", MAX(M$2:M2359)+1, "")</f>
        <v/>
      </c>
      <c r="N2360" t="str">
        <f t="shared" si="183"/>
        <v/>
      </c>
    </row>
    <row r="2361" spans="1:14" x14ac:dyDescent="0.25">
      <c r="A2361" s="2">
        <v>4</v>
      </c>
      <c r="B2361" s="2" t="s">
        <v>218</v>
      </c>
      <c r="C2361" s="5" t="s">
        <v>154</v>
      </c>
      <c r="D2361" s="5" t="s">
        <v>92</v>
      </c>
      <c r="E2361" s="3">
        <v>0.33</v>
      </c>
      <c r="F2361" s="3">
        <v>25</v>
      </c>
      <c r="G2361" s="3">
        <v>8.25</v>
      </c>
      <c r="H2361" t="str" cm="1">
        <f t="array" ref="H2361">SUBSTITUTE(INDEX($C$1:$C2361, MAX(IF((NOT(ISBLANK($C$1:$C2361)))*(ISNUMBER(FIND("Item:", $C$1:$C2361))), ROW($C$1:$C2361)-ROW($C$1)+1))), "Item: ", "")</f>
        <v>PINTURA EXTERIOR LATEX</v>
      </c>
      <c r="I2361" t="str">
        <f t="shared" si="184"/>
        <v/>
      </c>
      <c r="J2361" t="str">
        <f t="shared" si="187"/>
        <v>MATERIALES</v>
      </c>
      <c r="K2361" t="b">
        <f t="shared" si="185"/>
        <v>0</v>
      </c>
      <c r="L2361" s="11" t="str">
        <f t="shared" si="186"/>
        <v>SI</v>
      </c>
      <c r="M2361" t="str">
        <f>IF(B2361="Q", MAX(M$2:M2360)+1, "")</f>
        <v/>
      </c>
      <c r="N2361" t="str">
        <f t="shared" si="183"/>
        <v/>
      </c>
    </row>
    <row r="2362" spans="1:14" x14ac:dyDescent="0.25">
      <c r="H2362" t="str" cm="1">
        <f t="array" ref="H2362">SUBSTITUTE(INDEX($C$1:$C2362, MAX(IF((NOT(ISBLANK($C$1:$C2362)))*(ISNUMBER(FIND("Item:", $C$1:$C2362))), ROW($C$1:$C2362)-ROW($C$1)+1))), "Item: ", "")</f>
        <v>PINTURA EXTERIOR LATEX</v>
      </c>
      <c r="I2362" t="str">
        <f t="shared" si="184"/>
        <v/>
      </c>
      <c r="J2362" t="str">
        <f t="shared" si="187"/>
        <v>MATERIALES</v>
      </c>
      <c r="K2362" t="b">
        <f t="shared" si="185"/>
        <v>0</v>
      </c>
      <c r="L2362" s="11" t="str">
        <f t="shared" si="186"/>
        <v/>
      </c>
      <c r="M2362" t="str">
        <f>IF(B2362="Q", MAX(M$2:M2361)+1, "")</f>
        <v/>
      </c>
      <c r="N2362" t="str">
        <f t="shared" si="183"/>
        <v/>
      </c>
    </row>
    <row r="2363" spans="1:14" x14ac:dyDescent="0.25">
      <c r="H2363" t="str" cm="1">
        <f t="array" ref="H2363">SUBSTITUTE(INDEX($C$1:$C2363, MAX(IF((NOT(ISBLANK($C$1:$C2363)))*(ISNUMBER(FIND("Item:", $C$1:$C2363))), ROW($C$1:$C2363)-ROW($C$1)+1))), "Item: ", "")</f>
        <v>PINTURA EXTERIOR LATEX</v>
      </c>
      <c r="I2363" t="str">
        <f t="shared" si="184"/>
        <v/>
      </c>
      <c r="J2363" t="str">
        <f t="shared" si="187"/>
        <v>MATERIALES</v>
      </c>
      <c r="K2363" t="b">
        <f t="shared" si="185"/>
        <v>0</v>
      </c>
      <c r="L2363" s="11" t="str">
        <f t="shared" si="186"/>
        <v/>
      </c>
      <c r="M2363" t="str">
        <f>IF(B2363="Q", MAX(M$2:M2362)+1, "")</f>
        <v/>
      </c>
      <c r="N2363" t="str">
        <f t="shared" si="183"/>
        <v/>
      </c>
    </row>
    <row r="2364" spans="1:14" x14ac:dyDescent="0.25">
      <c r="H2364" t="str" cm="1">
        <f t="array" ref="H2364">SUBSTITUTE(INDEX($C$1:$C2364, MAX(IF((NOT(ISBLANK($C$1:$C2364)))*(ISNUMBER(FIND("Item:", $C$1:$C2364))), ROW($C$1:$C2364)-ROW($C$1)+1))), "Item: ", "")</f>
        <v>PINTURA EXTERIOR LATEX</v>
      </c>
      <c r="I2364" t="str">
        <f t="shared" si="184"/>
        <v/>
      </c>
      <c r="J2364" t="str">
        <f t="shared" si="187"/>
        <v>MATERIALES</v>
      </c>
      <c r="K2364" t="b">
        <f t="shared" si="185"/>
        <v>0</v>
      </c>
      <c r="L2364" s="11" t="str">
        <f t="shared" si="186"/>
        <v/>
      </c>
      <c r="M2364" t="str">
        <f>IF(B2364="Q", MAX(M$2:M2363)+1, "")</f>
        <v/>
      </c>
      <c r="N2364" t="str">
        <f t="shared" si="183"/>
        <v/>
      </c>
    </row>
    <row r="2365" spans="1:14" x14ac:dyDescent="0.25">
      <c r="H2365" t="str" cm="1">
        <f t="array" ref="H2365">SUBSTITUTE(INDEX($C$1:$C2365, MAX(IF((NOT(ISBLANK($C$1:$C2365)))*(ISNUMBER(FIND("Item:", $C$1:$C2365))), ROW($C$1:$C2365)-ROW($C$1)+1))), "Item: ", "")</f>
        <v>PINTURA EXTERIOR LATEX</v>
      </c>
      <c r="I2365" t="str">
        <f t="shared" si="184"/>
        <v/>
      </c>
      <c r="J2365" t="str">
        <f t="shared" si="187"/>
        <v>MATERIALES</v>
      </c>
      <c r="K2365" t="b">
        <f t="shared" si="185"/>
        <v>0</v>
      </c>
      <c r="L2365" s="11" t="str">
        <f t="shared" si="186"/>
        <v/>
      </c>
      <c r="M2365" t="str">
        <f>IF(B2365="Q", MAX(M$2:M2364)+1, "")</f>
        <v/>
      </c>
      <c r="N2365" t="str">
        <f t="shared" si="183"/>
        <v/>
      </c>
    </row>
    <row r="2366" spans="1:14" x14ac:dyDescent="0.25">
      <c r="H2366" t="str" cm="1">
        <f t="array" ref="H2366">SUBSTITUTE(INDEX($C$1:$C2366, MAX(IF((NOT(ISBLANK($C$1:$C2366)))*(ISNUMBER(FIND("Item:", $C$1:$C2366))), ROW($C$1:$C2366)-ROW($C$1)+1))), "Item: ", "")</f>
        <v>PINTURA EXTERIOR LATEX</v>
      </c>
      <c r="I2366" t="str">
        <f t="shared" si="184"/>
        <v/>
      </c>
      <c r="J2366" t="str">
        <f t="shared" si="187"/>
        <v>MATERIALES</v>
      </c>
      <c r="K2366" t="b">
        <f t="shared" si="185"/>
        <v>0</v>
      </c>
      <c r="L2366" s="11" t="str">
        <f t="shared" si="186"/>
        <v/>
      </c>
      <c r="M2366" t="str">
        <f>IF(B2366="Q", MAX(M$2:M2365)+1, "")</f>
        <v/>
      </c>
      <c r="N2366" t="str">
        <f t="shared" si="183"/>
        <v/>
      </c>
    </row>
    <row r="2367" spans="1:14" x14ac:dyDescent="0.25">
      <c r="H2367" t="str" cm="1">
        <f t="array" ref="H2367">SUBSTITUTE(INDEX($C$1:$C2367, MAX(IF((NOT(ISBLANK($C$1:$C2367)))*(ISNUMBER(FIND("Item:", $C$1:$C2367))), ROW($C$1:$C2367)-ROW($C$1)+1))), "Item: ", "")</f>
        <v>PINTURA EXTERIOR LATEX</v>
      </c>
      <c r="I2367" t="str">
        <f t="shared" si="184"/>
        <v/>
      </c>
      <c r="J2367" t="str">
        <f t="shared" si="187"/>
        <v>MATERIALES</v>
      </c>
      <c r="K2367" t="b">
        <f t="shared" si="185"/>
        <v>0</v>
      </c>
      <c r="L2367" s="11" t="str">
        <f t="shared" si="186"/>
        <v/>
      </c>
      <c r="M2367" t="str">
        <f>IF(B2367="Q", MAX(M$2:M2366)+1, "")</f>
        <v/>
      </c>
      <c r="N2367" t="str">
        <f t="shared" si="183"/>
        <v/>
      </c>
    </row>
    <row r="2368" spans="1:14" x14ac:dyDescent="0.25">
      <c r="H2368" t="str" cm="1">
        <f t="array" ref="H2368">SUBSTITUTE(INDEX($C$1:$C2368, MAX(IF((NOT(ISBLANK($C$1:$C2368)))*(ISNUMBER(FIND("Item:", $C$1:$C2368))), ROW($C$1:$C2368)-ROW($C$1)+1))), "Item: ", "")</f>
        <v>PINTURA EXTERIOR LATEX</v>
      </c>
      <c r="I2368" t="str">
        <f t="shared" si="184"/>
        <v/>
      </c>
      <c r="J2368" t="str">
        <f t="shared" si="187"/>
        <v>MATERIALES</v>
      </c>
      <c r="K2368" t="b">
        <f t="shared" si="185"/>
        <v>0</v>
      </c>
      <c r="L2368" s="11" t="str">
        <f t="shared" si="186"/>
        <v/>
      </c>
      <c r="M2368" t="str">
        <f>IF(B2368="Q", MAX(M$2:M2367)+1, "")</f>
        <v/>
      </c>
      <c r="N2368" t="str">
        <f t="shared" si="183"/>
        <v/>
      </c>
    </row>
    <row r="2369" spans="1:14" x14ac:dyDescent="0.25">
      <c r="H2369" t="str" cm="1">
        <f t="array" ref="H2369">SUBSTITUTE(INDEX($C$1:$C2369, MAX(IF((NOT(ISBLANK($C$1:$C2369)))*(ISNUMBER(FIND("Item:", $C$1:$C2369))), ROW($C$1:$C2369)-ROW($C$1)+1))), "Item: ", "")</f>
        <v>PINTURA EXTERIOR LATEX</v>
      </c>
      <c r="I2369" t="str">
        <f t="shared" si="184"/>
        <v/>
      </c>
      <c r="J2369" t="str">
        <f t="shared" si="187"/>
        <v>MATERIALES</v>
      </c>
      <c r="K2369" t="b">
        <f t="shared" si="185"/>
        <v>0</v>
      </c>
      <c r="L2369" s="11" t="str">
        <f t="shared" si="186"/>
        <v/>
      </c>
      <c r="M2369" t="str">
        <f>IF(B2369="Q", MAX(M$2:M2368)+1, "")</f>
        <v/>
      </c>
      <c r="N2369" t="str">
        <f t="shared" si="183"/>
        <v/>
      </c>
    </row>
    <row r="2370" spans="1:14" x14ac:dyDescent="0.25">
      <c r="H2370" t="str" cm="1">
        <f t="array" ref="H2370">SUBSTITUTE(INDEX($C$1:$C2370, MAX(IF((NOT(ISBLANK($C$1:$C2370)))*(ISNUMBER(FIND("Item:", $C$1:$C2370))), ROW($C$1:$C2370)-ROW($C$1)+1))), "Item: ", "")</f>
        <v>PINTURA EXTERIOR LATEX</v>
      </c>
      <c r="I2370" t="str">
        <f t="shared" si="184"/>
        <v/>
      </c>
      <c r="J2370" t="str">
        <f t="shared" si="187"/>
        <v>MATERIALES</v>
      </c>
      <c r="K2370" t="b">
        <f t="shared" si="185"/>
        <v>0</v>
      </c>
      <c r="L2370" s="11" t="str">
        <f t="shared" si="186"/>
        <v/>
      </c>
      <c r="M2370" t="str">
        <f>IF(B2370="Q", MAX(M$2:M2369)+1, "")</f>
        <v/>
      </c>
      <c r="N2370" t="str">
        <f t="shared" ref="N2370:N2433" si="188">+IF(M2370="","",H2370)</f>
        <v/>
      </c>
    </row>
    <row r="2371" spans="1:14" x14ac:dyDescent="0.25">
      <c r="H2371" t="str" cm="1">
        <f t="array" ref="H2371">SUBSTITUTE(INDEX($C$1:$C2371, MAX(IF((NOT(ISBLANK($C$1:$C2371)))*(ISNUMBER(FIND("Item:", $C$1:$C2371))), ROW($C$1:$C2371)-ROW($C$1)+1))), "Item: ", "")</f>
        <v>PINTURA EXTERIOR LATEX</v>
      </c>
      <c r="I2371" t="str">
        <f t="shared" ref="I2371:I2434" si="189">IFERROR(  IF(OR(ISNUMBER(FIND("MATERIALES", C2371,1))), "MATERIALES",  IF(OR(ISNUMBER(FIND("MANO DE OBRA", C2371))), "MANO DE OBRA",  IF(OR(ISNUMBER(FIND("EQUIPO", C2371))), "EQUIPO",  ""))),"")</f>
        <v/>
      </c>
      <c r="J2371" t="str">
        <f t="shared" si="187"/>
        <v>MATERIALES</v>
      </c>
      <c r="K2371" t="b">
        <f t="shared" ref="K2371:K2434" si="190">AND(ISTEXT(B2371),C2371=J2371)</f>
        <v>0</v>
      </c>
      <c r="L2371" s="11" t="str">
        <f t="shared" ref="L2371:L2434" si="191">IF(ISNUMBER(A2371),"SI","")</f>
        <v/>
      </c>
      <c r="M2371" t="str">
        <f>IF(B2371="Q", MAX(M$2:M2370)+1, "")</f>
        <v/>
      </c>
      <c r="N2371" t="str">
        <f t="shared" si="188"/>
        <v/>
      </c>
    </row>
    <row r="2372" spans="1:14" x14ac:dyDescent="0.25">
      <c r="H2372" t="str" cm="1">
        <f t="array" ref="H2372">SUBSTITUTE(INDEX($C$1:$C2372, MAX(IF((NOT(ISBLANK($C$1:$C2372)))*(ISNUMBER(FIND("Item:", $C$1:$C2372))), ROW($C$1:$C2372)-ROW($C$1)+1))), "Item: ", "")</f>
        <v>PINTURA EXTERIOR LATEX</v>
      </c>
      <c r="I2372" t="str">
        <f t="shared" si="189"/>
        <v/>
      </c>
      <c r="J2372" t="str">
        <f t="shared" si="187"/>
        <v>MATERIALES</v>
      </c>
      <c r="K2372" t="b">
        <f t="shared" si="190"/>
        <v>0</v>
      </c>
      <c r="L2372" s="11" t="str">
        <f t="shared" si="191"/>
        <v/>
      </c>
      <c r="M2372" t="str">
        <f>IF(B2372="Q", MAX(M$2:M2371)+1, "")</f>
        <v/>
      </c>
      <c r="N2372" t="str">
        <f t="shared" si="188"/>
        <v/>
      </c>
    </row>
    <row r="2373" spans="1:14" x14ac:dyDescent="0.25">
      <c r="A2373" s="6" t="s">
        <v>1</v>
      </c>
      <c r="B2373" s="6" t="s">
        <v>219</v>
      </c>
      <c r="C2373" s="8" t="s">
        <v>220</v>
      </c>
      <c r="D2373" s="8"/>
      <c r="E2373" s="8"/>
      <c r="F2373" s="8" t="s">
        <v>221</v>
      </c>
      <c r="G2373" s="7">
        <v>17.23</v>
      </c>
      <c r="H2373" t="str" cm="1">
        <f t="array" ref="H2373">SUBSTITUTE(INDEX($C$1:$C2373, MAX(IF((NOT(ISBLANK($C$1:$C2373)))*(ISNUMBER(FIND("Item:", $C$1:$C2373))), ROW($C$1:$C2373)-ROW($C$1)+1))), "Item: ", "")</f>
        <v>PINTURA EXTERIOR LATEX</v>
      </c>
      <c r="I2373" t="str">
        <f t="shared" si="189"/>
        <v>MATERIALES</v>
      </c>
      <c r="J2373" t="str">
        <f t="shared" si="187"/>
        <v>MATERIALES</v>
      </c>
      <c r="K2373" t="b">
        <f t="shared" si="190"/>
        <v>0</v>
      </c>
      <c r="L2373" s="11" t="str">
        <f t="shared" si="191"/>
        <v/>
      </c>
      <c r="M2373" t="str">
        <f>IF(B2373="Q", MAX(M$2:M2372)+1, "")</f>
        <v/>
      </c>
      <c r="N2373" t="str">
        <f t="shared" si="188"/>
        <v/>
      </c>
    </row>
    <row r="2374" spans="1:14" x14ac:dyDescent="0.25">
      <c r="A2374" s="2"/>
      <c r="B2374" s="2" t="s">
        <v>222</v>
      </c>
      <c r="C2374" s="5" t="s">
        <v>223</v>
      </c>
      <c r="D2374" s="5"/>
      <c r="E2374" s="5"/>
      <c r="F2374" s="5"/>
      <c r="G2374" s="5"/>
      <c r="H2374" t="str" cm="1">
        <f t="array" ref="H2374">SUBSTITUTE(INDEX($C$1:$C2374, MAX(IF((NOT(ISBLANK($C$1:$C2374)))*(ISNUMBER(FIND("Item:", $C$1:$C2374))), ROW($C$1:$C2374)-ROW($C$1)+1))), "Item: ", "")</f>
        <v>PINTURA EXTERIOR LATEX</v>
      </c>
      <c r="I2374" t="str">
        <f t="shared" si="189"/>
        <v>MANO DE OBRA</v>
      </c>
      <c r="J2374" t="str">
        <f t="shared" si="187"/>
        <v>MANO DE OBRA</v>
      </c>
      <c r="K2374" t="b">
        <f t="shared" si="190"/>
        <v>1</v>
      </c>
      <c r="L2374" s="11" t="str">
        <f t="shared" si="191"/>
        <v/>
      </c>
      <c r="M2374" t="str">
        <f>IF(B2374="Q", MAX(M$2:M2373)+1, "")</f>
        <v/>
      </c>
      <c r="N2374" t="str">
        <f t="shared" si="188"/>
        <v/>
      </c>
    </row>
    <row r="2375" spans="1:14" x14ac:dyDescent="0.25">
      <c r="A2375" s="2">
        <v>1</v>
      </c>
      <c r="B2375" s="2" t="s">
        <v>218</v>
      </c>
      <c r="C2375" s="5" t="s">
        <v>205</v>
      </c>
      <c r="D2375" s="5" t="s">
        <v>198</v>
      </c>
      <c r="E2375" s="3">
        <v>0.3</v>
      </c>
      <c r="F2375" s="3">
        <v>16</v>
      </c>
      <c r="G2375" s="3">
        <v>4.8</v>
      </c>
      <c r="H2375" t="str" cm="1">
        <f t="array" ref="H2375">SUBSTITUTE(INDEX($C$1:$C2375, MAX(IF((NOT(ISBLANK($C$1:$C2375)))*(ISNUMBER(FIND("Item:", $C$1:$C2375))), ROW($C$1:$C2375)-ROW($C$1)+1))), "Item: ", "")</f>
        <v>PINTURA EXTERIOR LATEX</v>
      </c>
      <c r="I2375" t="str">
        <f t="shared" si="189"/>
        <v/>
      </c>
      <c r="J2375" t="str">
        <f t="shared" si="187"/>
        <v>MANO DE OBRA</v>
      </c>
      <c r="K2375" t="b">
        <f t="shared" si="190"/>
        <v>0</v>
      </c>
      <c r="L2375" s="11" t="str">
        <f t="shared" si="191"/>
        <v>SI</v>
      </c>
      <c r="M2375" t="str">
        <f>IF(B2375="Q", MAX(M$2:M2374)+1, "")</f>
        <v/>
      </c>
      <c r="N2375" t="str">
        <f t="shared" si="188"/>
        <v/>
      </c>
    </row>
    <row r="2376" spans="1:14" x14ac:dyDescent="0.25">
      <c r="A2376" s="2">
        <v>2</v>
      </c>
      <c r="B2376" s="2" t="s">
        <v>218</v>
      </c>
      <c r="C2376" s="5" t="s">
        <v>200</v>
      </c>
      <c r="D2376" s="5" t="s">
        <v>198</v>
      </c>
      <c r="E2376" s="3">
        <v>0.3</v>
      </c>
      <c r="F2376" s="3">
        <v>0</v>
      </c>
      <c r="G2376" s="3">
        <v>0</v>
      </c>
      <c r="H2376" t="str" cm="1">
        <f t="array" ref="H2376">SUBSTITUTE(INDEX($C$1:$C2376, MAX(IF((NOT(ISBLANK($C$1:$C2376)))*(ISNUMBER(FIND("Item:", $C$1:$C2376))), ROW($C$1:$C2376)-ROW($C$1)+1))), "Item: ", "")</f>
        <v>PINTURA EXTERIOR LATEX</v>
      </c>
      <c r="I2376" t="str">
        <f t="shared" si="189"/>
        <v/>
      </c>
      <c r="J2376" t="str">
        <f t="shared" ref="J2376:J2439" si="192">+IF(I2376="",J2375,I2376)</f>
        <v>MANO DE OBRA</v>
      </c>
      <c r="K2376" t="b">
        <f t="shared" si="190"/>
        <v>0</v>
      </c>
      <c r="L2376" s="11" t="str">
        <f t="shared" si="191"/>
        <v>SI</v>
      </c>
      <c r="M2376" t="str">
        <f>IF(B2376="Q", MAX(M$2:M2375)+1, "")</f>
        <v/>
      </c>
      <c r="N2376" t="str">
        <f t="shared" si="188"/>
        <v/>
      </c>
    </row>
    <row r="2377" spans="1:14" x14ac:dyDescent="0.25">
      <c r="H2377" t="str" cm="1">
        <f t="array" ref="H2377">SUBSTITUTE(INDEX($C$1:$C2377, MAX(IF((NOT(ISBLANK($C$1:$C2377)))*(ISNUMBER(FIND("Item:", $C$1:$C2377))), ROW($C$1:$C2377)-ROW($C$1)+1))), "Item: ", "")</f>
        <v>PINTURA EXTERIOR LATEX</v>
      </c>
      <c r="I2377" t="str">
        <f t="shared" si="189"/>
        <v/>
      </c>
      <c r="J2377" t="str">
        <f t="shared" si="192"/>
        <v>MANO DE OBRA</v>
      </c>
      <c r="K2377" t="b">
        <f t="shared" si="190"/>
        <v>0</v>
      </c>
      <c r="L2377" s="11" t="str">
        <f t="shared" si="191"/>
        <v/>
      </c>
      <c r="M2377" t="str">
        <f>IF(B2377="Q", MAX(M$2:M2376)+1, "")</f>
        <v/>
      </c>
      <c r="N2377" t="str">
        <f t="shared" si="188"/>
        <v/>
      </c>
    </row>
    <row r="2378" spans="1:14" x14ac:dyDescent="0.25">
      <c r="H2378" t="str" cm="1">
        <f t="array" ref="H2378">SUBSTITUTE(INDEX($C$1:$C2378, MAX(IF((NOT(ISBLANK($C$1:$C2378)))*(ISNUMBER(FIND("Item:", $C$1:$C2378))), ROW($C$1:$C2378)-ROW($C$1)+1))), "Item: ", "")</f>
        <v>PINTURA EXTERIOR LATEX</v>
      </c>
      <c r="I2378" t="str">
        <f t="shared" si="189"/>
        <v/>
      </c>
      <c r="J2378" t="str">
        <f t="shared" si="192"/>
        <v>MANO DE OBRA</v>
      </c>
      <c r="K2378" t="b">
        <f t="shared" si="190"/>
        <v>0</v>
      </c>
      <c r="L2378" s="11" t="str">
        <f t="shared" si="191"/>
        <v/>
      </c>
      <c r="M2378" t="str">
        <f>IF(B2378="Q", MAX(M$2:M2377)+1, "")</f>
        <v/>
      </c>
      <c r="N2378" t="str">
        <f t="shared" si="188"/>
        <v/>
      </c>
    </row>
    <row r="2379" spans="1:14" x14ac:dyDescent="0.25">
      <c r="H2379" t="str" cm="1">
        <f t="array" ref="H2379">SUBSTITUTE(INDEX($C$1:$C2379, MAX(IF((NOT(ISBLANK($C$1:$C2379)))*(ISNUMBER(FIND("Item:", $C$1:$C2379))), ROW($C$1:$C2379)-ROW($C$1)+1))), "Item: ", "")</f>
        <v>PINTURA EXTERIOR LATEX</v>
      </c>
      <c r="I2379" t="str">
        <f t="shared" si="189"/>
        <v/>
      </c>
      <c r="J2379" t="str">
        <f t="shared" si="192"/>
        <v>MANO DE OBRA</v>
      </c>
      <c r="K2379" t="b">
        <f t="shared" si="190"/>
        <v>0</v>
      </c>
      <c r="L2379" s="11" t="str">
        <f t="shared" si="191"/>
        <v/>
      </c>
      <c r="M2379" t="str">
        <f>IF(B2379="Q", MAX(M$2:M2378)+1, "")</f>
        <v/>
      </c>
      <c r="N2379" t="str">
        <f t="shared" si="188"/>
        <v/>
      </c>
    </row>
    <row r="2380" spans="1:14" x14ac:dyDescent="0.25">
      <c r="A2380" s="6" t="s">
        <v>1</v>
      </c>
      <c r="B2380" s="6" t="s">
        <v>224</v>
      </c>
      <c r="C2380" s="8" t="s">
        <v>225</v>
      </c>
      <c r="D2380" s="8"/>
      <c r="E2380" s="8"/>
      <c r="F2380" s="8" t="s">
        <v>226</v>
      </c>
      <c r="G2380" s="7">
        <v>4.8</v>
      </c>
      <c r="H2380" t="str" cm="1">
        <f t="array" ref="H2380">SUBSTITUTE(INDEX($C$1:$C2380, MAX(IF((NOT(ISBLANK($C$1:$C2380)))*(ISNUMBER(FIND("Item:", $C$1:$C2380))), ROW($C$1:$C2380)-ROW($C$1)+1))), "Item: ", "")</f>
        <v>PINTURA EXTERIOR LATEX</v>
      </c>
      <c r="I2380" t="str">
        <f t="shared" si="189"/>
        <v>MANO DE OBRA</v>
      </c>
      <c r="J2380" t="str">
        <f t="shared" si="192"/>
        <v>MANO DE OBRA</v>
      </c>
      <c r="K2380" t="b">
        <f t="shared" si="190"/>
        <v>0</v>
      </c>
      <c r="L2380" s="11" t="str">
        <f t="shared" si="191"/>
        <v/>
      </c>
      <c r="M2380" t="str">
        <f>IF(B2380="Q", MAX(M$2:M2379)+1, "")</f>
        <v/>
      </c>
      <c r="N2380" t="str">
        <f t="shared" si="188"/>
        <v/>
      </c>
    </row>
    <row r="2381" spans="1:14" x14ac:dyDescent="0.25">
      <c r="A2381" s="2"/>
      <c r="B2381" s="2" t="s">
        <v>227</v>
      </c>
      <c r="C2381" s="5" t="s">
        <v>228</v>
      </c>
      <c r="D2381" s="5"/>
      <c r="E2381" s="5" t="s">
        <v>229</v>
      </c>
      <c r="F2381" s="5" t="s">
        <v>230</v>
      </c>
      <c r="G2381" s="3">
        <v>2.64</v>
      </c>
      <c r="H2381" t="str" cm="1">
        <f t="array" ref="H2381">SUBSTITUTE(INDEX($C$1:$C2381, MAX(IF((NOT(ISBLANK($C$1:$C2381)))*(ISNUMBER(FIND("Item:", $C$1:$C2381))), ROW($C$1:$C2381)-ROW($C$1)+1))), "Item: ", "")</f>
        <v>PINTURA EXTERIOR LATEX</v>
      </c>
      <c r="I2381" t="str">
        <f t="shared" si="189"/>
        <v/>
      </c>
      <c r="J2381" t="str">
        <f t="shared" si="192"/>
        <v>MANO DE OBRA</v>
      </c>
      <c r="K2381" t="b">
        <f t="shared" si="190"/>
        <v>0</v>
      </c>
      <c r="L2381" s="11" t="str">
        <f t="shared" si="191"/>
        <v/>
      </c>
      <c r="M2381" t="str">
        <f>IF(B2381="Q", MAX(M$2:M2380)+1, "")</f>
        <v/>
      </c>
      <c r="N2381" t="str">
        <f t="shared" si="188"/>
        <v/>
      </c>
    </row>
    <row r="2382" spans="1:14" x14ac:dyDescent="0.25">
      <c r="A2382" s="2"/>
      <c r="B2382" s="2" t="s">
        <v>231</v>
      </c>
      <c r="C2382" s="5" t="s">
        <v>232</v>
      </c>
      <c r="D2382" s="5"/>
      <c r="E2382" s="5" t="s">
        <v>233</v>
      </c>
      <c r="F2382" s="5" t="s">
        <v>234</v>
      </c>
      <c r="G2382" s="3">
        <v>1.1100000000000001</v>
      </c>
      <c r="H2382" t="str" cm="1">
        <f t="array" ref="H2382">SUBSTITUTE(INDEX($C$1:$C2382, MAX(IF((NOT(ISBLANK($C$1:$C2382)))*(ISNUMBER(FIND("Item:", $C$1:$C2382))), ROW($C$1:$C2382)-ROW($C$1)+1))), "Item: ", "")</f>
        <v>PINTURA EXTERIOR LATEX</v>
      </c>
      <c r="I2382" t="str">
        <f t="shared" si="189"/>
        <v/>
      </c>
      <c r="J2382" t="str">
        <f t="shared" si="192"/>
        <v>MANO DE OBRA</v>
      </c>
      <c r="K2382" t="b">
        <f t="shared" si="190"/>
        <v>0</v>
      </c>
      <c r="L2382" s="11" t="str">
        <f t="shared" si="191"/>
        <v/>
      </c>
      <c r="M2382" t="str">
        <f>IF(B2382="Q", MAX(M$2:M2381)+1, "")</f>
        <v/>
      </c>
      <c r="N2382" t="str">
        <f t="shared" si="188"/>
        <v/>
      </c>
    </row>
    <row r="2383" spans="1:14" x14ac:dyDescent="0.25">
      <c r="A2383" s="6" t="s">
        <v>1</v>
      </c>
      <c r="B2383" s="6" t="s">
        <v>235</v>
      </c>
      <c r="C2383" s="8" t="s">
        <v>236</v>
      </c>
      <c r="D2383" s="8"/>
      <c r="E2383" s="8"/>
      <c r="F2383" s="8" t="s">
        <v>237</v>
      </c>
      <c r="G2383" s="7">
        <v>8.5500000000000007</v>
      </c>
      <c r="H2383" t="str" cm="1">
        <f t="array" ref="H2383">SUBSTITUTE(INDEX($C$1:$C2383, MAX(IF((NOT(ISBLANK($C$1:$C2383)))*(ISNUMBER(FIND("Item:", $C$1:$C2383))), ROW($C$1:$C2383)-ROW($C$1)+1))), "Item: ", "")</f>
        <v>PINTURA EXTERIOR LATEX</v>
      </c>
      <c r="I2383" t="str">
        <f t="shared" si="189"/>
        <v>MANO DE OBRA</v>
      </c>
      <c r="J2383" t="str">
        <f t="shared" si="192"/>
        <v>MANO DE OBRA</v>
      </c>
      <c r="K2383" t="b">
        <f t="shared" si="190"/>
        <v>0</v>
      </c>
      <c r="L2383" s="11" t="str">
        <f t="shared" si="191"/>
        <v/>
      </c>
      <c r="M2383" t="str">
        <f>IF(B2383="Q", MAX(M$2:M2382)+1, "")</f>
        <v/>
      </c>
      <c r="N2383" t="str">
        <f t="shared" si="188"/>
        <v/>
      </c>
    </row>
    <row r="2384" spans="1:14" x14ac:dyDescent="0.25">
      <c r="A2384" s="2"/>
      <c r="B2384" s="2" t="s">
        <v>238</v>
      </c>
      <c r="C2384" s="5" t="s">
        <v>239</v>
      </c>
      <c r="D2384" s="5"/>
      <c r="E2384" s="5"/>
      <c r="F2384" s="5"/>
      <c r="G2384" s="5"/>
      <c r="H2384" t="str" cm="1">
        <f t="array" ref="H2384">SUBSTITUTE(INDEX($C$1:$C2384, MAX(IF((NOT(ISBLANK($C$1:$C2384)))*(ISNUMBER(FIND("Item:", $C$1:$C2384))), ROW($C$1:$C2384)-ROW($C$1)+1))), "Item: ", "")</f>
        <v>PINTURA EXTERIOR LATEX</v>
      </c>
      <c r="I2384" t="str">
        <f t="shared" si="189"/>
        <v>EQUIPO</v>
      </c>
      <c r="J2384" t="str">
        <f t="shared" si="192"/>
        <v>EQUIPO</v>
      </c>
      <c r="K2384" t="b">
        <f t="shared" si="190"/>
        <v>0</v>
      </c>
      <c r="L2384" s="11" t="str">
        <f t="shared" si="191"/>
        <v/>
      </c>
      <c r="M2384" t="str">
        <f>IF(B2384="Q", MAX(M$2:M2383)+1, "")</f>
        <v/>
      </c>
      <c r="N2384" t="str">
        <f t="shared" si="188"/>
        <v/>
      </c>
    </row>
    <row r="2385" spans="1:14" x14ac:dyDescent="0.25">
      <c r="H2385" t="str" cm="1">
        <f t="array" ref="H2385">SUBSTITUTE(INDEX($C$1:$C2385, MAX(IF((NOT(ISBLANK($C$1:$C2385)))*(ISNUMBER(FIND("Item:", $C$1:$C2385))), ROW($C$1:$C2385)-ROW($C$1)+1))), "Item: ", "")</f>
        <v>PINTURA EXTERIOR LATEX</v>
      </c>
      <c r="I2385" t="str">
        <f t="shared" si="189"/>
        <v/>
      </c>
      <c r="J2385" t="str">
        <f t="shared" si="192"/>
        <v>EQUIPO</v>
      </c>
      <c r="K2385" t="b">
        <f t="shared" si="190"/>
        <v>0</v>
      </c>
      <c r="L2385" s="11" t="str">
        <f t="shared" si="191"/>
        <v/>
      </c>
      <c r="M2385" t="str">
        <f>IF(B2385="Q", MAX(M$2:M2384)+1, "")</f>
        <v/>
      </c>
      <c r="N2385" t="str">
        <f t="shared" si="188"/>
        <v/>
      </c>
    </row>
    <row r="2386" spans="1:14" x14ac:dyDescent="0.25">
      <c r="H2386" t="str" cm="1">
        <f t="array" ref="H2386">SUBSTITUTE(INDEX($C$1:$C2386, MAX(IF((NOT(ISBLANK($C$1:$C2386)))*(ISNUMBER(FIND("Item:", $C$1:$C2386))), ROW($C$1:$C2386)-ROW($C$1)+1))), "Item: ", "")</f>
        <v>PINTURA EXTERIOR LATEX</v>
      </c>
      <c r="I2386" t="str">
        <f t="shared" si="189"/>
        <v/>
      </c>
      <c r="J2386" t="str">
        <f t="shared" si="192"/>
        <v>EQUIPO</v>
      </c>
      <c r="K2386" t="b">
        <f t="shared" si="190"/>
        <v>0</v>
      </c>
      <c r="L2386" s="11" t="str">
        <f t="shared" si="191"/>
        <v/>
      </c>
      <c r="M2386" t="str">
        <f>IF(B2386="Q", MAX(M$2:M2385)+1, "")</f>
        <v/>
      </c>
      <c r="N2386" t="str">
        <f t="shared" si="188"/>
        <v/>
      </c>
    </row>
    <row r="2387" spans="1:14" x14ac:dyDescent="0.25">
      <c r="H2387" t="str" cm="1">
        <f t="array" ref="H2387">SUBSTITUTE(INDEX($C$1:$C2387, MAX(IF((NOT(ISBLANK($C$1:$C2387)))*(ISNUMBER(FIND("Item:", $C$1:$C2387))), ROW($C$1:$C2387)-ROW($C$1)+1))), "Item: ", "")</f>
        <v>PINTURA EXTERIOR LATEX</v>
      </c>
      <c r="I2387" t="str">
        <f t="shared" si="189"/>
        <v/>
      </c>
      <c r="J2387" t="str">
        <f t="shared" si="192"/>
        <v>EQUIPO</v>
      </c>
      <c r="K2387" t="b">
        <f t="shared" si="190"/>
        <v>0</v>
      </c>
      <c r="L2387" s="11" t="str">
        <f t="shared" si="191"/>
        <v/>
      </c>
      <c r="M2387" t="str">
        <f>IF(B2387="Q", MAX(M$2:M2386)+1, "")</f>
        <v/>
      </c>
      <c r="N2387" t="str">
        <f t="shared" si="188"/>
        <v/>
      </c>
    </row>
    <row r="2388" spans="1:14" x14ac:dyDescent="0.25">
      <c r="H2388" t="str" cm="1">
        <f t="array" ref="H2388">SUBSTITUTE(INDEX($C$1:$C2388, MAX(IF((NOT(ISBLANK($C$1:$C2388)))*(ISNUMBER(FIND("Item:", $C$1:$C2388))), ROW($C$1:$C2388)-ROW($C$1)+1))), "Item: ", "")</f>
        <v>PINTURA EXTERIOR LATEX</v>
      </c>
      <c r="I2388" t="str">
        <f t="shared" si="189"/>
        <v/>
      </c>
      <c r="J2388" t="str">
        <f t="shared" si="192"/>
        <v>EQUIPO</v>
      </c>
      <c r="K2388" t="b">
        <f t="shared" si="190"/>
        <v>0</v>
      </c>
      <c r="L2388" s="11" t="str">
        <f t="shared" si="191"/>
        <v/>
      </c>
      <c r="M2388" t="str">
        <f>IF(B2388="Q", MAX(M$2:M2387)+1, "")</f>
        <v/>
      </c>
      <c r="N2388" t="str">
        <f t="shared" si="188"/>
        <v/>
      </c>
    </row>
    <row r="2389" spans="1:14" x14ac:dyDescent="0.25">
      <c r="H2389" t="str" cm="1">
        <f t="array" ref="H2389">SUBSTITUTE(INDEX($C$1:$C2389, MAX(IF((NOT(ISBLANK($C$1:$C2389)))*(ISNUMBER(FIND("Item:", $C$1:$C2389))), ROW($C$1:$C2389)-ROW($C$1)+1))), "Item: ", "")</f>
        <v>PINTURA EXTERIOR LATEX</v>
      </c>
      <c r="I2389" t="str">
        <f t="shared" si="189"/>
        <v/>
      </c>
      <c r="J2389" t="str">
        <f t="shared" si="192"/>
        <v>EQUIPO</v>
      </c>
      <c r="K2389" t="b">
        <f t="shared" si="190"/>
        <v>0</v>
      </c>
      <c r="L2389" s="11" t="str">
        <f t="shared" si="191"/>
        <v/>
      </c>
      <c r="M2389" t="str">
        <f>IF(B2389="Q", MAX(M$2:M2388)+1, "")</f>
        <v/>
      </c>
      <c r="N2389" t="str">
        <f t="shared" si="188"/>
        <v/>
      </c>
    </row>
    <row r="2390" spans="1:14" x14ac:dyDescent="0.25">
      <c r="A2390" s="2"/>
      <c r="B2390" s="2" t="s">
        <v>240</v>
      </c>
      <c r="C2390" s="5" t="s">
        <v>241</v>
      </c>
      <c r="D2390" s="5"/>
      <c r="E2390" s="5" t="s">
        <v>242</v>
      </c>
      <c r="F2390" s="5" t="s">
        <v>243</v>
      </c>
      <c r="G2390" s="3">
        <v>0.26</v>
      </c>
      <c r="H2390" t="str" cm="1">
        <f t="array" ref="H2390">SUBSTITUTE(INDEX($C$1:$C2390, MAX(IF((NOT(ISBLANK($C$1:$C2390)))*(ISNUMBER(FIND("Item:", $C$1:$C2390))), ROW($C$1:$C2390)-ROW($C$1)+1))), "Item: ", "")</f>
        <v>PINTURA EXTERIOR LATEX</v>
      </c>
      <c r="I2390" t="str">
        <f t="shared" si="189"/>
        <v/>
      </c>
      <c r="J2390" t="str">
        <f t="shared" si="192"/>
        <v>EQUIPO</v>
      </c>
      <c r="K2390" t="b">
        <f t="shared" si="190"/>
        <v>0</v>
      </c>
      <c r="L2390" s="11" t="str">
        <f t="shared" si="191"/>
        <v/>
      </c>
      <c r="M2390" t="str">
        <f>IF(B2390="Q", MAX(M$2:M2389)+1, "")</f>
        <v/>
      </c>
      <c r="N2390" t="str">
        <f t="shared" si="188"/>
        <v/>
      </c>
    </row>
    <row r="2391" spans="1:14" x14ac:dyDescent="0.25">
      <c r="A2391" s="6" t="s">
        <v>1</v>
      </c>
      <c r="B2391" s="6" t="s">
        <v>244</v>
      </c>
      <c r="C2391" s="8" t="s">
        <v>245</v>
      </c>
      <c r="D2391" s="8"/>
      <c r="E2391" s="8"/>
      <c r="F2391" s="8" t="s">
        <v>246</v>
      </c>
      <c r="G2391" s="7">
        <v>0.26</v>
      </c>
      <c r="H2391" t="str" cm="1">
        <f t="array" ref="H2391">SUBSTITUTE(INDEX($C$1:$C2391, MAX(IF((NOT(ISBLANK($C$1:$C2391)))*(ISNUMBER(FIND("Item:", $C$1:$C2391))), ROW($C$1:$C2391)-ROW($C$1)+1))), "Item: ", "")</f>
        <v>PINTURA EXTERIOR LATEX</v>
      </c>
      <c r="I2391" t="str">
        <f t="shared" si="189"/>
        <v>EQUIPO</v>
      </c>
      <c r="J2391" t="str">
        <f t="shared" si="192"/>
        <v>EQUIPO</v>
      </c>
      <c r="K2391" t="b">
        <f t="shared" si="190"/>
        <v>0</v>
      </c>
      <c r="L2391" s="11" t="str">
        <f t="shared" si="191"/>
        <v/>
      </c>
      <c r="M2391" t="str">
        <f>IF(B2391="Q", MAX(M$2:M2390)+1, "")</f>
        <v/>
      </c>
      <c r="N2391" t="str">
        <f t="shared" si="188"/>
        <v/>
      </c>
    </row>
    <row r="2392" spans="1:14" x14ac:dyDescent="0.25">
      <c r="A2392" s="6" t="s">
        <v>1</v>
      </c>
      <c r="B2392" s="6" t="s">
        <v>247</v>
      </c>
      <c r="C2392" s="8" t="s">
        <v>248</v>
      </c>
      <c r="D2392" s="8"/>
      <c r="E2392" s="8"/>
      <c r="F2392" s="8" t="s">
        <v>249</v>
      </c>
      <c r="G2392" s="7">
        <v>26.04</v>
      </c>
      <c r="H2392" t="str" cm="1">
        <f t="array" ref="H2392">SUBSTITUTE(INDEX($C$1:$C2392, MAX(IF((NOT(ISBLANK($C$1:$C2392)))*(ISNUMBER(FIND("Item:", $C$1:$C2392))), ROW($C$1:$C2392)-ROW($C$1)+1))), "Item: ", "")</f>
        <v>PINTURA EXTERIOR LATEX</v>
      </c>
      <c r="I2392" t="str">
        <f t="shared" si="189"/>
        <v/>
      </c>
      <c r="J2392" t="str">
        <f t="shared" si="192"/>
        <v>EQUIPO</v>
      </c>
      <c r="K2392" t="b">
        <f t="shared" si="190"/>
        <v>0</v>
      </c>
      <c r="L2392" s="11" t="str">
        <f t="shared" si="191"/>
        <v/>
      </c>
      <c r="M2392" t="str">
        <f>IF(B2392="Q", MAX(M$2:M2391)+1, "")</f>
        <v/>
      </c>
      <c r="N2392" t="str">
        <f t="shared" si="188"/>
        <v/>
      </c>
    </row>
    <row r="2393" spans="1:14" x14ac:dyDescent="0.25">
      <c r="A2393" s="2"/>
      <c r="B2393" s="2" t="s">
        <v>250</v>
      </c>
      <c r="C2393" s="5" t="s">
        <v>251</v>
      </c>
      <c r="D2393" s="5"/>
      <c r="E2393" s="5" t="s">
        <v>252</v>
      </c>
      <c r="F2393" s="5" t="s">
        <v>253</v>
      </c>
      <c r="G2393" s="3">
        <v>1.82</v>
      </c>
      <c r="H2393" t="str" cm="1">
        <f t="array" ref="H2393">SUBSTITUTE(INDEX($C$1:$C2393, MAX(IF((NOT(ISBLANK($C$1:$C2393)))*(ISNUMBER(FIND("Item:", $C$1:$C2393))), ROW($C$1:$C2393)-ROW($C$1)+1))), "Item: ", "")</f>
        <v>PINTURA EXTERIOR LATEX</v>
      </c>
      <c r="I2393" t="str">
        <f t="shared" si="189"/>
        <v/>
      </c>
      <c r="J2393" t="str">
        <f t="shared" si="192"/>
        <v>EQUIPO</v>
      </c>
      <c r="K2393" t="b">
        <f t="shared" si="190"/>
        <v>0</v>
      </c>
      <c r="L2393" s="11" t="str">
        <f t="shared" si="191"/>
        <v/>
      </c>
      <c r="M2393" t="str">
        <f>IF(B2393="Q", MAX(M$2:M2392)+1, "")</f>
        <v/>
      </c>
      <c r="N2393" t="str">
        <f t="shared" si="188"/>
        <v/>
      </c>
    </row>
    <row r="2394" spans="1:14" x14ac:dyDescent="0.25">
      <c r="A2394" s="2"/>
      <c r="B2394" s="2" t="s">
        <v>26</v>
      </c>
      <c r="C2394" s="5" t="s">
        <v>254</v>
      </c>
      <c r="D2394" s="5"/>
      <c r="E2394" s="5" t="s">
        <v>252</v>
      </c>
      <c r="F2394" s="5" t="s">
        <v>255</v>
      </c>
      <c r="G2394" s="3">
        <v>1.95</v>
      </c>
      <c r="H2394" t="str" cm="1">
        <f t="array" ref="H2394">SUBSTITUTE(INDEX($C$1:$C2394, MAX(IF((NOT(ISBLANK($C$1:$C2394)))*(ISNUMBER(FIND("Item:", $C$1:$C2394))), ROW($C$1:$C2394)-ROW($C$1)+1))), "Item: ", "")</f>
        <v>PINTURA EXTERIOR LATEX</v>
      </c>
      <c r="I2394" t="str">
        <f t="shared" si="189"/>
        <v/>
      </c>
      <c r="J2394" t="str">
        <f t="shared" si="192"/>
        <v>EQUIPO</v>
      </c>
      <c r="K2394" t="b">
        <f t="shared" si="190"/>
        <v>0</v>
      </c>
      <c r="L2394" s="11" t="str">
        <f t="shared" si="191"/>
        <v/>
      </c>
      <c r="M2394" t="str">
        <f>IF(B2394="Q", MAX(M$2:M2393)+1, "")</f>
        <v/>
      </c>
      <c r="N2394" t="str">
        <f t="shared" si="188"/>
        <v/>
      </c>
    </row>
    <row r="2395" spans="1:14" x14ac:dyDescent="0.25">
      <c r="A2395" s="6" t="s">
        <v>1</v>
      </c>
      <c r="B2395" s="6" t="s">
        <v>256</v>
      </c>
      <c r="C2395" s="8" t="s">
        <v>257</v>
      </c>
      <c r="D2395" s="8"/>
      <c r="E2395" s="8"/>
      <c r="F2395" s="8" t="s">
        <v>258</v>
      </c>
      <c r="G2395" s="7">
        <v>29.81</v>
      </c>
      <c r="H2395" t="str" cm="1">
        <f t="array" ref="H2395">SUBSTITUTE(INDEX($C$1:$C2395, MAX(IF((NOT(ISBLANK($C$1:$C2395)))*(ISNUMBER(FIND("Item:", $C$1:$C2395))), ROW($C$1:$C2395)-ROW($C$1)+1))), "Item: ", "")</f>
        <v>PINTURA EXTERIOR LATEX</v>
      </c>
      <c r="I2395" t="str">
        <f t="shared" si="189"/>
        <v/>
      </c>
      <c r="J2395" t="str">
        <f t="shared" si="192"/>
        <v>EQUIPO</v>
      </c>
      <c r="K2395" t="b">
        <f t="shared" si="190"/>
        <v>0</v>
      </c>
      <c r="L2395" s="11" t="str">
        <f t="shared" si="191"/>
        <v/>
      </c>
      <c r="M2395" t="str">
        <f>IF(B2395="Q", MAX(M$2:M2394)+1, "")</f>
        <v/>
      </c>
      <c r="N2395" t="str">
        <f t="shared" si="188"/>
        <v/>
      </c>
    </row>
    <row r="2396" spans="1:14" x14ac:dyDescent="0.25">
      <c r="A2396" s="2"/>
      <c r="B2396" s="2" t="s">
        <v>259</v>
      </c>
      <c r="C2396" s="5" t="s">
        <v>260</v>
      </c>
      <c r="D2396" s="5"/>
      <c r="E2396" s="5" t="s">
        <v>261</v>
      </c>
      <c r="F2396" s="5" t="s">
        <v>262</v>
      </c>
      <c r="G2396" s="3">
        <v>0.92</v>
      </c>
      <c r="H2396" t="str" cm="1">
        <f t="array" ref="H2396">SUBSTITUTE(INDEX($C$1:$C2396, MAX(IF((NOT(ISBLANK($C$1:$C2396)))*(ISNUMBER(FIND("Item:", $C$1:$C2396))), ROW($C$1:$C2396)-ROW($C$1)+1))), "Item: ", "")</f>
        <v>PINTURA EXTERIOR LATEX</v>
      </c>
      <c r="I2396" t="str">
        <f t="shared" si="189"/>
        <v/>
      </c>
      <c r="J2396" t="str">
        <f t="shared" si="192"/>
        <v>EQUIPO</v>
      </c>
      <c r="K2396" t="b">
        <f t="shared" si="190"/>
        <v>0</v>
      </c>
      <c r="L2396" s="11" t="str">
        <f t="shared" si="191"/>
        <v/>
      </c>
      <c r="M2396" t="str">
        <f>IF(B2396="Q", MAX(M$2:M2395)+1, "")</f>
        <v/>
      </c>
      <c r="N2396" t="str">
        <f t="shared" si="188"/>
        <v/>
      </c>
    </row>
    <row r="2397" spans="1:14" x14ac:dyDescent="0.25">
      <c r="H2397" t="str" cm="1">
        <f t="array" ref="H2397">SUBSTITUTE(INDEX($C$1:$C2397, MAX(IF((NOT(ISBLANK($C$1:$C2397)))*(ISNUMBER(FIND("Item:", $C$1:$C2397))), ROW($C$1:$C2397)-ROW($C$1)+1))), "Item: ", "")</f>
        <v>PINTURA EXTERIOR LATEX</v>
      </c>
      <c r="I2397" t="str">
        <f t="shared" si="189"/>
        <v/>
      </c>
      <c r="J2397" t="str">
        <f t="shared" si="192"/>
        <v>EQUIPO</v>
      </c>
      <c r="K2397" t="b">
        <f t="shared" si="190"/>
        <v>0</v>
      </c>
      <c r="L2397" s="11" t="str">
        <f t="shared" si="191"/>
        <v/>
      </c>
      <c r="M2397" t="str">
        <f>IF(B2397="Q", MAX(M$2:M2396)+1, "")</f>
        <v/>
      </c>
      <c r="N2397" t="str">
        <f t="shared" si="188"/>
        <v/>
      </c>
    </row>
    <row r="2398" spans="1:14" x14ac:dyDescent="0.25">
      <c r="A2398" s="6" t="s">
        <v>1</v>
      </c>
      <c r="B2398" s="6" t="s">
        <v>263</v>
      </c>
      <c r="C2398" s="8" t="s">
        <v>264</v>
      </c>
      <c r="D2398" s="8"/>
      <c r="E2398" s="8"/>
      <c r="F2398" s="8" t="s">
        <v>265</v>
      </c>
      <c r="G2398" s="7">
        <v>30.73</v>
      </c>
      <c r="H2398" t="str" cm="1">
        <f t="array" ref="H2398">SUBSTITUTE(INDEX($C$1:$C2398, MAX(IF((NOT(ISBLANK($C$1:$C2398)))*(ISNUMBER(FIND("Item:", $C$1:$C2398))), ROW($C$1:$C2398)-ROW($C$1)+1))), "Item: ", "")</f>
        <v>PINTURA EXTERIOR LATEX</v>
      </c>
      <c r="I2398" t="str">
        <f t="shared" si="189"/>
        <v/>
      </c>
      <c r="J2398" t="str">
        <f t="shared" si="192"/>
        <v>EQUIPO</v>
      </c>
      <c r="K2398" t="b">
        <f t="shared" si="190"/>
        <v>0</v>
      </c>
      <c r="L2398" s="11" t="str">
        <f t="shared" si="191"/>
        <v/>
      </c>
      <c r="M2398">
        <f>IF(B2398="Q", MAX(M$2:M2397)+1, "")</f>
        <v>48</v>
      </c>
      <c r="N2398" t="str">
        <f t="shared" si="188"/>
        <v>PINTURA EXTERIOR LATEX</v>
      </c>
    </row>
    <row r="2399" spans="1:14" x14ac:dyDescent="0.25">
      <c r="A2399" s="6" t="s">
        <v>1</v>
      </c>
      <c r="B2399" s="6"/>
      <c r="C2399" s="8" t="s">
        <v>266</v>
      </c>
      <c r="D2399" s="8"/>
      <c r="E2399" s="8"/>
      <c r="F2399" s="8"/>
      <c r="G2399" s="7">
        <v>30.73</v>
      </c>
      <c r="H2399" t="str" cm="1">
        <f t="array" ref="H2399">SUBSTITUTE(INDEX($C$1:$C2399, MAX(IF((NOT(ISBLANK($C$1:$C2399)))*(ISNUMBER(FIND("Item:", $C$1:$C2399))), ROW($C$1:$C2399)-ROW($C$1)+1))), "Item: ", "")</f>
        <v>PINTURA EXTERIOR LATEX</v>
      </c>
      <c r="I2399" t="str">
        <f t="shared" si="189"/>
        <v/>
      </c>
      <c r="J2399" t="str">
        <f t="shared" si="192"/>
        <v>EQUIPO</v>
      </c>
      <c r="K2399" t="b">
        <f t="shared" si="190"/>
        <v>0</v>
      </c>
      <c r="L2399" s="11" t="str">
        <f t="shared" si="191"/>
        <v/>
      </c>
      <c r="M2399" t="str">
        <f>IF(B2399="Q", MAX(M$2:M2398)+1, "")</f>
        <v/>
      </c>
      <c r="N2399" t="str">
        <f t="shared" si="188"/>
        <v/>
      </c>
    </row>
    <row r="2400" spans="1:14" x14ac:dyDescent="0.25">
      <c r="C2400" s="9" t="s">
        <v>372</v>
      </c>
      <c r="H2400" t="str" cm="1">
        <f t="array" ref="H2400">SUBSTITUTE(INDEX($C$1:$C2400, MAX(IF((NOT(ISBLANK($C$1:$C2400)))*(ISNUMBER(FIND("Item:", $C$1:$C2400))), ROW($C$1:$C2400)-ROW($C$1)+1))), "Item: ", "")</f>
        <v>PINTURA EXTERIOR LATEX</v>
      </c>
      <c r="I2400" t="str">
        <f t="shared" si="189"/>
        <v/>
      </c>
      <c r="J2400" t="str">
        <f t="shared" si="192"/>
        <v>EQUIPO</v>
      </c>
      <c r="K2400" t="b">
        <f t="shared" si="190"/>
        <v>0</v>
      </c>
      <c r="L2400" s="11" t="str">
        <f t="shared" si="191"/>
        <v/>
      </c>
      <c r="M2400" t="str">
        <f>IF(B2400="Q", MAX(M$2:M2399)+1, "")</f>
        <v/>
      </c>
      <c r="N2400" t="str">
        <f t="shared" si="188"/>
        <v/>
      </c>
    </row>
    <row r="2401" spans="1:14" x14ac:dyDescent="0.25">
      <c r="H2401" t="str" cm="1">
        <f t="array" ref="H2401">SUBSTITUTE(INDEX($C$1:$C2401, MAX(IF((NOT(ISBLANK($C$1:$C2401)))*(ISNUMBER(FIND("Item:", $C$1:$C2401))), ROW($C$1:$C2401)-ROW($C$1)+1))), "Item: ", "")</f>
        <v>PINTURA EXTERIOR LATEX</v>
      </c>
      <c r="I2401" t="str">
        <f t="shared" si="189"/>
        <v/>
      </c>
      <c r="J2401" t="str">
        <f t="shared" si="192"/>
        <v>EQUIPO</v>
      </c>
      <c r="K2401" t="b">
        <f t="shared" si="190"/>
        <v>0</v>
      </c>
      <c r="L2401" s="11" t="str">
        <f t="shared" si="191"/>
        <v/>
      </c>
      <c r="M2401" t="str">
        <f>IF(B2401="Q", MAX(M$2:M2400)+1, "")</f>
        <v/>
      </c>
      <c r="N2401" t="str">
        <f t="shared" si="188"/>
        <v/>
      </c>
    </row>
    <row r="2402" spans="1:14" x14ac:dyDescent="0.25">
      <c r="C2402" s="10" t="s">
        <v>373</v>
      </c>
      <c r="E2402" s="10" t="s">
        <v>293</v>
      </c>
      <c r="H2402" t="str" cm="1">
        <f t="array" ref="H2402">SUBSTITUTE(INDEX($C$1:$C2402, MAX(IF((NOT(ISBLANK($C$1:$C2402)))*(ISNUMBER(FIND("Item:", $C$1:$C2402))), ROW($C$1:$C2402)-ROW($C$1)+1))), "Item: ", "")</f>
        <v>PROVISIÓN Y COLOCADO CIELO FALSO DE PLACA PVC C/ESTRUCTURA GALVANIZADA</v>
      </c>
      <c r="I2402" t="str">
        <f t="shared" si="189"/>
        <v/>
      </c>
      <c r="J2402" t="str">
        <f t="shared" si="192"/>
        <v>EQUIPO</v>
      </c>
      <c r="K2402" t="b">
        <f t="shared" si="190"/>
        <v>0</v>
      </c>
      <c r="L2402" s="11" t="str">
        <f t="shared" si="191"/>
        <v/>
      </c>
      <c r="M2402" t="str">
        <f>IF(B2402="Q", MAX(M$2:M2401)+1, "")</f>
        <v/>
      </c>
      <c r="N2402" t="str">
        <f t="shared" si="188"/>
        <v/>
      </c>
    </row>
    <row r="2403" spans="1:14" x14ac:dyDescent="0.25">
      <c r="C2403" s="10" t="s">
        <v>0</v>
      </c>
      <c r="E2403" s="10" t="s">
        <v>72</v>
      </c>
      <c r="H2403" t="str" cm="1">
        <f t="array" ref="H2403">SUBSTITUTE(INDEX($C$1:$C2403, MAX(IF((NOT(ISBLANK($C$1:$C2403)))*(ISNUMBER(FIND("Item:", $C$1:$C2403))), ROW($C$1:$C2403)-ROW($C$1)+1))), "Item: ", "")</f>
        <v>PROVISIÓN Y COLOCADO CIELO FALSO DE PLACA PVC C/ESTRUCTURA GALVANIZADA</v>
      </c>
      <c r="I2403" t="str">
        <f t="shared" si="189"/>
        <v/>
      </c>
      <c r="J2403" t="str">
        <f t="shared" si="192"/>
        <v>EQUIPO</v>
      </c>
      <c r="K2403" t="b">
        <f t="shared" si="190"/>
        <v>0</v>
      </c>
      <c r="L2403" s="11" t="str">
        <f t="shared" si="191"/>
        <v/>
      </c>
      <c r="M2403" t="str">
        <f>IF(B2403="Q", MAX(M$2:M2402)+1, "")</f>
        <v/>
      </c>
      <c r="N2403" t="str">
        <f t="shared" si="188"/>
        <v/>
      </c>
    </row>
    <row r="2404" spans="1:14" x14ac:dyDescent="0.25">
      <c r="C2404" s="10" t="s">
        <v>71</v>
      </c>
      <c r="E2404" s="10" t="s">
        <v>73</v>
      </c>
      <c r="H2404" t="str" cm="1">
        <f t="array" ref="H2404">SUBSTITUTE(INDEX($C$1:$C2404, MAX(IF((NOT(ISBLANK($C$1:$C2404)))*(ISNUMBER(FIND("Item:", $C$1:$C2404))), ROW($C$1:$C2404)-ROW($C$1)+1))), "Item: ", "")</f>
        <v>PROVISIÓN Y COLOCADO CIELO FALSO DE PLACA PVC C/ESTRUCTURA GALVANIZADA</v>
      </c>
      <c r="I2404" t="str">
        <f t="shared" si="189"/>
        <v/>
      </c>
      <c r="J2404" t="str">
        <f t="shared" si="192"/>
        <v>EQUIPO</v>
      </c>
      <c r="K2404" t="b">
        <f t="shared" si="190"/>
        <v>0</v>
      </c>
      <c r="L2404" s="11" t="str">
        <f t="shared" si="191"/>
        <v/>
      </c>
      <c r="M2404" t="str">
        <f>IF(B2404="Q", MAX(M$2:M2403)+1, "")</f>
        <v/>
      </c>
      <c r="N2404" t="str">
        <f t="shared" si="188"/>
        <v/>
      </c>
    </row>
    <row r="2405" spans="1:14" x14ac:dyDescent="0.25">
      <c r="H2405" t="str" cm="1">
        <f t="array" ref="H2405">SUBSTITUTE(INDEX($C$1:$C2405, MAX(IF((NOT(ISBLANK($C$1:$C2405)))*(ISNUMBER(FIND("Item:", $C$1:$C2405))), ROW($C$1:$C2405)-ROW($C$1)+1))), "Item: ", "")</f>
        <v>PROVISIÓN Y COLOCADO CIELO FALSO DE PLACA PVC C/ESTRUCTURA GALVANIZADA</v>
      </c>
      <c r="I2405" t="str">
        <f t="shared" si="189"/>
        <v/>
      </c>
      <c r="J2405" t="str">
        <f t="shared" si="192"/>
        <v>EQUIPO</v>
      </c>
      <c r="K2405" t="b">
        <f t="shared" si="190"/>
        <v>0</v>
      </c>
      <c r="L2405" s="11" t="str">
        <f t="shared" si="191"/>
        <v/>
      </c>
      <c r="M2405" t="str">
        <f>IF(B2405="Q", MAX(M$2:M2404)+1, "")</f>
        <v/>
      </c>
      <c r="N2405" t="str">
        <f t="shared" si="188"/>
        <v/>
      </c>
    </row>
    <row r="2406" spans="1:14" x14ac:dyDescent="0.25">
      <c r="A2406" s="1" t="s">
        <v>2</v>
      </c>
      <c r="B2406" s="1" t="s">
        <v>213</v>
      </c>
      <c r="C2406" s="4" t="s">
        <v>214</v>
      </c>
      <c r="D2406" s="4" t="s">
        <v>74</v>
      </c>
      <c r="E2406" s="4" t="s">
        <v>77</v>
      </c>
      <c r="F2406" s="4" t="s">
        <v>215</v>
      </c>
      <c r="G2406" s="4" t="s">
        <v>76</v>
      </c>
      <c r="H2406" t="str" cm="1">
        <f t="array" ref="H2406">SUBSTITUTE(INDEX($C$1:$C2406, MAX(IF((NOT(ISBLANK($C$1:$C2406)))*(ISNUMBER(FIND("Item:", $C$1:$C2406))), ROW($C$1:$C2406)-ROW($C$1)+1))), "Item: ", "")</f>
        <v>PROVISIÓN Y COLOCADO CIELO FALSO DE PLACA PVC C/ESTRUCTURA GALVANIZADA</v>
      </c>
      <c r="I2406" t="str">
        <f t="shared" si="189"/>
        <v/>
      </c>
      <c r="J2406" t="str">
        <f t="shared" si="192"/>
        <v>EQUIPO</v>
      </c>
      <c r="K2406" t="b">
        <f t="shared" si="190"/>
        <v>0</v>
      </c>
      <c r="L2406" s="11" t="str">
        <f t="shared" si="191"/>
        <v/>
      </c>
      <c r="M2406" t="str">
        <f>IF(B2406="Q", MAX(M$2:M2405)+1, "")</f>
        <v/>
      </c>
      <c r="N2406" t="str">
        <f t="shared" si="188"/>
        <v/>
      </c>
    </row>
    <row r="2407" spans="1:14" x14ac:dyDescent="0.25">
      <c r="A2407" s="2"/>
      <c r="B2407" s="2" t="s">
        <v>216</v>
      </c>
      <c r="C2407" s="5" t="s">
        <v>217</v>
      </c>
      <c r="D2407" s="5"/>
      <c r="E2407" s="5"/>
      <c r="F2407" s="5"/>
      <c r="G2407" s="5"/>
      <c r="H2407" t="str" cm="1">
        <f t="array" ref="H2407">SUBSTITUTE(INDEX($C$1:$C2407, MAX(IF((NOT(ISBLANK($C$1:$C2407)))*(ISNUMBER(FIND("Item:", $C$1:$C2407))), ROW($C$1:$C2407)-ROW($C$1)+1))), "Item: ", "")</f>
        <v>PROVISIÓN Y COLOCADO CIELO FALSO DE PLACA PVC C/ESTRUCTURA GALVANIZADA</v>
      </c>
      <c r="I2407" t="str">
        <f t="shared" si="189"/>
        <v>MATERIALES</v>
      </c>
      <c r="J2407" t="str">
        <f t="shared" si="192"/>
        <v>MATERIALES</v>
      </c>
      <c r="K2407" t="b">
        <f t="shared" si="190"/>
        <v>1</v>
      </c>
      <c r="L2407" s="11" t="str">
        <f t="shared" si="191"/>
        <v/>
      </c>
      <c r="M2407" t="str">
        <f>IF(B2407="Q", MAX(M$2:M2406)+1, "")</f>
        <v/>
      </c>
      <c r="N2407" t="str">
        <f t="shared" si="188"/>
        <v/>
      </c>
    </row>
    <row r="2408" spans="1:14" x14ac:dyDescent="0.25">
      <c r="A2408" s="2">
        <v>1</v>
      </c>
      <c r="B2408" s="2" t="s">
        <v>218</v>
      </c>
      <c r="C2408" s="5" t="s">
        <v>114</v>
      </c>
      <c r="D2408" s="5" t="s">
        <v>18</v>
      </c>
      <c r="E2408" s="3">
        <v>1</v>
      </c>
      <c r="F2408" s="3">
        <v>112</v>
      </c>
      <c r="G2408" s="3">
        <v>112</v>
      </c>
      <c r="H2408" t="str" cm="1">
        <f t="array" ref="H2408">SUBSTITUTE(INDEX($C$1:$C2408, MAX(IF((NOT(ISBLANK($C$1:$C2408)))*(ISNUMBER(FIND("Item:", $C$1:$C2408))), ROW($C$1:$C2408)-ROW($C$1)+1))), "Item: ", "")</f>
        <v>PROVISIÓN Y COLOCADO CIELO FALSO DE PLACA PVC C/ESTRUCTURA GALVANIZADA</v>
      </c>
      <c r="I2408" t="str">
        <f t="shared" si="189"/>
        <v/>
      </c>
      <c r="J2408" t="str">
        <f t="shared" si="192"/>
        <v>MATERIALES</v>
      </c>
      <c r="K2408" t="b">
        <f t="shared" si="190"/>
        <v>0</v>
      </c>
      <c r="L2408" s="11" t="str">
        <f t="shared" si="191"/>
        <v>SI</v>
      </c>
      <c r="M2408" t="str">
        <f>IF(B2408="Q", MAX(M$2:M2407)+1, "")</f>
        <v/>
      </c>
      <c r="N2408" t="str">
        <f t="shared" si="188"/>
        <v/>
      </c>
    </row>
    <row r="2409" spans="1:14" x14ac:dyDescent="0.25">
      <c r="H2409" t="str" cm="1">
        <f t="array" ref="H2409">SUBSTITUTE(INDEX($C$1:$C2409, MAX(IF((NOT(ISBLANK($C$1:$C2409)))*(ISNUMBER(FIND("Item:", $C$1:$C2409))), ROW($C$1:$C2409)-ROW($C$1)+1))), "Item: ", "")</f>
        <v>PROVISIÓN Y COLOCADO CIELO FALSO DE PLACA PVC C/ESTRUCTURA GALVANIZADA</v>
      </c>
      <c r="I2409" t="str">
        <f t="shared" si="189"/>
        <v/>
      </c>
      <c r="J2409" t="str">
        <f t="shared" si="192"/>
        <v>MATERIALES</v>
      </c>
      <c r="K2409" t="b">
        <f t="shared" si="190"/>
        <v>0</v>
      </c>
      <c r="L2409" s="11" t="str">
        <f t="shared" si="191"/>
        <v/>
      </c>
      <c r="M2409" t="str">
        <f>IF(B2409="Q", MAX(M$2:M2408)+1, "")</f>
        <v/>
      </c>
      <c r="N2409" t="str">
        <f t="shared" si="188"/>
        <v/>
      </c>
    </row>
    <row r="2410" spans="1:14" x14ac:dyDescent="0.25">
      <c r="H2410" t="str" cm="1">
        <f t="array" ref="H2410">SUBSTITUTE(INDEX($C$1:$C2410, MAX(IF((NOT(ISBLANK($C$1:$C2410)))*(ISNUMBER(FIND("Item:", $C$1:$C2410))), ROW($C$1:$C2410)-ROW($C$1)+1))), "Item: ", "")</f>
        <v>PROVISIÓN Y COLOCADO CIELO FALSO DE PLACA PVC C/ESTRUCTURA GALVANIZADA</v>
      </c>
      <c r="I2410" t="str">
        <f t="shared" si="189"/>
        <v/>
      </c>
      <c r="J2410" t="str">
        <f t="shared" si="192"/>
        <v>MATERIALES</v>
      </c>
      <c r="K2410" t="b">
        <f t="shared" si="190"/>
        <v>0</v>
      </c>
      <c r="L2410" s="11" t="str">
        <f t="shared" si="191"/>
        <v/>
      </c>
      <c r="M2410" t="str">
        <f>IF(B2410="Q", MAX(M$2:M2409)+1, "")</f>
        <v/>
      </c>
      <c r="N2410" t="str">
        <f t="shared" si="188"/>
        <v/>
      </c>
    </row>
    <row r="2411" spans="1:14" x14ac:dyDescent="0.25">
      <c r="H2411" t="str" cm="1">
        <f t="array" ref="H2411">SUBSTITUTE(INDEX($C$1:$C2411, MAX(IF((NOT(ISBLANK($C$1:$C2411)))*(ISNUMBER(FIND("Item:", $C$1:$C2411))), ROW($C$1:$C2411)-ROW($C$1)+1))), "Item: ", "")</f>
        <v>PROVISIÓN Y COLOCADO CIELO FALSO DE PLACA PVC C/ESTRUCTURA GALVANIZADA</v>
      </c>
      <c r="I2411" t="str">
        <f t="shared" si="189"/>
        <v/>
      </c>
      <c r="J2411" t="str">
        <f t="shared" si="192"/>
        <v>MATERIALES</v>
      </c>
      <c r="K2411" t="b">
        <f t="shared" si="190"/>
        <v>0</v>
      </c>
      <c r="L2411" s="11" t="str">
        <f t="shared" si="191"/>
        <v/>
      </c>
      <c r="M2411" t="str">
        <f>IF(B2411="Q", MAX(M$2:M2410)+1, "")</f>
        <v/>
      </c>
      <c r="N2411" t="str">
        <f t="shared" si="188"/>
        <v/>
      </c>
    </row>
    <row r="2412" spans="1:14" x14ac:dyDescent="0.25">
      <c r="H2412" t="str" cm="1">
        <f t="array" ref="H2412">SUBSTITUTE(INDEX($C$1:$C2412, MAX(IF((NOT(ISBLANK($C$1:$C2412)))*(ISNUMBER(FIND("Item:", $C$1:$C2412))), ROW($C$1:$C2412)-ROW($C$1)+1))), "Item: ", "")</f>
        <v>PROVISIÓN Y COLOCADO CIELO FALSO DE PLACA PVC C/ESTRUCTURA GALVANIZADA</v>
      </c>
      <c r="I2412" t="str">
        <f t="shared" si="189"/>
        <v/>
      </c>
      <c r="J2412" t="str">
        <f t="shared" si="192"/>
        <v>MATERIALES</v>
      </c>
      <c r="K2412" t="b">
        <f t="shared" si="190"/>
        <v>0</v>
      </c>
      <c r="L2412" s="11" t="str">
        <f t="shared" si="191"/>
        <v/>
      </c>
      <c r="M2412" t="str">
        <f>IF(B2412="Q", MAX(M$2:M2411)+1, "")</f>
        <v/>
      </c>
      <c r="N2412" t="str">
        <f t="shared" si="188"/>
        <v/>
      </c>
    </row>
    <row r="2413" spans="1:14" x14ac:dyDescent="0.25">
      <c r="H2413" t="str" cm="1">
        <f t="array" ref="H2413">SUBSTITUTE(INDEX($C$1:$C2413, MAX(IF((NOT(ISBLANK($C$1:$C2413)))*(ISNUMBER(FIND("Item:", $C$1:$C2413))), ROW($C$1:$C2413)-ROW($C$1)+1))), "Item: ", "")</f>
        <v>PROVISIÓN Y COLOCADO CIELO FALSO DE PLACA PVC C/ESTRUCTURA GALVANIZADA</v>
      </c>
      <c r="I2413" t="str">
        <f t="shared" si="189"/>
        <v/>
      </c>
      <c r="J2413" t="str">
        <f t="shared" si="192"/>
        <v>MATERIALES</v>
      </c>
      <c r="K2413" t="b">
        <f t="shared" si="190"/>
        <v>0</v>
      </c>
      <c r="L2413" s="11" t="str">
        <f t="shared" si="191"/>
        <v/>
      </c>
      <c r="M2413" t="str">
        <f>IF(B2413="Q", MAX(M$2:M2412)+1, "")</f>
        <v/>
      </c>
      <c r="N2413" t="str">
        <f t="shared" si="188"/>
        <v/>
      </c>
    </row>
    <row r="2414" spans="1:14" x14ac:dyDescent="0.25">
      <c r="H2414" t="str" cm="1">
        <f t="array" ref="H2414">SUBSTITUTE(INDEX($C$1:$C2414, MAX(IF((NOT(ISBLANK($C$1:$C2414)))*(ISNUMBER(FIND("Item:", $C$1:$C2414))), ROW($C$1:$C2414)-ROW($C$1)+1))), "Item: ", "")</f>
        <v>PROVISIÓN Y COLOCADO CIELO FALSO DE PLACA PVC C/ESTRUCTURA GALVANIZADA</v>
      </c>
      <c r="I2414" t="str">
        <f t="shared" si="189"/>
        <v/>
      </c>
      <c r="J2414" t="str">
        <f t="shared" si="192"/>
        <v>MATERIALES</v>
      </c>
      <c r="K2414" t="b">
        <f t="shared" si="190"/>
        <v>0</v>
      </c>
      <c r="L2414" s="11" t="str">
        <f t="shared" si="191"/>
        <v/>
      </c>
      <c r="M2414" t="str">
        <f>IF(B2414="Q", MAX(M$2:M2413)+1, "")</f>
        <v/>
      </c>
      <c r="N2414" t="str">
        <f t="shared" si="188"/>
        <v/>
      </c>
    </row>
    <row r="2415" spans="1:14" x14ac:dyDescent="0.25">
      <c r="H2415" t="str" cm="1">
        <f t="array" ref="H2415">SUBSTITUTE(INDEX($C$1:$C2415, MAX(IF((NOT(ISBLANK($C$1:$C2415)))*(ISNUMBER(FIND("Item:", $C$1:$C2415))), ROW($C$1:$C2415)-ROW($C$1)+1))), "Item: ", "")</f>
        <v>PROVISIÓN Y COLOCADO CIELO FALSO DE PLACA PVC C/ESTRUCTURA GALVANIZADA</v>
      </c>
      <c r="I2415" t="str">
        <f t="shared" si="189"/>
        <v/>
      </c>
      <c r="J2415" t="str">
        <f t="shared" si="192"/>
        <v>MATERIALES</v>
      </c>
      <c r="K2415" t="b">
        <f t="shared" si="190"/>
        <v>0</v>
      </c>
      <c r="L2415" s="11" t="str">
        <f t="shared" si="191"/>
        <v/>
      </c>
      <c r="M2415" t="str">
        <f>IF(B2415="Q", MAX(M$2:M2414)+1, "")</f>
        <v/>
      </c>
      <c r="N2415" t="str">
        <f t="shared" si="188"/>
        <v/>
      </c>
    </row>
    <row r="2416" spans="1:14" x14ac:dyDescent="0.25">
      <c r="H2416" t="str" cm="1">
        <f t="array" ref="H2416">SUBSTITUTE(INDEX($C$1:$C2416, MAX(IF((NOT(ISBLANK($C$1:$C2416)))*(ISNUMBER(FIND("Item:", $C$1:$C2416))), ROW($C$1:$C2416)-ROW($C$1)+1))), "Item: ", "")</f>
        <v>PROVISIÓN Y COLOCADO CIELO FALSO DE PLACA PVC C/ESTRUCTURA GALVANIZADA</v>
      </c>
      <c r="I2416" t="str">
        <f t="shared" si="189"/>
        <v/>
      </c>
      <c r="J2416" t="str">
        <f t="shared" si="192"/>
        <v>MATERIALES</v>
      </c>
      <c r="K2416" t="b">
        <f t="shared" si="190"/>
        <v>0</v>
      </c>
      <c r="L2416" s="11" t="str">
        <f t="shared" si="191"/>
        <v/>
      </c>
      <c r="M2416" t="str">
        <f>IF(B2416="Q", MAX(M$2:M2415)+1, "")</f>
        <v/>
      </c>
      <c r="N2416" t="str">
        <f t="shared" si="188"/>
        <v/>
      </c>
    </row>
    <row r="2417" spans="1:14" x14ac:dyDescent="0.25">
      <c r="H2417" t="str" cm="1">
        <f t="array" ref="H2417">SUBSTITUTE(INDEX($C$1:$C2417, MAX(IF((NOT(ISBLANK($C$1:$C2417)))*(ISNUMBER(FIND("Item:", $C$1:$C2417))), ROW($C$1:$C2417)-ROW($C$1)+1))), "Item: ", "")</f>
        <v>PROVISIÓN Y COLOCADO CIELO FALSO DE PLACA PVC C/ESTRUCTURA GALVANIZADA</v>
      </c>
      <c r="I2417" t="str">
        <f t="shared" si="189"/>
        <v/>
      </c>
      <c r="J2417" t="str">
        <f t="shared" si="192"/>
        <v>MATERIALES</v>
      </c>
      <c r="K2417" t="b">
        <f t="shared" si="190"/>
        <v>0</v>
      </c>
      <c r="L2417" s="11" t="str">
        <f t="shared" si="191"/>
        <v/>
      </c>
      <c r="M2417" t="str">
        <f>IF(B2417="Q", MAX(M$2:M2416)+1, "")</f>
        <v/>
      </c>
      <c r="N2417" t="str">
        <f t="shared" si="188"/>
        <v/>
      </c>
    </row>
    <row r="2418" spans="1:14" x14ac:dyDescent="0.25">
      <c r="H2418" t="str" cm="1">
        <f t="array" ref="H2418">SUBSTITUTE(INDEX($C$1:$C2418, MAX(IF((NOT(ISBLANK($C$1:$C2418)))*(ISNUMBER(FIND("Item:", $C$1:$C2418))), ROW($C$1:$C2418)-ROW($C$1)+1))), "Item: ", "")</f>
        <v>PROVISIÓN Y COLOCADO CIELO FALSO DE PLACA PVC C/ESTRUCTURA GALVANIZADA</v>
      </c>
      <c r="I2418" t="str">
        <f t="shared" si="189"/>
        <v/>
      </c>
      <c r="J2418" t="str">
        <f t="shared" si="192"/>
        <v>MATERIALES</v>
      </c>
      <c r="K2418" t="b">
        <f t="shared" si="190"/>
        <v>0</v>
      </c>
      <c r="L2418" s="11" t="str">
        <f t="shared" si="191"/>
        <v/>
      </c>
      <c r="M2418" t="str">
        <f>IF(B2418="Q", MAX(M$2:M2417)+1, "")</f>
        <v/>
      </c>
      <c r="N2418" t="str">
        <f t="shared" si="188"/>
        <v/>
      </c>
    </row>
    <row r="2419" spans="1:14" x14ac:dyDescent="0.25">
      <c r="H2419" t="str" cm="1">
        <f t="array" ref="H2419">SUBSTITUTE(INDEX($C$1:$C2419, MAX(IF((NOT(ISBLANK($C$1:$C2419)))*(ISNUMBER(FIND("Item:", $C$1:$C2419))), ROW($C$1:$C2419)-ROW($C$1)+1))), "Item: ", "")</f>
        <v>PROVISIÓN Y COLOCADO CIELO FALSO DE PLACA PVC C/ESTRUCTURA GALVANIZADA</v>
      </c>
      <c r="I2419" t="str">
        <f t="shared" si="189"/>
        <v/>
      </c>
      <c r="J2419" t="str">
        <f t="shared" si="192"/>
        <v>MATERIALES</v>
      </c>
      <c r="K2419" t="b">
        <f t="shared" si="190"/>
        <v>0</v>
      </c>
      <c r="L2419" s="11" t="str">
        <f t="shared" si="191"/>
        <v/>
      </c>
      <c r="M2419" t="str">
        <f>IF(B2419="Q", MAX(M$2:M2418)+1, "")</f>
        <v/>
      </c>
      <c r="N2419" t="str">
        <f t="shared" si="188"/>
        <v/>
      </c>
    </row>
    <row r="2420" spans="1:14" x14ac:dyDescent="0.25">
      <c r="H2420" t="str" cm="1">
        <f t="array" ref="H2420">SUBSTITUTE(INDEX($C$1:$C2420, MAX(IF((NOT(ISBLANK($C$1:$C2420)))*(ISNUMBER(FIND("Item:", $C$1:$C2420))), ROW($C$1:$C2420)-ROW($C$1)+1))), "Item: ", "")</f>
        <v>PROVISIÓN Y COLOCADO CIELO FALSO DE PLACA PVC C/ESTRUCTURA GALVANIZADA</v>
      </c>
      <c r="I2420" t="str">
        <f t="shared" si="189"/>
        <v/>
      </c>
      <c r="J2420" t="str">
        <f t="shared" si="192"/>
        <v>MATERIALES</v>
      </c>
      <c r="K2420" t="b">
        <f t="shared" si="190"/>
        <v>0</v>
      </c>
      <c r="L2420" s="11" t="str">
        <f t="shared" si="191"/>
        <v/>
      </c>
      <c r="M2420" t="str">
        <f>IF(B2420="Q", MAX(M$2:M2419)+1, "")</f>
        <v/>
      </c>
      <c r="N2420" t="str">
        <f t="shared" si="188"/>
        <v/>
      </c>
    </row>
    <row r="2421" spans="1:14" x14ac:dyDescent="0.25">
      <c r="H2421" t="str" cm="1">
        <f t="array" ref="H2421">SUBSTITUTE(INDEX($C$1:$C2421, MAX(IF((NOT(ISBLANK($C$1:$C2421)))*(ISNUMBER(FIND("Item:", $C$1:$C2421))), ROW($C$1:$C2421)-ROW($C$1)+1))), "Item: ", "")</f>
        <v>PROVISIÓN Y COLOCADO CIELO FALSO DE PLACA PVC C/ESTRUCTURA GALVANIZADA</v>
      </c>
      <c r="I2421" t="str">
        <f t="shared" si="189"/>
        <v/>
      </c>
      <c r="J2421" t="str">
        <f t="shared" si="192"/>
        <v>MATERIALES</v>
      </c>
      <c r="K2421" t="b">
        <f t="shared" si="190"/>
        <v>0</v>
      </c>
      <c r="L2421" s="11" t="str">
        <f t="shared" si="191"/>
        <v/>
      </c>
      <c r="M2421" t="str">
        <f>IF(B2421="Q", MAX(M$2:M2420)+1, "")</f>
        <v/>
      </c>
      <c r="N2421" t="str">
        <f t="shared" si="188"/>
        <v/>
      </c>
    </row>
    <row r="2422" spans="1:14" x14ac:dyDescent="0.25">
      <c r="H2422" t="str" cm="1">
        <f t="array" ref="H2422">SUBSTITUTE(INDEX($C$1:$C2422, MAX(IF((NOT(ISBLANK($C$1:$C2422)))*(ISNUMBER(FIND("Item:", $C$1:$C2422))), ROW($C$1:$C2422)-ROW($C$1)+1))), "Item: ", "")</f>
        <v>PROVISIÓN Y COLOCADO CIELO FALSO DE PLACA PVC C/ESTRUCTURA GALVANIZADA</v>
      </c>
      <c r="I2422" t="str">
        <f t="shared" si="189"/>
        <v/>
      </c>
      <c r="J2422" t="str">
        <f t="shared" si="192"/>
        <v>MATERIALES</v>
      </c>
      <c r="K2422" t="b">
        <f t="shared" si="190"/>
        <v>0</v>
      </c>
      <c r="L2422" s="11" t="str">
        <f t="shared" si="191"/>
        <v/>
      </c>
      <c r="M2422" t="str">
        <f>IF(B2422="Q", MAX(M$2:M2421)+1, "")</f>
        <v/>
      </c>
      <c r="N2422" t="str">
        <f t="shared" si="188"/>
        <v/>
      </c>
    </row>
    <row r="2423" spans="1:14" x14ac:dyDescent="0.25">
      <c r="A2423" s="6" t="s">
        <v>1</v>
      </c>
      <c r="B2423" s="6" t="s">
        <v>219</v>
      </c>
      <c r="C2423" s="8" t="s">
        <v>220</v>
      </c>
      <c r="D2423" s="8"/>
      <c r="E2423" s="8"/>
      <c r="F2423" s="8" t="s">
        <v>221</v>
      </c>
      <c r="G2423" s="7">
        <v>112</v>
      </c>
      <c r="H2423" t="str" cm="1">
        <f t="array" ref="H2423">SUBSTITUTE(INDEX($C$1:$C2423, MAX(IF((NOT(ISBLANK($C$1:$C2423)))*(ISNUMBER(FIND("Item:", $C$1:$C2423))), ROW($C$1:$C2423)-ROW($C$1)+1))), "Item: ", "")</f>
        <v>PROVISIÓN Y COLOCADO CIELO FALSO DE PLACA PVC C/ESTRUCTURA GALVANIZADA</v>
      </c>
      <c r="I2423" t="str">
        <f t="shared" si="189"/>
        <v>MATERIALES</v>
      </c>
      <c r="J2423" t="str">
        <f t="shared" si="192"/>
        <v>MATERIALES</v>
      </c>
      <c r="K2423" t="b">
        <f t="shared" si="190"/>
        <v>0</v>
      </c>
      <c r="L2423" s="11" t="str">
        <f t="shared" si="191"/>
        <v/>
      </c>
      <c r="M2423" t="str">
        <f>IF(B2423="Q", MAX(M$2:M2422)+1, "")</f>
        <v/>
      </c>
      <c r="N2423" t="str">
        <f t="shared" si="188"/>
        <v/>
      </c>
    </row>
    <row r="2424" spans="1:14" x14ac:dyDescent="0.25">
      <c r="A2424" s="2"/>
      <c r="B2424" s="2" t="s">
        <v>222</v>
      </c>
      <c r="C2424" s="5" t="s">
        <v>223</v>
      </c>
      <c r="D2424" s="5"/>
      <c r="E2424" s="5"/>
      <c r="F2424" s="5"/>
      <c r="G2424" s="5"/>
      <c r="H2424" t="str" cm="1">
        <f t="array" ref="H2424">SUBSTITUTE(INDEX($C$1:$C2424, MAX(IF((NOT(ISBLANK($C$1:$C2424)))*(ISNUMBER(FIND("Item:", $C$1:$C2424))), ROW($C$1:$C2424)-ROW($C$1)+1))), "Item: ", "")</f>
        <v>PROVISIÓN Y COLOCADO CIELO FALSO DE PLACA PVC C/ESTRUCTURA GALVANIZADA</v>
      </c>
      <c r="I2424" t="str">
        <f t="shared" si="189"/>
        <v>MANO DE OBRA</v>
      </c>
      <c r="J2424" t="str">
        <f t="shared" si="192"/>
        <v>MANO DE OBRA</v>
      </c>
      <c r="K2424" t="b">
        <f t="shared" si="190"/>
        <v>1</v>
      </c>
      <c r="L2424" s="11" t="str">
        <f t="shared" si="191"/>
        <v/>
      </c>
      <c r="M2424" t="str">
        <f>IF(B2424="Q", MAX(M$2:M2423)+1, "")</f>
        <v/>
      </c>
      <c r="N2424" t="str">
        <f t="shared" si="188"/>
        <v/>
      </c>
    </row>
    <row r="2425" spans="1:14" x14ac:dyDescent="0.25">
      <c r="A2425" s="2">
        <v>1</v>
      </c>
      <c r="B2425" s="2" t="s">
        <v>218</v>
      </c>
      <c r="C2425" s="5" t="s">
        <v>204</v>
      </c>
      <c r="D2425" s="5" t="s">
        <v>198</v>
      </c>
      <c r="E2425" s="3">
        <v>0.3</v>
      </c>
      <c r="F2425" s="3">
        <v>20</v>
      </c>
      <c r="G2425" s="3">
        <v>6</v>
      </c>
      <c r="H2425" t="str" cm="1">
        <f t="array" ref="H2425">SUBSTITUTE(INDEX($C$1:$C2425, MAX(IF((NOT(ISBLANK($C$1:$C2425)))*(ISNUMBER(FIND("Item:", $C$1:$C2425))), ROW($C$1:$C2425)-ROW($C$1)+1))), "Item: ", "")</f>
        <v>PROVISIÓN Y COLOCADO CIELO FALSO DE PLACA PVC C/ESTRUCTURA GALVANIZADA</v>
      </c>
      <c r="I2425" t="str">
        <f t="shared" si="189"/>
        <v/>
      </c>
      <c r="J2425" t="str">
        <f t="shared" si="192"/>
        <v>MANO DE OBRA</v>
      </c>
      <c r="K2425" t="b">
        <f t="shared" si="190"/>
        <v>0</v>
      </c>
      <c r="L2425" s="11" t="str">
        <f t="shared" si="191"/>
        <v>SI</v>
      </c>
      <c r="M2425" t="str">
        <f>IF(B2425="Q", MAX(M$2:M2424)+1, "")</f>
        <v/>
      </c>
      <c r="N2425" t="str">
        <f t="shared" si="188"/>
        <v/>
      </c>
    </row>
    <row r="2426" spans="1:14" x14ac:dyDescent="0.25">
      <c r="A2426" s="2">
        <v>2</v>
      </c>
      <c r="B2426" s="2" t="s">
        <v>218</v>
      </c>
      <c r="C2426" s="5" t="s">
        <v>200</v>
      </c>
      <c r="D2426" s="5" t="s">
        <v>198</v>
      </c>
      <c r="E2426" s="3">
        <v>0.3</v>
      </c>
      <c r="F2426" s="3">
        <v>0</v>
      </c>
      <c r="G2426" s="3">
        <v>0</v>
      </c>
      <c r="H2426" t="str" cm="1">
        <f t="array" ref="H2426">SUBSTITUTE(INDEX($C$1:$C2426, MAX(IF((NOT(ISBLANK($C$1:$C2426)))*(ISNUMBER(FIND("Item:", $C$1:$C2426))), ROW($C$1:$C2426)-ROW($C$1)+1))), "Item: ", "")</f>
        <v>PROVISIÓN Y COLOCADO CIELO FALSO DE PLACA PVC C/ESTRUCTURA GALVANIZADA</v>
      </c>
      <c r="I2426" t="str">
        <f t="shared" si="189"/>
        <v/>
      </c>
      <c r="J2426" t="str">
        <f t="shared" si="192"/>
        <v>MANO DE OBRA</v>
      </c>
      <c r="K2426" t="b">
        <f t="shared" si="190"/>
        <v>0</v>
      </c>
      <c r="L2426" s="11" t="str">
        <f t="shared" si="191"/>
        <v>SI</v>
      </c>
      <c r="M2426" t="str">
        <f>IF(B2426="Q", MAX(M$2:M2425)+1, "")</f>
        <v/>
      </c>
      <c r="N2426" t="str">
        <f t="shared" si="188"/>
        <v/>
      </c>
    </row>
    <row r="2427" spans="1:14" x14ac:dyDescent="0.25">
      <c r="H2427" t="str" cm="1">
        <f t="array" ref="H2427">SUBSTITUTE(INDEX($C$1:$C2427, MAX(IF((NOT(ISBLANK($C$1:$C2427)))*(ISNUMBER(FIND("Item:", $C$1:$C2427))), ROW($C$1:$C2427)-ROW($C$1)+1))), "Item: ", "")</f>
        <v>PROVISIÓN Y COLOCADO CIELO FALSO DE PLACA PVC C/ESTRUCTURA GALVANIZADA</v>
      </c>
      <c r="I2427" t="str">
        <f t="shared" si="189"/>
        <v/>
      </c>
      <c r="J2427" t="str">
        <f t="shared" si="192"/>
        <v>MANO DE OBRA</v>
      </c>
      <c r="K2427" t="b">
        <f t="shared" si="190"/>
        <v>0</v>
      </c>
      <c r="L2427" s="11" t="str">
        <f t="shared" si="191"/>
        <v/>
      </c>
      <c r="M2427" t="str">
        <f>IF(B2427="Q", MAX(M$2:M2426)+1, "")</f>
        <v/>
      </c>
      <c r="N2427" t="str">
        <f t="shared" si="188"/>
        <v/>
      </c>
    </row>
    <row r="2428" spans="1:14" x14ac:dyDescent="0.25">
      <c r="H2428" t="str" cm="1">
        <f t="array" ref="H2428">SUBSTITUTE(INDEX($C$1:$C2428, MAX(IF((NOT(ISBLANK($C$1:$C2428)))*(ISNUMBER(FIND("Item:", $C$1:$C2428))), ROW($C$1:$C2428)-ROW($C$1)+1))), "Item: ", "")</f>
        <v>PROVISIÓN Y COLOCADO CIELO FALSO DE PLACA PVC C/ESTRUCTURA GALVANIZADA</v>
      </c>
      <c r="I2428" t="str">
        <f t="shared" si="189"/>
        <v/>
      </c>
      <c r="J2428" t="str">
        <f t="shared" si="192"/>
        <v>MANO DE OBRA</v>
      </c>
      <c r="K2428" t="b">
        <f t="shared" si="190"/>
        <v>0</v>
      </c>
      <c r="L2428" s="11" t="str">
        <f t="shared" si="191"/>
        <v/>
      </c>
      <c r="M2428" t="str">
        <f>IF(B2428="Q", MAX(M$2:M2427)+1, "")</f>
        <v/>
      </c>
      <c r="N2428" t="str">
        <f t="shared" si="188"/>
        <v/>
      </c>
    </row>
    <row r="2429" spans="1:14" x14ac:dyDescent="0.25">
      <c r="H2429" t="str" cm="1">
        <f t="array" ref="H2429">SUBSTITUTE(INDEX($C$1:$C2429, MAX(IF((NOT(ISBLANK($C$1:$C2429)))*(ISNUMBER(FIND("Item:", $C$1:$C2429))), ROW($C$1:$C2429)-ROW($C$1)+1))), "Item: ", "")</f>
        <v>PROVISIÓN Y COLOCADO CIELO FALSO DE PLACA PVC C/ESTRUCTURA GALVANIZADA</v>
      </c>
      <c r="I2429" t="str">
        <f t="shared" si="189"/>
        <v/>
      </c>
      <c r="J2429" t="str">
        <f t="shared" si="192"/>
        <v>MANO DE OBRA</v>
      </c>
      <c r="K2429" t="b">
        <f t="shared" si="190"/>
        <v>0</v>
      </c>
      <c r="L2429" s="11" t="str">
        <f t="shared" si="191"/>
        <v/>
      </c>
      <c r="M2429" t="str">
        <f>IF(B2429="Q", MAX(M$2:M2428)+1, "")</f>
        <v/>
      </c>
      <c r="N2429" t="str">
        <f t="shared" si="188"/>
        <v/>
      </c>
    </row>
    <row r="2430" spans="1:14" x14ac:dyDescent="0.25">
      <c r="A2430" s="6" t="s">
        <v>1</v>
      </c>
      <c r="B2430" s="6" t="s">
        <v>224</v>
      </c>
      <c r="C2430" s="8" t="s">
        <v>225</v>
      </c>
      <c r="D2430" s="8"/>
      <c r="E2430" s="8"/>
      <c r="F2430" s="8" t="s">
        <v>226</v>
      </c>
      <c r="G2430" s="7">
        <v>6</v>
      </c>
      <c r="H2430" t="str" cm="1">
        <f t="array" ref="H2430">SUBSTITUTE(INDEX($C$1:$C2430, MAX(IF((NOT(ISBLANK($C$1:$C2430)))*(ISNUMBER(FIND("Item:", $C$1:$C2430))), ROW($C$1:$C2430)-ROW($C$1)+1))), "Item: ", "")</f>
        <v>PROVISIÓN Y COLOCADO CIELO FALSO DE PLACA PVC C/ESTRUCTURA GALVANIZADA</v>
      </c>
      <c r="I2430" t="str">
        <f t="shared" si="189"/>
        <v>MANO DE OBRA</v>
      </c>
      <c r="J2430" t="str">
        <f t="shared" si="192"/>
        <v>MANO DE OBRA</v>
      </c>
      <c r="K2430" t="b">
        <f t="shared" si="190"/>
        <v>0</v>
      </c>
      <c r="L2430" s="11" t="str">
        <f t="shared" si="191"/>
        <v/>
      </c>
      <c r="M2430" t="str">
        <f>IF(B2430="Q", MAX(M$2:M2429)+1, "")</f>
        <v/>
      </c>
      <c r="N2430" t="str">
        <f t="shared" si="188"/>
        <v/>
      </c>
    </row>
    <row r="2431" spans="1:14" x14ac:dyDescent="0.25">
      <c r="A2431" s="2"/>
      <c r="B2431" s="2" t="s">
        <v>227</v>
      </c>
      <c r="C2431" s="5" t="s">
        <v>228</v>
      </c>
      <c r="D2431" s="5"/>
      <c r="E2431" s="5" t="s">
        <v>229</v>
      </c>
      <c r="F2431" s="5" t="s">
        <v>230</v>
      </c>
      <c r="G2431" s="3">
        <v>3.3</v>
      </c>
      <c r="H2431" t="str" cm="1">
        <f t="array" ref="H2431">SUBSTITUTE(INDEX($C$1:$C2431, MAX(IF((NOT(ISBLANK($C$1:$C2431)))*(ISNUMBER(FIND("Item:", $C$1:$C2431))), ROW($C$1:$C2431)-ROW($C$1)+1))), "Item: ", "")</f>
        <v>PROVISIÓN Y COLOCADO CIELO FALSO DE PLACA PVC C/ESTRUCTURA GALVANIZADA</v>
      </c>
      <c r="I2431" t="str">
        <f t="shared" si="189"/>
        <v/>
      </c>
      <c r="J2431" t="str">
        <f t="shared" si="192"/>
        <v>MANO DE OBRA</v>
      </c>
      <c r="K2431" t="b">
        <f t="shared" si="190"/>
        <v>0</v>
      </c>
      <c r="L2431" s="11" t="str">
        <f t="shared" si="191"/>
        <v/>
      </c>
      <c r="M2431" t="str">
        <f>IF(B2431="Q", MAX(M$2:M2430)+1, "")</f>
        <v/>
      </c>
      <c r="N2431" t="str">
        <f t="shared" si="188"/>
        <v/>
      </c>
    </row>
    <row r="2432" spans="1:14" x14ac:dyDescent="0.25">
      <c r="A2432" s="2"/>
      <c r="B2432" s="2" t="s">
        <v>231</v>
      </c>
      <c r="C2432" s="5" t="s">
        <v>232</v>
      </c>
      <c r="D2432" s="5"/>
      <c r="E2432" s="5" t="s">
        <v>233</v>
      </c>
      <c r="F2432" s="5" t="s">
        <v>234</v>
      </c>
      <c r="G2432" s="3">
        <v>1.39</v>
      </c>
      <c r="H2432" t="str" cm="1">
        <f t="array" ref="H2432">SUBSTITUTE(INDEX($C$1:$C2432, MAX(IF((NOT(ISBLANK($C$1:$C2432)))*(ISNUMBER(FIND("Item:", $C$1:$C2432))), ROW($C$1:$C2432)-ROW($C$1)+1))), "Item: ", "")</f>
        <v>PROVISIÓN Y COLOCADO CIELO FALSO DE PLACA PVC C/ESTRUCTURA GALVANIZADA</v>
      </c>
      <c r="I2432" t="str">
        <f t="shared" si="189"/>
        <v/>
      </c>
      <c r="J2432" t="str">
        <f t="shared" si="192"/>
        <v>MANO DE OBRA</v>
      </c>
      <c r="K2432" t="b">
        <f t="shared" si="190"/>
        <v>0</v>
      </c>
      <c r="L2432" s="11" t="str">
        <f t="shared" si="191"/>
        <v/>
      </c>
      <c r="M2432" t="str">
        <f>IF(B2432="Q", MAX(M$2:M2431)+1, "")</f>
        <v/>
      </c>
      <c r="N2432" t="str">
        <f t="shared" si="188"/>
        <v/>
      </c>
    </row>
    <row r="2433" spans="1:14" x14ac:dyDescent="0.25">
      <c r="A2433" s="6" t="s">
        <v>1</v>
      </c>
      <c r="B2433" s="6" t="s">
        <v>235</v>
      </c>
      <c r="C2433" s="8" t="s">
        <v>236</v>
      </c>
      <c r="D2433" s="8"/>
      <c r="E2433" s="8"/>
      <c r="F2433" s="8" t="s">
        <v>237</v>
      </c>
      <c r="G2433" s="7">
        <v>10.69</v>
      </c>
      <c r="H2433" t="str" cm="1">
        <f t="array" ref="H2433">SUBSTITUTE(INDEX($C$1:$C2433, MAX(IF((NOT(ISBLANK($C$1:$C2433)))*(ISNUMBER(FIND("Item:", $C$1:$C2433))), ROW($C$1:$C2433)-ROW($C$1)+1))), "Item: ", "")</f>
        <v>PROVISIÓN Y COLOCADO CIELO FALSO DE PLACA PVC C/ESTRUCTURA GALVANIZADA</v>
      </c>
      <c r="I2433" t="str">
        <f t="shared" si="189"/>
        <v>MANO DE OBRA</v>
      </c>
      <c r="J2433" t="str">
        <f t="shared" si="192"/>
        <v>MANO DE OBRA</v>
      </c>
      <c r="K2433" t="b">
        <f t="shared" si="190"/>
        <v>0</v>
      </c>
      <c r="L2433" s="11" t="str">
        <f t="shared" si="191"/>
        <v/>
      </c>
      <c r="M2433" t="str">
        <f>IF(B2433="Q", MAX(M$2:M2432)+1, "")</f>
        <v/>
      </c>
      <c r="N2433" t="str">
        <f t="shared" si="188"/>
        <v/>
      </c>
    </row>
    <row r="2434" spans="1:14" x14ac:dyDescent="0.25">
      <c r="A2434" s="2"/>
      <c r="B2434" s="2" t="s">
        <v>238</v>
      </c>
      <c r="C2434" s="5" t="s">
        <v>239</v>
      </c>
      <c r="D2434" s="5"/>
      <c r="E2434" s="5"/>
      <c r="F2434" s="5"/>
      <c r="G2434" s="5"/>
      <c r="H2434" t="str" cm="1">
        <f t="array" ref="H2434">SUBSTITUTE(INDEX($C$1:$C2434, MAX(IF((NOT(ISBLANK($C$1:$C2434)))*(ISNUMBER(FIND("Item:", $C$1:$C2434))), ROW($C$1:$C2434)-ROW($C$1)+1))), "Item: ", "")</f>
        <v>PROVISIÓN Y COLOCADO CIELO FALSO DE PLACA PVC C/ESTRUCTURA GALVANIZADA</v>
      </c>
      <c r="I2434" t="str">
        <f t="shared" si="189"/>
        <v>EQUIPO</v>
      </c>
      <c r="J2434" t="str">
        <f t="shared" si="192"/>
        <v>EQUIPO</v>
      </c>
      <c r="K2434" t="b">
        <f t="shared" si="190"/>
        <v>0</v>
      </c>
      <c r="L2434" s="11" t="str">
        <f t="shared" si="191"/>
        <v/>
      </c>
      <c r="M2434" t="str">
        <f>IF(B2434="Q", MAX(M$2:M2433)+1, "")</f>
        <v/>
      </c>
      <c r="N2434" t="str">
        <f t="shared" ref="N2434:N2497" si="193">+IF(M2434="","",H2434)</f>
        <v/>
      </c>
    </row>
    <row r="2435" spans="1:14" x14ac:dyDescent="0.25">
      <c r="H2435" t="str" cm="1">
        <f t="array" ref="H2435">SUBSTITUTE(INDEX($C$1:$C2435, MAX(IF((NOT(ISBLANK($C$1:$C2435)))*(ISNUMBER(FIND("Item:", $C$1:$C2435))), ROW($C$1:$C2435)-ROW($C$1)+1))), "Item: ", "")</f>
        <v>PROVISIÓN Y COLOCADO CIELO FALSO DE PLACA PVC C/ESTRUCTURA GALVANIZADA</v>
      </c>
      <c r="I2435" t="str">
        <f t="shared" ref="I2435:I2498" si="194">IFERROR(  IF(OR(ISNUMBER(FIND("MATERIALES", C2435,1))), "MATERIALES",  IF(OR(ISNUMBER(FIND("MANO DE OBRA", C2435))), "MANO DE OBRA",  IF(OR(ISNUMBER(FIND("EQUIPO", C2435))), "EQUIPO",  ""))),"")</f>
        <v/>
      </c>
      <c r="J2435" t="str">
        <f t="shared" si="192"/>
        <v>EQUIPO</v>
      </c>
      <c r="K2435" t="b">
        <f t="shared" ref="K2435:K2498" si="195">AND(ISTEXT(B2435),C2435=J2435)</f>
        <v>0</v>
      </c>
      <c r="L2435" s="11" t="str">
        <f t="shared" ref="L2435:L2498" si="196">IF(ISNUMBER(A2435),"SI","")</f>
        <v/>
      </c>
      <c r="M2435" t="str">
        <f>IF(B2435="Q", MAX(M$2:M2434)+1, "")</f>
        <v/>
      </c>
      <c r="N2435" t="str">
        <f t="shared" si="193"/>
        <v/>
      </c>
    </row>
    <row r="2436" spans="1:14" x14ac:dyDescent="0.25">
      <c r="H2436" t="str" cm="1">
        <f t="array" ref="H2436">SUBSTITUTE(INDEX($C$1:$C2436, MAX(IF((NOT(ISBLANK($C$1:$C2436)))*(ISNUMBER(FIND("Item:", $C$1:$C2436))), ROW($C$1:$C2436)-ROW($C$1)+1))), "Item: ", "")</f>
        <v>PROVISIÓN Y COLOCADO CIELO FALSO DE PLACA PVC C/ESTRUCTURA GALVANIZADA</v>
      </c>
      <c r="I2436" t="str">
        <f t="shared" si="194"/>
        <v/>
      </c>
      <c r="J2436" t="str">
        <f t="shared" si="192"/>
        <v>EQUIPO</v>
      </c>
      <c r="K2436" t="b">
        <f t="shared" si="195"/>
        <v>0</v>
      </c>
      <c r="L2436" s="11" t="str">
        <f t="shared" si="196"/>
        <v/>
      </c>
      <c r="M2436" t="str">
        <f>IF(B2436="Q", MAX(M$2:M2435)+1, "")</f>
        <v/>
      </c>
      <c r="N2436" t="str">
        <f t="shared" si="193"/>
        <v/>
      </c>
    </row>
    <row r="2437" spans="1:14" x14ac:dyDescent="0.25">
      <c r="H2437" t="str" cm="1">
        <f t="array" ref="H2437">SUBSTITUTE(INDEX($C$1:$C2437, MAX(IF((NOT(ISBLANK($C$1:$C2437)))*(ISNUMBER(FIND("Item:", $C$1:$C2437))), ROW($C$1:$C2437)-ROW($C$1)+1))), "Item: ", "")</f>
        <v>PROVISIÓN Y COLOCADO CIELO FALSO DE PLACA PVC C/ESTRUCTURA GALVANIZADA</v>
      </c>
      <c r="I2437" t="str">
        <f t="shared" si="194"/>
        <v/>
      </c>
      <c r="J2437" t="str">
        <f t="shared" si="192"/>
        <v>EQUIPO</v>
      </c>
      <c r="K2437" t="b">
        <f t="shared" si="195"/>
        <v>0</v>
      </c>
      <c r="L2437" s="11" t="str">
        <f t="shared" si="196"/>
        <v/>
      </c>
      <c r="M2437" t="str">
        <f>IF(B2437="Q", MAX(M$2:M2436)+1, "")</f>
        <v/>
      </c>
      <c r="N2437" t="str">
        <f t="shared" si="193"/>
        <v/>
      </c>
    </row>
    <row r="2438" spans="1:14" x14ac:dyDescent="0.25">
      <c r="H2438" t="str" cm="1">
        <f t="array" ref="H2438">SUBSTITUTE(INDEX($C$1:$C2438, MAX(IF((NOT(ISBLANK($C$1:$C2438)))*(ISNUMBER(FIND("Item:", $C$1:$C2438))), ROW($C$1:$C2438)-ROW($C$1)+1))), "Item: ", "")</f>
        <v>PROVISIÓN Y COLOCADO CIELO FALSO DE PLACA PVC C/ESTRUCTURA GALVANIZADA</v>
      </c>
      <c r="I2438" t="str">
        <f t="shared" si="194"/>
        <v/>
      </c>
      <c r="J2438" t="str">
        <f t="shared" si="192"/>
        <v>EQUIPO</v>
      </c>
      <c r="K2438" t="b">
        <f t="shared" si="195"/>
        <v>0</v>
      </c>
      <c r="L2438" s="11" t="str">
        <f t="shared" si="196"/>
        <v/>
      </c>
      <c r="M2438" t="str">
        <f>IF(B2438="Q", MAX(M$2:M2437)+1, "")</f>
        <v/>
      </c>
      <c r="N2438" t="str">
        <f t="shared" si="193"/>
        <v/>
      </c>
    </row>
    <row r="2439" spans="1:14" x14ac:dyDescent="0.25">
      <c r="H2439" t="str" cm="1">
        <f t="array" ref="H2439">SUBSTITUTE(INDEX($C$1:$C2439, MAX(IF((NOT(ISBLANK($C$1:$C2439)))*(ISNUMBER(FIND("Item:", $C$1:$C2439))), ROW($C$1:$C2439)-ROW($C$1)+1))), "Item: ", "")</f>
        <v>PROVISIÓN Y COLOCADO CIELO FALSO DE PLACA PVC C/ESTRUCTURA GALVANIZADA</v>
      </c>
      <c r="I2439" t="str">
        <f t="shared" si="194"/>
        <v/>
      </c>
      <c r="J2439" t="str">
        <f t="shared" si="192"/>
        <v>EQUIPO</v>
      </c>
      <c r="K2439" t="b">
        <f t="shared" si="195"/>
        <v>0</v>
      </c>
      <c r="L2439" s="11" t="str">
        <f t="shared" si="196"/>
        <v/>
      </c>
      <c r="M2439" t="str">
        <f>IF(B2439="Q", MAX(M$2:M2438)+1, "")</f>
        <v/>
      </c>
      <c r="N2439" t="str">
        <f t="shared" si="193"/>
        <v/>
      </c>
    </row>
    <row r="2440" spans="1:14" x14ac:dyDescent="0.25">
      <c r="A2440" s="2"/>
      <c r="B2440" s="2" t="s">
        <v>240</v>
      </c>
      <c r="C2440" s="5" t="s">
        <v>241</v>
      </c>
      <c r="D2440" s="5"/>
      <c r="E2440" s="5" t="s">
        <v>242</v>
      </c>
      <c r="F2440" s="5" t="s">
        <v>243</v>
      </c>
      <c r="G2440" s="3">
        <v>0.32</v>
      </c>
      <c r="H2440" t="str" cm="1">
        <f t="array" ref="H2440">SUBSTITUTE(INDEX($C$1:$C2440, MAX(IF((NOT(ISBLANK($C$1:$C2440)))*(ISNUMBER(FIND("Item:", $C$1:$C2440))), ROW($C$1:$C2440)-ROW($C$1)+1))), "Item: ", "")</f>
        <v>PROVISIÓN Y COLOCADO CIELO FALSO DE PLACA PVC C/ESTRUCTURA GALVANIZADA</v>
      </c>
      <c r="I2440" t="str">
        <f t="shared" si="194"/>
        <v/>
      </c>
      <c r="J2440" t="str">
        <f t="shared" ref="J2440:J2503" si="197">+IF(I2440="",J2439,I2440)</f>
        <v>EQUIPO</v>
      </c>
      <c r="K2440" t="b">
        <f t="shared" si="195"/>
        <v>0</v>
      </c>
      <c r="L2440" s="11" t="str">
        <f t="shared" si="196"/>
        <v/>
      </c>
      <c r="M2440" t="str">
        <f>IF(B2440="Q", MAX(M$2:M2439)+1, "")</f>
        <v/>
      </c>
      <c r="N2440" t="str">
        <f t="shared" si="193"/>
        <v/>
      </c>
    </row>
    <row r="2441" spans="1:14" x14ac:dyDescent="0.25">
      <c r="A2441" s="6" t="s">
        <v>1</v>
      </c>
      <c r="B2441" s="6" t="s">
        <v>244</v>
      </c>
      <c r="C2441" s="8" t="s">
        <v>245</v>
      </c>
      <c r="D2441" s="8"/>
      <c r="E2441" s="8"/>
      <c r="F2441" s="8" t="s">
        <v>246</v>
      </c>
      <c r="G2441" s="7">
        <v>0.32</v>
      </c>
      <c r="H2441" t="str" cm="1">
        <f t="array" ref="H2441">SUBSTITUTE(INDEX($C$1:$C2441, MAX(IF((NOT(ISBLANK($C$1:$C2441)))*(ISNUMBER(FIND("Item:", $C$1:$C2441))), ROW($C$1:$C2441)-ROW($C$1)+1))), "Item: ", "")</f>
        <v>PROVISIÓN Y COLOCADO CIELO FALSO DE PLACA PVC C/ESTRUCTURA GALVANIZADA</v>
      </c>
      <c r="I2441" t="str">
        <f t="shared" si="194"/>
        <v>EQUIPO</v>
      </c>
      <c r="J2441" t="str">
        <f t="shared" si="197"/>
        <v>EQUIPO</v>
      </c>
      <c r="K2441" t="b">
        <f t="shared" si="195"/>
        <v>0</v>
      </c>
      <c r="L2441" s="11" t="str">
        <f t="shared" si="196"/>
        <v/>
      </c>
      <c r="M2441" t="str">
        <f>IF(B2441="Q", MAX(M$2:M2440)+1, "")</f>
        <v/>
      </c>
      <c r="N2441" t="str">
        <f t="shared" si="193"/>
        <v/>
      </c>
    </row>
    <row r="2442" spans="1:14" x14ac:dyDescent="0.25">
      <c r="A2442" s="6" t="s">
        <v>1</v>
      </c>
      <c r="B2442" s="6" t="s">
        <v>247</v>
      </c>
      <c r="C2442" s="8" t="s">
        <v>248</v>
      </c>
      <c r="D2442" s="8"/>
      <c r="E2442" s="8"/>
      <c r="F2442" s="8" t="s">
        <v>249</v>
      </c>
      <c r="G2442" s="7">
        <v>123.01</v>
      </c>
      <c r="H2442" t="str" cm="1">
        <f t="array" ref="H2442">SUBSTITUTE(INDEX($C$1:$C2442, MAX(IF((NOT(ISBLANK($C$1:$C2442)))*(ISNUMBER(FIND("Item:", $C$1:$C2442))), ROW($C$1:$C2442)-ROW($C$1)+1))), "Item: ", "")</f>
        <v>PROVISIÓN Y COLOCADO CIELO FALSO DE PLACA PVC C/ESTRUCTURA GALVANIZADA</v>
      </c>
      <c r="I2442" t="str">
        <f t="shared" si="194"/>
        <v/>
      </c>
      <c r="J2442" t="str">
        <f t="shared" si="197"/>
        <v>EQUIPO</v>
      </c>
      <c r="K2442" t="b">
        <f t="shared" si="195"/>
        <v>0</v>
      </c>
      <c r="L2442" s="11" t="str">
        <f t="shared" si="196"/>
        <v/>
      </c>
      <c r="M2442" t="str">
        <f>IF(B2442="Q", MAX(M$2:M2441)+1, "")</f>
        <v/>
      </c>
      <c r="N2442" t="str">
        <f t="shared" si="193"/>
        <v/>
      </c>
    </row>
    <row r="2443" spans="1:14" x14ac:dyDescent="0.25">
      <c r="A2443" s="2"/>
      <c r="B2443" s="2" t="s">
        <v>250</v>
      </c>
      <c r="C2443" s="5" t="s">
        <v>251</v>
      </c>
      <c r="D2443" s="5"/>
      <c r="E2443" s="5" t="s">
        <v>252</v>
      </c>
      <c r="F2443" s="5" t="s">
        <v>253</v>
      </c>
      <c r="G2443" s="3">
        <v>8.61</v>
      </c>
      <c r="H2443" t="str" cm="1">
        <f t="array" ref="H2443">SUBSTITUTE(INDEX($C$1:$C2443, MAX(IF((NOT(ISBLANK($C$1:$C2443)))*(ISNUMBER(FIND("Item:", $C$1:$C2443))), ROW($C$1:$C2443)-ROW($C$1)+1))), "Item: ", "")</f>
        <v>PROVISIÓN Y COLOCADO CIELO FALSO DE PLACA PVC C/ESTRUCTURA GALVANIZADA</v>
      </c>
      <c r="I2443" t="str">
        <f t="shared" si="194"/>
        <v/>
      </c>
      <c r="J2443" t="str">
        <f t="shared" si="197"/>
        <v>EQUIPO</v>
      </c>
      <c r="K2443" t="b">
        <f t="shared" si="195"/>
        <v>0</v>
      </c>
      <c r="L2443" s="11" t="str">
        <f t="shared" si="196"/>
        <v/>
      </c>
      <c r="M2443" t="str">
        <f>IF(B2443="Q", MAX(M$2:M2442)+1, "")</f>
        <v/>
      </c>
      <c r="N2443" t="str">
        <f t="shared" si="193"/>
        <v/>
      </c>
    </row>
    <row r="2444" spans="1:14" x14ac:dyDescent="0.25">
      <c r="A2444" s="2"/>
      <c r="B2444" s="2" t="s">
        <v>26</v>
      </c>
      <c r="C2444" s="5" t="s">
        <v>254</v>
      </c>
      <c r="D2444" s="5"/>
      <c r="E2444" s="5" t="s">
        <v>252</v>
      </c>
      <c r="F2444" s="5" t="s">
        <v>255</v>
      </c>
      <c r="G2444" s="3">
        <v>9.2100000000000009</v>
      </c>
      <c r="H2444" t="str" cm="1">
        <f t="array" ref="H2444">SUBSTITUTE(INDEX($C$1:$C2444, MAX(IF((NOT(ISBLANK($C$1:$C2444)))*(ISNUMBER(FIND("Item:", $C$1:$C2444))), ROW($C$1:$C2444)-ROW($C$1)+1))), "Item: ", "")</f>
        <v>PROVISIÓN Y COLOCADO CIELO FALSO DE PLACA PVC C/ESTRUCTURA GALVANIZADA</v>
      </c>
      <c r="I2444" t="str">
        <f t="shared" si="194"/>
        <v/>
      </c>
      <c r="J2444" t="str">
        <f t="shared" si="197"/>
        <v>EQUIPO</v>
      </c>
      <c r="K2444" t="b">
        <f t="shared" si="195"/>
        <v>0</v>
      </c>
      <c r="L2444" s="11" t="str">
        <f t="shared" si="196"/>
        <v/>
      </c>
      <c r="M2444" t="str">
        <f>IF(B2444="Q", MAX(M$2:M2443)+1, "")</f>
        <v/>
      </c>
      <c r="N2444" t="str">
        <f t="shared" si="193"/>
        <v/>
      </c>
    </row>
    <row r="2445" spans="1:14" x14ac:dyDescent="0.25">
      <c r="A2445" s="6" t="s">
        <v>1</v>
      </c>
      <c r="B2445" s="6" t="s">
        <v>256</v>
      </c>
      <c r="C2445" s="8" t="s">
        <v>257</v>
      </c>
      <c r="D2445" s="8"/>
      <c r="E2445" s="8"/>
      <c r="F2445" s="8" t="s">
        <v>258</v>
      </c>
      <c r="G2445" s="7">
        <v>140.83000000000001</v>
      </c>
      <c r="H2445" t="str" cm="1">
        <f t="array" ref="H2445">SUBSTITUTE(INDEX($C$1:$C2445, MAX(IF((NOT(ISBLANK($C$1:$C2445)))*(ISNUMBER(FIND("Item:", $C$1:$C2445))), ROW($C$1:$C2445)-ROW($C$1)+1))), "Item: ", "")</f>
        <v>PROVISIÓN Y COLOCADO CIELO FALSO DE PLACA PVC C/ESTRUCTURA GALVANIZADA</v>
      </c>
      <c r="I2445" t="str">
        <f t="shared" si="194"/>
        <v/>
      </c>
      <c r="J2445" t="str">
        <f t="shared" si="197"/>
        <v>EQUIPO</v>
      </c>
      <c r="K2445" t="b">
        <f t="shared" si="195"/>
        <v>0</v>
      </c>
      <c r="L2445" s="11" t="str">
        <f t="shared" si="196"/>
        <v/>
      </c>
      <c r="M2445" t="str">
        <f>IF(B2445="Q", MAX(M$2:M2444)+1, "")</f>
        <v/>
      </c>
      <c r="N2445" t="str">
        <f t="shared" si="193"/>
        <v/>
      </c>
    </row>
    <row r="2446" spans="1:14" x14ac:dyDescent="0.25">
      <c r="A2446" s="2"/>
      <c r="B2446" s="2" t="s">
        <v>259</v>
      </c>
      <c r="C2446" s="5" t="s">
        <v>260</v>
      </c>
      <c r="D2446" s="5"/>
      <c r="E2446" s="5" t="s">
        <v>261</v>
      </c>
      <c r="F2446" s="5" t="s">
        <v>262</v>
      </c>
      <c r="G2446" s="3">
        <v>4.3499999999999996</v>
      </c>
      <c r="H2446" t="str" cm="1">
        <f t="array" ref="H2446">SUBSTITUTE(INDEX($C$1:$C2446, MAX(IF((NOT(ISBLANK($C$1:$C2446)))*(ISNUMBER(FIND("Item:", $C$1:$C2446))), ROW($C$1:$C2446)-ROW($C$1)+1))), "Item: ", "")</f>
        <v>PROVISIÓN Y COLOCADO CIELO FALSO DE PLACA PVC C/ESTRUCTURA GALVANIZADA</v>
      </c>
      <c r="I2446" t="str">
        <f t="shared" si="194"/>
        <v/>
      </c>
      <c r="J2446" t="str">
        <f t="shared" si="197"/>
        <v>EQUIPO</v>
      </c>
      <c r="K2446" t="b">
        <f t="shared" si="195"/>
        <v>0</v>
      </c>
      <c r="L2446" s="11" t="str">
        <f t="shared" si="196"/>
        <v/>
      </c>
      <c r="M2446" t="str">
        <f>IF(B2446="Q", MAX(M$2:M2445)+1, "")</f>
        <v/>
      </c>
      <c r="N2446" t="str">
        <f t="shared" si="193"/>
        <v/>
      </c>
    </row>
    <row r="2447" spans="1:14" x14ac:dyDescent="0.25">
      <c r="H2447" t="str" cm="1">
        <f t="array" ref="H2447">SUBSTITUTE(INDEX($C$1:$C2447, MAX(IF((NOT(ISBLANK($C$1:$C2447)))*(ISNUMBER(FIND("Item:", $C$1:$C2447))), ROW($C$1:$C2447)-ROW($C$1)+1))), "Item: ", "")</f>
        <v>PROVISIÓN Y COLOCADO CIELO FALSO DE PLACA PVC C/ESTRUCTURA GALVANIZADA</v>
      </c>
      <c r="I2447" t="str">
        <f t="shared" si="194"/>
        <v/>
      </c>
      <c r="J2447" t="str">
        <f t="shared" si="197"/>
        <v>EQUIPO</v>
      </c>
      <c r="K2447" t="b">
        <f t="shared" si="195"/>
        <v>0</v>
      </c>
      <c r="L2447" s="11" t="str">
        <f t="shared" si="196"/>
        <v/>
      </c>
      <c r="M2447" t="str">
        <f>IF(B2447="Q", MAX(M$2:M2446)+1, "")</f>
        <v/>
      </c>
      <c r="N2447" t="str">
        <f t="shared" si="193"/>
        <v/>
      </c>
    </row>
    <row r="2448" spans="1:14" x14ac:dyDescent="0.25">
      <c r="A2448" s="6" t="s">
        <v>1</v>
      </c>
      <c r="B2448" s="6" t="s">
        <v>263</v>
      </c>
      <c r="C2448" s="8" t="s">
        <v>264</v>
      </c>
      <c r="D2448" s="8"/>
      <c r="E2448" s="8"/>
      <c r="F2448" s="8" t="s">
        <v>265</v>
      </c>
      <c r="G2448" s="7">
        <v>145.19</v>
      </c>
      <c r="H2448" t="str" cm="1">
        <f t="array" ref="H2448">SUBSTITUTE(INDEX($C$1:$C2448, MAX(IF((NOT(ISBLANK($C$1:$C2448)))*(ISNUMBER(FIND("Item:", $C$1:$C2448))), ROW($C$1:$C2448)-ROW($C$1)+1))), "Item: ", "")</f>
        <v>PROVISIÓN Y COLOCADO CIELO FALSO DE PLACA PVC C/ESTRUCTURA GALVANIZADA</v>
      </c>
      <c r="I2448" t="str">
        <f t="shared" si="194"/>
        <v/>
      </c>
      <c r="J2448" t="str">
        <f t="shared" si="197"/>
        <v>EQUIPO</v>
      </c>
      <c r="K2448" t="b">
        <f t="shared" si="195"/>
        <v>0</v>
      </c>
      <c r="L2448" s="11" t="str">
        <f t="shared" si="196"/>
        <v/>
      </c>
      <c r="M2448">
        <f>IF(B2448="Q", MAX(M$2:M2447)+1, "")</f>
        <v>49</v>
      </c>
      <c r="N2448" t="str">
        <f t="shared" si="193"/>
        <v>PROVISIÓN Y COLOCADO CIELO FALSO DE PLACA PVC C/ESTRUCTURA GALVANIZADA</v>
      </c>
    </row>
    <row r="2449" spans="1:14" x14ac:dyDescent="0.25">
      <c r="A2449" s="6" t="s">
        <v>1</v>
      </c>
      <c r="B2449" s="6"/>
      <c r="C2449" s="8" t="s">
        <v>266</v>
      </c>
      <c r="D2449" s="8"/>
      <c r="E2449" s="8"/>
      <c r="F2449" s="8"/>
      <c r="G2449" s="7">
        <v>145.19</v>
      </c>
      <c r="H2449" t="str" cm="1">
        <f t="array" ref="H2449">SUBSTITUTE(INDEX($C$1:$C2449, MAX(IF((NOT(ISBLANK($C$1:$C2449)))*(ISNUMBER(FIND("Item:", $C$1:$C2449))), ROW($C$1:$C2449)-ROW($C$1)+1))), "Item: ", "")</f>
        <v>PROVISIÓN Y COLOCADO CIELO FALSO DE PLACA PVC C/ESTRUCTURA GALVANIZADA</v>
      </c>
      <c r="I2449" t="str">
        <f t="shared" si="194"/>
        <v/>
      </c>
      <c r="J2449" t="str">
        <f t="shared" si="197"/>
        <v>EQUIPO</v>
      </c>
      <c r="K2449" t="b">
        <f t="shared" si="195"/>
        <v>0</v>
      </c>
      <c r="L2449" s="11" t="str">
        <f t="shared" si="196"/>
        <v/>
      </c>
      <c r="M2449" t="str">
        <f>IF(B2449="Q", MAX(M$2:M2448)+1, "")</f>
        <v/>
      </c>
      <c r="N2449" t="str">
        <f t="shared" si="193"/>
        <v/>
      </c>
    </row>
    <row r="2450" spans="1:14" x14ac:dyDescent="0.25">
      <c r="C2450" s="9" t="s">
        <v>374</v>
      </c>
      <c r="H2450" t="str" cm="1">
        <f t="array" ref="H2450">SUBSTITUTE(INDEX($C$1:$C2450, MAX(IF((NOT(ISBLANK($C$1:$C2450)))*(ISNUMBER(FIND("Item:", $C$1:$C2450))), ROW($C$1:$C2450)-ROW($C$1)+1))), "Item: ", "")</f>
        <v>PROVISIÓN Y COLOCADO CIELO FALSO DE PLACA PVC C/ESTRUCTURA GALVANIZADA</v>
      </c>
      <c r="I2450" t="str">
        <f t="shared" si="194"/>
        <v/>
      </c>
      <c r="J2450" t="str">
        <f t="shared" si="197"/>
        <v>EQUIPO</v>
      </c>
      <c r="K2450" t="b">
        <f t="shared" si="195"/>
        <v>0</v>
      </c>
      <c r="L2450" s="11" t="str">
        <f t="shared" si="196"/>
        <v/>
      </c>
      <c r="M2450" t="str">
        <f>IF(B2450="Q", MAX(M$2:M2449)+1, "")</f>
        <v/>
      </c>
      <c r="N2450" t="str">
        <f t="shared" si="193"/>
        <v/>
      </c>
    </row>
    <row r="2451" spans="1:14" x14ac:dyDescent="0.25">
      <c r="H2451" t="str" cm="1">
        <f t="array" ref="H2451">SUBSTITUTE(INDEX($C$1:$C2451, MAX(IF((NOT(ISBLANK($C$1:$C2451)))*(ISNUMBER(FIND("Item:", $C$1:$C2451))), ROW($C$1:$C2451)-ROW($C$1)+1))), "Item: ", "")</f>
        <v>PROVISIÓN Y COLOCADO CIELO FALSO DE PLACA PVC C/ESTRUCTURA GALVANIZADA</v>
      </c>
      <c r="I2451" t="str">
        <f t="shared" si="194"/>
        <v/>
      </c>
      <c r="J2451" t="str">
        <f t="shared" si="197"/>
        <v>EQUIPO</v>
      </c>
      <c r="K2451" t="b">
        <f t="shared" si="195"/>
        <v>0</v>
      </c>
      <c r="L2451" s="11" t="str">
        <f t="shared" si="196"/>
        <v/>
      </c>
      <c r="M2451" t="str">
        <f>IF(B2451="Q", MAX(M$2:M2450)+1, "")</f>
        <v/>
      </c>
      <c r="N2451" t="str">
        <f t="shared" si="193"/>
        <v/>
      </c>
    </row>
    <row r="2452" spans="1:14" x14ac:dyDescent="0.25">
      <c r="C2452" s="10" t="s">
        <v>375</v>
      </c>
      <c r="E2452" s="10" t="s">
        <v>361</v>
      </c>
      <c r="H2452" t="str" cm="1">
        <f t="array" ref="H2452">SUBSTITUTE(INDEX($C$1:$C2452, MAX(IF((NOT(ISBLANK($C$1:$C2452)))*(ISNUMBER(FIND("Item:", $C$1:$C2452))), ROW($C$1:$C2452)-ROW($C$1)+1))), "Item: ", "")</f>
        <v>PROV Y COLOC DE PUERTA TABLERO MADERA SEMIDURA C/BARNIZ (1,00X2,10)</v>
      </c>
      <c r="I2452" t="str">
        <f t="shared" si="194"/>
        <v/>
      </c>
      <c r="J2452" t="str">
        <f t="shared" si="197"/>
        <v>EQUIPO</v>
      </c>
      <c r="K2452" t="b">
        <f t="shared" si="195"/>
        <v>0</v>
      </c>
      <c r="L2452" s="11" t="str">
        <f t="shared" si="196"/>
        <v/>
      </c>
      <c r="M2452" t="str">
        <f>IF(B2452="Q", MAX(M$2:M2451)+1, "")</f>
        <v/>
      </c>
      <c r="N2452" t="str">
        <f t="shared" si="193"/>
        <v/>
      </c>
    </row>
    <row r="2453" spans="1:14" x14ac:dyDescent="0.25">
      <c r="C2453" s="10" t="s">
        <v>0</v>
      </c>
      <c r="E2453" s="10" t="s">
        <v>72</v>
      </c>
      <c r="H2453" t="str" cm="1">
        <f t="array" ref="H2453">SUBSTITUTE(INDEX($C$1:$C2453, MAX(IF((NOT(ISBLANK($C$1:$C2453)))*(ISNUMBER(FIND("Item:", $C$1:$C2453))), ROW($C$1:$C2453)-ROW($C$1)+1))), "Item: ", "")</f>
        <v>PROV Y COLOC DE PUERTA TABLERO MADERA SEMIDURA C/BARNIZ (1,00X2,10)</v>
      </c>
      <c r="I2453" t="str">
        <f t="shared" si="194"/>
        <v/>
      </c>
      <c r="J2453" t="str">
        <f t="shared" si="197"/>
        <v>EQUIPO</v>
      </c>
      <c r="K2453" t="b">
        <f t="shared" si="195"/>
        <v>0</v>
      </c>
      <c r="L2453" s="11" t="str">
        <f t="shared" si="196"/>
        <v/>
      </c>
      <c r="M2453" t="str">
        <f>IF(B2453="Q", MAX(M$2:M2452)+1, "")</f>
        <v/>
      </c>
      <c r="N2453" t="str">
        <f t="shared" si="193"/>
        <v/>
      </c>
    </row>
    <row r="2454" spans="1:14" x14ac:dyDescent="0.25">
      <c r="C2454" s="10" t="s">
        <v>71</v>
      </c>
      <c r="E2454" s="10" t="s">
        <v>73</v>
      </c>
      <c r="H2454" t="str" cm="1">
        <f t="array" ref="H2454">SUBSTITUTE(INDEX($C$1:$C2454, MAX(IF((NOT(ISBLANK($C$1:$C2454)))*(ISNUMBER(FIND("Item:", $C$1:$C2454))), ROW($C$1:$C2454)-ROW($C$1)+1))), "Item: ", "")</f>
        <v>PROV Y COLOC DE PUERTA TABLERO MADERA SEMIDURA C/BARNIZ (1,00X2,10)</v>
      </c>
      <c r="I2454" t="str">
        <f t="shared" si="194"/>
        <v/>
      </c>
      <c r="J2454" t="str">
        <f t="shared" si="197"/>
        <v>EQUIPO</v>
      </c>
      <c r="K2454" t="b">
        <f t="shared" si="195"/>
        <v>0</v>
      </c>
      <c r="L2454" s="11" t="str">
        <f t="shared" si="196"/>
        <v/>
      </c>
      <c r="M2454" t="str">
        <f>IF(B2454="Q", MAX(M$2:M2453)+1, "")</f>
        <v/>
      </c>
      <c r="N2454" t="str">
        <f t="shared" si="193"/>
        <v/>
      </c>
    </row>
    <row r="2455" spans="1:14" x14ac:dyDescent="0.25">
      <c r="H2455" t="str" cm="1">
        <f t="array" ref="H2455">SUBSTITUTE(INDEX($C$1:$C2455, MAX(IF((NOT(ISBLANK($C$1:$C2455)))*(ISNUMBER(FIND("Item:", $C$1:$C2455))), ROW($C$1:$C2455)-ROW($C$1)+1))), "Item: ", "")</f>
        <v>PROV Y COLOC DE PUERTA TABLERO MADERA SEMIDURA C/BARNIZ (1,00X2,10)</v>
      </c>
      <c r="I2455" t="str">
        <f t="shared" si="194"/>
        <v/>
      </c>
      <c r="J2455" t="str">
        <f t="shared" si="197"/>
        <v>EQUIPO</v>
      </c>
      <c r="K2455" t="b">
        <f t="shared" si="195"/>
        <v>0</v>
      </c>
      <c r="L2455" s="11" t="str">
        <f t="shared" si="196"/>
        <v/>
      </c>
      <c r="M2455" t="str">
        <f>IF(B2455="Q", MAX(M$2:M2454)+1, "")</f>
        <v/>
      </c>
      <c r="N2455" t="str">
        <f t="shared" si="193"/>
        <v/>
      </c>
    </row>
    <row r="2456" spans="1:14" x14ac:dyDescent="0.25">
      <c r="A2456" s="1" t="s">
        <v>2</v>
      </c>
      <c r="B2456" s="1" t="s">
        <v>213</v>
      </c>
      <c r="C2456" s="4" t="s">
        <v>214</v>
      </c>
      <c r="D2456" s="4" t="s">
        <v>74</v>
      </c>
      <c r="E2456" s="4" t="s">
        <v>77</v>
      </c>
      <c r="F2456" s="4" t="s">
        <v>215</v>
      </c>
      <c r="G2456" s="4" t="s">
        <v>76</v>
      </c>
      <c r="H2456" t="str" cm="1">
        <f t="array" ref="H2456">SUBSTITUTE(INDEX($C$1:$C2456, MAX(IF((NOT(ISBLANK($C$1:$C2456)))*(ISNUMBER(FIND("Item:", $C$1:$C2456))), ROW($C$1:$C2456)-ROW($C$1)+1))), "Item: ", "")</f>
        <v>PROV Y COLOC DE PUERTA TABLERO MADERA SEMIDURA C/BARNIZ (1,00X2,10)</v>
      </c>
      <c r="I2456" t="str">
        <f t="shared" si="194"/>
        <v/>
      </c>
      <c r="J2456" t="str">
        <f t="shared" si="197"/>
        <v>EQUIPO</v>
      </c>
      <c r="K2456" t="b">
        <f t="shared" si="195"/>
        <v>0</v>
      </c>
      <c r="L2456" s="11" t="str">
        <f t="shared" si="196"/>
        <v/>
      </c>
      <c r="M2456" t="str">
        <f>IF(B2456="Q", MAX(M$2:M2455)+1, "")</f>
        <v/>
      </c>
      <c r="N2456" t="str">
        <f t="shared" si="193"/>
        <v/>
      </c>
    </row>
    <row r="2457" spans="1:14" x14ac:dyDescent="0.25">
      <c r="A2457" s="2"/>
      <c r="B2457" s="2" t="s">
        <v>216</v>
      </c>
      <c r="C2457" s="5" t="s">
        <v>217</v>
      </c>
      <c r="D2457" s="5"/>
      <c r="E2457" s="5"/>
      <c r="F2457" s="5"/>
      <c r="G2457" s="5"/>
      <c r="H2457" t="str" cm="1">
        <f t="array" ref="H2457">SUBSTITUTE(INDEX($C$1:$C2457, MAX(IF((NOT(ISBLANK($C$1:$C2457)))*(ISNUMBER(FIND("Item:", $C$1:$C2457))), ROW($C$1:$C2457)-ROW($C$1)+1))), "Item: ", "")</f>
        <v>PROV Y COLOC DE PUERTA TABLERO MADERA SEMIDURA C/BARNIZ (1,00X2,10)</v>
      </c>
      <c r="I2457" t="str">
        <f t="shared" si="194"/>
        <v>MATERIALES</v>
      </c>
      <c r="J2457" t="str">
        <f t="shared" si="197"/>
        <v>MATERIALES</v>
      </c>
      <c r="K2457" t="b">
        <f t="shared" si="195"/>
        <v>1</v>
      </c>
      <c r="L2457" s="11" t="str">
        <f t="shared" si="196"/>
        <v/>
      </c>
      <c r="M2457" t="str">
        <f>IF(B2457="Q", MAX(M$2:M2456)+1, "")</f>
        <v/>
      </c>
      <c r="N2457" t="str">
        <f t="shared" si="193"/>
        <v/>
      </c>
    </row>
    <row r="2458" spans="1:14" x14ac:dyDescent="0.25">
      <c r="A2458" s="2">
        <v>1</v>
      </c>
      <c r="B2458" s="2" t="s">
        <v>218</v>
      </c>
      <c r="C2458" s="5" t="s">
        <v>186</v>
      </c>
      <c r="D2458" s="5" t="s">
        <v>37</v>
      </c>
      <c r="E2458" s="3">
        <v>1</v>
      </c>
      <c r="F2458" s="3">
        <v>5</v>
      </c>
      <c r="G2458" s="3">
        <v>5</v>
      </c>
      <c r="H2458" t="str" cm="1">
        <f t="array" ref="H2458">SUBSTITUTE(INDEX($C$1:$C2458, MAX(IF((NOT(ISBLANK($C$1:$C2458)))*(ISNUMBER(FIND("Item:", $C$1:$C2458))), ROW($C$1:$C2458)-ROW($C$1)+1))), "Item: ", "")</f>
        <v>PROV Y COLOC DE PUERTA TABLERO MADERA SEMIDURA C/BARNIZ (1,00X2,10)</v>
      </c>
      <c r="I2458" t="str">
        <f t="shared" si="194"/>
        <v/>
      </c>
      <c r="J2458" t="str">
        <f t="shared" si="197"/>
        <v>MATERIALES</v>
      </c>
      <c r="K2458" t="b">
        <f t="shared" si="195"/>
        <v>0</v>
      </c>
      <c r="L2458" s="11" t="str">
        <f t="shared" si="196"/>
        <v>SI</v>
      </c>
      <c r="M2458" t="str">
        <f>IF(B2458="Q", MAX(M$2:M2457)+1, "")</f>
        <v/>
      </c>
      <c r="N2458" t="str">
        <f t="shared" si="193"/>
        <v/>
      </c>
    </row>
    <row r="2459" spans="1:14" x14ac:dyDescent="0.25">
      <c r="A2459" s="2">
        <v>2</v>
      </c>
      <c r="B2459" s="2" t="s">
        <v>218</v>
      </c>
      <c r="C2459" s="5" t="s">
        <v>111</v>
      </c>
      <c r="D2459" s="5" t="s">
        <v>55</v>
      </c>
      <c r="E2459" s="3">
        <v>1</v>
      </c>
      <c r="F2459" s="3">
        <v>100</v>
      </c>
      <c r="G2459" s="3">
        <v>100</v>
      </c>
      <c r="H2459" t="str" cm="1">
        <f t="array" ref="H2459">SUBSTITUTE(INDEX($C$1:$C2459, MAX(IF((NOT(ISBLANK($C$1:$C2459)))*(ISNUMBER(FIND("Item:", $C$1:$C2459))), ROW($C$1:$C2459)-ROW($C$1)+1))), "Item: ", "")</f>
        <v>PROV Y COLOC DE PUERTA TABLERO MADERA SEMIDURA C/BARNIZ (1,00X2,10)</v>
      </c>
      <c r="I2459" t="str">
        <f t="shared" si="194"/>
        <v/>
      </c>
      <c r="J2459" t="str">
        <f t="shared" si="197"/>
        <v>MATERIALES</v>
      </c>
      <c r="K2459" t="b">
        <f t="shared" si="195"/>
        <v>0</v>
      </c>
      <c r="L2459" s="11" t="str">
        <f t="shared" si="196"/>
        <v>SI</v>
      </c>
      <c r="M2459" t="str">
        <f>IF(B2459="Q", MAX(M$2:M2458)+1, "")</f>
        <v/>
      </c>
      <c r="N2459" t="str">
        <f t="shared" si="193"/>
        <v/>
      </c>
    </row>
    <row r="2460" spans="1:14" x14ac:dyDescent="0.25">
      <c r="A2460" s="2">
        <v>3</v>
      </c>
      <c r="B2460" s="2" t="s">
        <v>218</v>
      </c>
      <c r="C2460" s="5" t="s">
        <v>93</v>
      </c>
      <c r="D2460" s="5" t="s">
        <v>37</v>
      </c>
      <c r="E2460" s="3">
        <v>3</v>
      </c>
      <c r="F2460" s="3">
        <v>5</v>
      </c>
      <c r="G2460" s="3">
        <v>15</v>
      </c>
      <c r="H2460" t="str" cm="1">
        <f t="array" ref="H2460">SUBSTITUTE(INDEX($C$1:$C2460, MAX(IF((NOT(ISBLANK($C$1:$C2460)))*(ISNUMBER(FIND("Item:", $C$1:$C2460))), ROW($C$1:$C2460)-ROW($C$1)+1))), "Item: ", "")</f>
        <v>PROV Y COLOC DE PUERTA TABLERO MADERA SEMIDURA C/BARNIZ (1,00X2,10)</v>
      </c>
      <c r="I2460" t="str">
        <f t="shared" si="194"/>
        <v/>
      </c>
      <c r="J2460" t="str">
        <f t="shared" si="197"/>
        <v>MATERIALES</v>
      </c>
      <c r="K2460" t="b">
        <f t="shared" si="195"/>
        <v>0</v>
      </c>
      <c r="L2460" s="11" t="str">
        <f t="shared" si="196"/>
        <v>SI</v>
      </c>
      <c r="M2460" t="str">
        <f>IF(B2460="Q", MAX(M$2:M2459)+1, "")</f>
        <v/>
      </c>
      <c r="N2460" t="str">
        <f t="shared" si="193"/>
        <v/>
      </c>
    </row>
    <row r="2461" spans="1:14" x14ac:dyDescent="0.25">
      <c r="A2461" s="2">
        <v>4</v>
      </c>
      <c r="B2461" s="2" t="s">
        <v>218</v>
      </c>
      <c r="C2461" s="5" t="s">
        <v>91</v>
      </c>
      <c r="D2461" s="5" t="s">
        <v>92</v>
      </c>
      <c r="E2461" s="3">
        <v>1.28</v>
      </c>
      <c r="F2461" s="3">
        <v>35</v>
      </c>
      <c r="G2461" s="3">
        <v>44.8</v>
      </c>
      <c r="H2461" t="str" cm="1">
        <f t="array" ref="H2461">SUBSTITUTE(INDEX($C$1:$C2461, MAX(IF((NOT(ISBLANK($C$1:$C2461)))*(ISNUMBER(FIND("Item:", $C$1:$C2461))), ROW($C$1:$C2461)-ROW($C$1)+1))), "Item: ", "")</f>
        <v>PROV Y COLOC DE PUERTA TABLERO MADERA SEMIDURA C/BARNIZ (1,00X2,10)</v>
      </c>
      <c r="I2461" t="str">
        <f t="shared" si="194"/>
        <v/>
      </c>
      <c r="J2461" t="str">
        <f t="shared" si="197"/>
        <v>MATERIALES</v>
      </c>
      <c r="K2461" t="b">
        <f t="shared" si="195"/>
        <v>0</v>
      </c>
      <c r="L2461" s="11" t="str">
        <f t="shared" si="196"/>
        <v>SI</v>
      </c>
      <c r="M2461" t="str">
        <f>IF(B2461="Q", MAX(M$2:M2460)+1, "")</f>
        <v/>
      </c>
      <c r="N2461" t="str">
        <f t="shared" si="193"/>
        <v/>
      </c>
    </row>
    <row r="2462" spans="1:14" x14ac:dyDescent="0.25">
      <c r="A2462" s="2">
        <v>5</v>
      </c>
      <c r="B2462" s="2" t="s">
        <v>218</v>
      </c>
      <c r="C2462" s="5" t="s">
        <v>169</v>
      </c>
      <c r="D2462" s="5" t="s">
        <v>37</v>
      </c>
      <c r="E2462" s="3">
        <v>1</v>
      </c>
      <c r="F2462" s="3">
        <v>1000</v>
      </c>
      <c r="G2462" s="3">
        <v>1000</v>
      </c>
      <c r="H2462" t="str" cm="1">
        <f t="array" ref="H2462">SUBSTITUTE(INDEX($C$1:$C2462, MAX(IF((NOT(ISBLANK($C$1:$C2462)))*(ISNUMBER(FIND("Item:", $C$1:$C2462))), ROW($C$1:$C2462)-ROW($C$1)+1))), "Item: ", "")</f>
        <v>PROV Y COLOC DE PUERTA TABLERO MADERA SEMIDURA C/BARNIZ (1,00X2,10)</v>
      </c>
      <c r="I2462" t="str">
        <f t="shared" si="194"/>
        <v/>
      </c>
      <c r="J2462" t="str">
        <f t="shared" si="197"/>
        <v>MATERIALES</v>
      </c>
      <c r="K2462" t="b">
        <f t="shared" si="195"/>
        <v>0</v>
      </c>
      <c r="L2462" s="11" t="str">
        <f t="shared" si="196"/>
        <v>SI</v>
      </c>
      <c r="M2462" t="str">
        <f>IF(B2462="Q", MAX(M$2:M2461)+1, "")</f>
        <v/>
      </c>
      <c r="N2462" t="str">
        <f t="shared" si="193"/>
        <v/>
      </c>
    </row>
    <row r="2463" spans="1:14" x14ac:dyDescent="0.25">
      <c r="H2463" t="str" cm="1">
        <f t="array" ref="H2463">SUBSTITUTE(INDEX($C$1:$C2463, MAX(IF((NOT(ISBLANK($C$1:$C2463)))*(ISNUMBER(FIND("Item:", $C$1:$C2463))), ROW($C$1:$C2463)-ROW($C$1)+1))), "Item: ", "")</f>
        <v>PROV Y COLOC DE PUERTA TABLERO MADERA SEMIDURA C/BARNIZ (1,00X2,10)</v>
      </c>
      <c r="I2463" t="str">
        <f t="shared" si="194"/>
        <v/>
      </c>
      <c r="J2463" t="str">
        <f t="shared" si="197"/>
        <v>MATERIALES</v>
      </c>
      <c r="K2463" t="b">
        <f t="shared" si="195"/>
        <v>0</v>
      </c>
      <c r="L2463" s="11" t="str">
        <f t="shared" si="196"/>
        <v/>
      </c>
      <c r="M2463" t="str">
        <f>IF(B2463="Q", MAX(M$2:M2462)+1, "")</f>
        <v/>
      </c>
      <c r="N2463" t="str">
        <f t="shared" si="193"/>
        <v/>
      </c>
    </row>
    <row r="2464" spans="1:14" x14ac:dyDescent="0.25">
      <c r="H2464" t="str" cm="1">
        <f t="array" ref="H2464">SUBSTITUTE(INDEX($C$1:$C2464, MAX(IF((NOT(ISBLANK($C$1:$C2464)))*(ISNUMBER(FIND("Item:", $C$1:$C2464))), ROW($C$1:$C2464)-ROW($C$1)+1))), "Item: ", "")</f>
        <v>PROV Y COLOC DE PUERTA TABLERO MADERA SEMIDURA C/BARNIZ (1,00X2,10)</v>
      </c>
      <c r="I2464" t="str">
        <f t="shared" si="194"/>
        <v/>
      </c>
      <c r="J2464" t="str">
        <f t="shared" si="197"/>
        <v>MATERIALES</v>
      </c>
      <c r="K2464" t="b">
        <f t="shared" si="195"/>
        <v>0</v>
      </c>
      <c r="L2464" s="11" t="str">
        <f t="shared" si="196"/>
        <v/>
      </c>
      <c r="M2464" t="str">
        <f>IF(B2464="Q", MAX(M$2:M2463)+1, "")</f>
        <v/>
      </c>
      <c r="N2464" t="str">
        <f t="shared" si="193"/>
        <v/>
      </c>
    </row>
    <row r="2465" spans="1:14" x14ac:dyDescent="0.25">
      <c r="H2465" t="str" cm="1">
        <f t="array" ref="H2465">SUBSTITUTE(INDEX($C$1:$C2465, MAX(IF((NOT(ISBLANK($C$1:$C2465)))*(ISNUMBER(FIND("Item:", $C$1:$C2465))), ROW($C$1:$C2465)-ROW($C$1)+1))), "Item: ", "")</f>
        <v>PROV Y COLOC DE PUERTA TABLERO MADERA SEMIDURA C/BARNIZ (1,00X2,10)</v>
      </c>
      <c r="I2465" t="str">
        <f t="shared" si="194"/>
        <v/>
      </c>
      <c r="J2465" t="str">
        <f t="shared" si="197"/>
        <v>MATERIALES</v>
      </c>
      <c r="K2465" t="b">
        <f t="shared" si="195"/>
        <v>0</v>
      </c>
      <c r="L2465" s="11" t="str">
        <f t="shared" si="196"/>
        <v/>
      </c>
      <c r="M2465" t="str">
        <f>IF(B2465="Q", MAX(M$2:M2464)+1, "")</f>
        <v/>
      </c>
      <c r="N2465" t="str">
        <f t="shared" si="193"/>
        <v/>
      </c>
    </row>
    <row r="2466" spans="1:14" x14ac:dyDescent="0.25">
      <c r="H2466" t="str" cm="1">
        <f t="array" ref="H2466">SUBSTITUTE(INDEX($C$1:$C2466, MAX(IF((NOT(ISBLANK($C$1:$C2466)))*(ISNUMBER(FIND("Item:", $C$1:$C2466))), ROW($C$1:$C2466)-ROW($C$1)+1))), "Item: ", "")</f>
        <v>PROV Y COLOC DE PUERTA TABLERO MADERA SEMIDURA C/BARNIZ (1,00X2,10)</v>
      </c>
      <c r="I2466" t="str">
        <f t="shared" si="194"/>
        <v/>
      </c>
      <c r="J2466" t="str">
        <f t="shared" si="197"/>
        <v>MATERIALES</v>
      </c>
      <c r="K2466" t="b">
        <f t="shared" si="195"/>
        <v>0</v>
      </c>
      <c r="L2466" s="11" t="str">
        <f t="shared" si="196"/>
        <v/>
      </c>
      <c r="M2466" t="str">
        <f>IF(B2466="Q", MAX(M$2:M2465)+1, "")</f>
        <v/>
      </c>
      <c r="N2466" t="str">
        <f t="shared" si="193"/>
        <v/>
      </c>
    </row>
    <row r="2467" spans="1:14" x14ac:dyDescent="0.25">
      <c r="H2467" t="str" cm="1">
        <f t="array" ref="H2467">SUBSTITUTE(INDEX($C$1:$C2467, MAX(IF((NOT(ISBLANK($C$1:$C2467)))*(ISNUMBER(FIND("Item:", $C$1:$C2467))), ROW($C$1:$C2467)-ROW($C$1)+1))), "Item: ", "")</f>
        <v>PROV Y COLOC DE PUERTA TABLERO MADERA SEMIDURA C/BARNIZ (1,00X2,10)</v>
      </c>
      <c r="I2467" t="str">
        <f t="shared" si="194"/>
        <v/>
      </c>
      <c r="J2467" t="str">
        <f t="shared" si="197"/>
        <v>MATERIALES</v>
      </c>
      <c r="K2467" t="b">
        <f t="shared" si="195"/>
        <v>0</v>
      </c>
      <c r="L2467" s="11" t="str">
        <f t="shared" si="196"/>
        <v/>
      </c>
      <c r="M2467" t="str">
        <f>IF(B2467="Q", MAX(M$2:M2466)+1, "")</f>
        <v/>
      </c>
      <c r="N2467" t="str">
        <f t="shared" si="193"/>
        <v/>
      </c>
    </row>
    <row r="2468" spans="1:14" x14ac:dyDescent="0.25">
      <c r="H2468" t="str" cm="1">
        <f t="array" ref="H2468">SUBSTITUTE(INDEX($C$1:$C2468, MAX(IF((NOT(ISBLANK($C$1:$C2468)))*(ISNUMBER(FIND("Item:", $C$1:$C2468))), ROW($C$1:$C2468)-ROW($C$1)+1))), "Item: ", "")</f>
        <v>PROV Y COLOC DE PUERTA TABLERO MADERA SEMIDURA C/BARNIZ (1,00X2,10)</v>
      </c>
      <c r="I2468" t="str">
        <f t="shared" si="194"/>
        <v/>
      </c>
      <c r="J2468" t="str">
        <f t="shared" si="197"/>
        <v>MATERIALES</v>
      </c>
      <c r="K2468" t="b">
        <f t="shared" si="195"/>
        <v>0</v>
      </c>
      <c r="L2468" s="11" t="str">
        <f t="shared" si="196"/>
        <v/>
      </c>
      <c r="M2468" t="str">
        <f>IF(B2468="Q", MAX(M$2:M2467)+1, "")</f>
        <v/>
      </c>
      <c r="N2468" t="str">
        <f t="shared" si="193"/>
        <v/>
      </c>
    </row>
    <row r="2469" spans="1:14" x14ac:dyDescent="0.25">
      <c r="H2469" t="str" cm="1">
        <f t="array" ref="H2469">SUBSTITUTE(INDEX($C$1:$C2469, MAX(IF((NOT(ISBLANK($C$1:$C2469)))*(ISNUMBER(FIND("Item:", $C$1:$C2469))), ROW($C$1:$C2469)-ROW($C$1)+1))), "Item: ", "")</f>
        <v>PROV Y COLOC DE PUERTA TABLERO MADERA SEMIDURA C/BARNIZ (1,00X2,10)</v>
      </c>
      <c r="I2469" t="str">
        <f t="shared" si="194"/>
        <v/>
      </c>
      <c r="J2469" t="str">
        <f t="shared" si="197"/>
        <v>MATERIALES</v>
      </c>
      <c r="K2469" t="b">
        <f t="shared" si="195"/>
        <v>0</v>
      </c>
      <c r="L2469" s="11" t="str">
        <f t="shared" si="196"/>
        <v/>
      </c>
      <c r="M2469" t="str">
        <f>IF(B2469="Q", MAX(M$2:M2468)+1, "")</f>
        <v/>
      </c>
      <c r="N2469" t="str">
        <f t="shared" si="193"/>
        <v/>
      </c>
    </row>
    <row r="2470" spans="1:14" x14ac:dyDescent="0.25">
      <c r="H2470" t="str" cm="1">
        <f t="array" ref="H2470">SUBSTITUTE(INDEX($C$1:$C2470, MAX(IF((NOT(ISBLANK($C$1:$C2470)))*(ISNUMBER(FIND("Item:", $C$1:$C2470))), ROW($C$1:$C2470)-ROW($C$1)+1))), "Item: ", "")</f>
        <v>PROV Y COLOC DE PUERTA TABLERO MADERA SEMIDURA C/BARNIZ (1,00X2,10)</v>
      </c>
      <c r="I2470" t="str">
        <f t="shared" si="194"/>
        <v/>
      </c>
      <c r="J2470" t="str">
        <f t="shared" si="197"/>
        <v>MATERIALES</v>
      </c>
      <c r="K2470" t="b">
        <f t="shared" si="195"/>
        <v>0</v>
      </c>
      <c r="L2470" s="11" t="str">
        <f t="shared" si="196"/>
        <v/>
      </c>
      <c r="M2470" t="str">
        <f>IF(B2470="Q", MAX(M$2:M2469)+1, "")</f>
        <v/>
      </c>
      <c r="N2470" t="str">
        <f t="shared" si="193"/>
        <v/>
      </c>
    </row>
    <row r="2471" spans="1:14" x14ac:dyDescent="0.25">
      <c r="H2471" t="str" cm="1">
        <f t="array" ref="H2471">SUBSTITUTE(INDEX($C$1:$C2471, MAX(IF((NOT(ISBLANK($C$1:$C2471)))*(ISNUMBER(FIND("Item:", $C$1:$C2471))), ROW($C$1:$C2471)-ROW($C$1)+1))), "Item: ", "")</f>
        <v>PROV Y COLOC DE PUERTA TABLERO MADERA SEMIDURA C/BARNIZ (1,00X2,10)</v>
      </c>
      <c r="I2471" t="str">
        <f t="shared" si="194"/>
        <v/>
      </c>
      <c r="J2471" t="str">
        <f t="shared" si="197"/>
        <v>MATERIALES</v>
      </c>
      <c r="K2471" t="b">
        <f t="shared" si="195"/>
        <v>0</v>
      </c>
      <c r="L2471" s="11" t="str">
        <f t="shared" si="196"/>
        <v/>
      </c>
      <c r="M2471" t="str">
        <f>IF(B2471="Q", MAX(M$2:M2470)+1, "")</f>
        <v/>
      </c>
      <c r="N2471" t="str">
        <f t="shared" si="193"/>
        <v/>
      </c>
    </row>
    <row r="2472" spans="1:14" x14ac:dyDescent="0.25">
      <c r="H2472" t="str" cm="1">
        <f t="array" ref="H2472">SUBSTITUTE(INDEX($C$1:$C2472, MAX(IF((NOT(ISBLANK($C$1:$C2472)))*(ISNUMBER(FIND("Item:", $C$1:$C2472))), ROW($C$1:$C2472)-ROW($C$1)+1))), "Item: ", "")</f>
        <v>PROV Y COLOC DE PUERTA TABLERO MADERA SEMIDURA C/BARNIZ (1,00X2,10)</v>
      </c>
      <c r="I2472" t="str">
        <f t="shared" si="194"/>
        <v/>
      </c>
      <c r="J2472" t="str">
        <f t="shared" si="197"/>
        <v>MATERIALES</v>
      </c>
      <c r="K2472" t="b">
        <f t="shared" si="195"/>
        <v>0</v>
      </c>
      <c r="L2472" s="11" t="str">
        <f t="shared" si="196"/>
        <v/>
      </c>
      <c r="M2472" t="str">
        <f>IF(B2472="Q", MAX(M$2:M2471)+1, "")</f>
        <v/>
      </c>
      <c r="N2472" t="str">
        <f t="shared" si="193"/>
        <v/>
      </c>
    </row>
    <row r="2473" spans="1:14" x14ac:dyDescent="0.25">
      <c r="A2473" s="6" t="s">
        <v>1</v>
      </c>
      <c r="B2473" s="6" t="s">
        <v>219</v>
      </c>
      <c r="C2473" s="8" t="s">
        <v>220</v>
      </c>
      <c r="D2473" s="8"/>
      <c r="E2473" s="8"/>
      <c r="F2473" s="8" t="s">
        <v>221</v>
      </c>
      <c r="G2473" s="7">
        <v>1164.8</v>
      </c>
      <c r="H2473" t="str" cm="1">
        <f t="array" ref="H2473">SUBSTITUTE(INDEX($C$1:$C2473, MAX(IF((NOT(ISBLANK($C$1:$C2473)))*(ISNUMBER(FIND("Item:", $C$1:$C2473))), ROW($C$1:$C2473)-ROW($C$1)+1))), "Item: ", "")</f>
        <v>PROV Y COLOC DE PUERTA TABLERO MADERA SEMIDURA C/BARNIZ (1,00X2,10)</v>
      </c>
      <c r="I2473" t="str">
        <f t="shared" si="194"/>
        <v>MATERIALES</v>
      </c>
      <c r="J2473" t="str">
        <f t="shared" si="197"/>
        <v>MATERIALES</v>
      </c>
      <c r="K2473" t="b">
        <f t="shared" si="195"/>
        <v>0</v>
      </c>
      <c r="L2473" s="11" t="str">
        <f t="shared" si="196"/>
        <v/>
      </c>
      <c r="M2473" t="str">
        <f>IF(B2473="Q", MAX(M$2:M2472)+1, "")</f>
        <v/>
      </c>
      <c r="N2473" t="str">
        <f t="shared" si="193"/>
        <v/>
      </c>
    </row>
    <row r="2474" spans="1:14" x14ac:dyDescent="0.25">
      <c r="A2474" s="2"/>
      <c r="B2474" s="2" t="s">
        <v>222</v>
      </c>
      <c r="C2474" s="5" t="s">
        <v>223</v>
      </c>
      <c r="D2474" s="5"/>
      <c r="E2474" s="5"/>
      <c r="F2474" s="5"/>
      <c r="G2474" s="5"/>
      <c r="H2474" t="str" cm="1">
        <f t="array" ref="H2474">SUBSTITUTE(INDEX($C$1:$C2474, MAX(IF((NOT(ISBLANK($C$1:$C2474)))*(ISNUMBER(FIND("Item:", $C$1:$C2474))), ROW($C$1:$C2474)-ROW($C$1)+1))), "Item: ", "")</f>
        <v>PROV Y COLOC DE PUERTA TABLERO MADERA SEMIDURA C/BARNIZ (1,00X2,10)</v>
      </c>
      <c r="I2474" t="str">
        <f t="shared" si="194"/>
        <v>MANO DE OBRA</v>
      </c>
      <c r="J2474" t="str">
        <f t="shared" si="197"/>
        <v>MANO DE OBRA</v>
      </c>
      <c r="K2474" t="b">
        <f t="shared" si="195"/>
        <v>1</v>
      </c>
      <c r="L2474" s="11" t="str">
        <f t="shared" si="196"/>
        <v/>
      </c>
      <c r="M2474" t="str">
        <f>IF(B2474="Q", MAX(M$2:M2473)+1, "")</f>
        <v/>
      </c>
      <c r="N2474" t="str">
        <f t="shared" si="193"/>
        <v/>
      </c>
    </row>
    <row r="2475" spans="1:14" x14ac:dyDescent="0.25">
      <c r="A2475" s="2">
        <v>1</v>
      </c>
      <c r="B2475" s="2" t="s">
        <v>218</v>
      </c>
      <c r="C2475" s="5" t="s">
        <v>201</v>
      </c>
      <c r="D2475" s="5" t="s">
        <v>198</v>
      </c>
      <c r="E2475" s="3">
        <v>1</v>
      </c>
      <c r="F2475" s="3">
        <v>18</v>
      </c>
      <c r="G2475" s="3">
        <v>18</v>
      </c>
      <c r="H2475" t="str" cm="1">
        <f t="array" ref="H2475">SUBSTITUTE(INDEX($C$1:$C2475, MAX(IF((NOT(ISBLANK($C$1:$C2475)))*(ISNUMBER(FIND("Item:", $C$1:$C2475))), ROW($C$1:$C2475)-ROW($C$1)+1))), "Item: ", "")</f>
        <v>PROV Y COLOC DE PUERTA TABLERO MADERA SEMIDURA C/BARNIZ (1,00X2,10)</v>
      </c>
      <c r="I2475" t="str">
        <f t="shared" si="194"/>
        <v/>
      </c>
      <c r="J2475" t="str">
        <f t="shared" si="197"/>
        <v>MANO DE OBRA</v>
      </c>
      <c r="K2475" t="b">
        <f t="shared" si="195"/>
        <v>0</v>
      </c>
      <c r="L2475" s="11" t="str">
        <f t="shared" si="196"/>
        <v>SI</v>
      </c>
      <c r="M2475" t="str">
        <f>IF(B2475="Q", MAX(M$2:M2474)+1, "")</f>
        <v/>
      </c>
      <c r="N2475" t="str">
        <f t="shared" si="193"/>
        <v/>
      </c>
    </row>
    <row r="2476" spans="1:14" x14ac:dyDescent="0.25">
      <c r="A2476" s="2">
        <v>2</v>
      </c>
      <c r="B2476" s="2" t="s">
        <v>218</v>
      </c>
      <c r="C2476" s="5" t="s">
        <v>200</v>
      </c>
      <c r="D2476" s="5" t="s">
        <v>198</v>
      </c>
      <c r="E2476" s="3">
        <v>1</v>
      </c>
      <c r="F2476" s="3">
        <v>0</v>
      </c>
      <c r="G2476" s="3">
        <v>0</v>
      </c>
      <c r="H2476" t="str" cm="1">
        <f t="array" ref="H2476">SUBSTITUTE(INDEX($C$1:$C2476, MAX(IF((NOT(ISBLANK($C$1:$C2476)))*(ISNUMBER(FIND("Item:", $C$1:$C2476))), ROW($C$1:$C2476)-ROW($C$1)+1))), "Item: ", "")</f>
        <v>PROV Y COLOC DE PUERTA TABLERO MADERA SEMIDURA C/BARNIZ (1,00X2,10)</v>
      </c>
      <c r="I2476" t="str">
        <f t="shared" si="194"/>
        <v/>
      </c>
      <c r="J2476" t="str">
        <f t="shared" si="197"/>
        <v>MANO DE OBRA</v>
      </c>
      <c r="K2476" t="b">
        <f t="shared" si="195"/>
        <v>0</v>
      </c>
      <c r="L2476" s="11" t="str">
        <f t="shared" si="196"/>
        <v>SI</v>
      </c>
      <c r="M2476" t="str">
        <f>IF(B2476="Q", MAX(M$2:M2475)+1, "")</f>
        <v/>
      </c>
      <c r="N2476" t="str">
        <f t="shared" si="193"/>
        <v/>
      </c>
    </row>
    <row r="2477" spans="1:14" x14ac:dyDescent="0.25">
      <c r="H2477" t="str" cm="1">
        <f t="array" ref="H2477">SUBSTITUTE(INDEX($C$1:$C2477, MAX(IF((NOT(ISBLANK($C$1:$C2477)))*(ISNUMBER(FIND("Item:", $C$1:$C2477))), ROW($C$1:$C2477)-ROW($C$1)+1))), "Item: ", "")</f>
        <v>PROV Y COLOC DE PUERTA TABLERO MADERA SEMIDURA C/BARNIZ (1,00X2,10)</v>
      </c>
      <c r="I2477" t="str">
        <f t="shared" si="194"/>
        <v/>
      </c>
      <c r="J2477" t="str">
        <f t="shared" si="197"/>
        <v>MANO DE OBRA</v>
      </c>
      <c r="K2477" t="b">
        <f t="shared" si="195"/>
        <v>0</v>
      </c>
      <c r="L2477" s="11" t="str">
        <f t="shared" si="196"/>
        <v/>
      </c>
      <c r="M2477" t="str">
        <f>IF(B2477="Q", MAX(M$2:M2476)+1, "")</f>
        <v/>
      </c>
      <c r="N2477" t="str">
        <f t="shared" si="193"/>
        <v/>
      </c>
    </row>
    <row r="2478" spans="1:14" x14ac:dyDescent="0.25">
      <c r="H2478" t="str" cm="1">
        <f t="array" ref="H2478">SUBSTITUTE(INDEX($C$1:$C2478, MAX(IF((NOT(ISBLANK($C$1:$C2478)))*(ISNUMBER(FIND("Item:", $C$1:$C2478))), ROW($C$1:$C2478)-ROW($C$1)+1))), "Item: ", "")</f>
        <v>PROV Y COLOC DE PUERTA TABLERO MADERA SEMIDURA C/BARNIZ (1,00X2,10)</v>
      </c>
      <c r="I2478" t="str">
        <f t="shared" si="194"/>
        <v/>
      </c>
      <c r="J2478" t="str">
        <f t="shared" si="197"/>
        <v>MANO DE OBRA</v>
      </c>
      <c r="K2478" t="b">
        <f t="shared" si="195"/>
        <v>0</v>
      </c>
      <c r="L2478" s="11" t="str">
        <f t="shared" si="196"/>
        <v/>
      </c>
      <c r="M2478" t="str">
        <f>IF(B2478="Q", MAX(M$2:M2477)+1, "")</f>
        <v/>
      </c>
      <c r="N2478" t="str">
        <f t="shared" si="193"/>
        <v/>
      </c>
    </row>
    <row r="2479" spans="1:14" x14ac:dyDescent="0.25">
      <c r="H2479" t="str" cm="1">
        <f t="array" ref="H2479">SUBSTITUTE(INDEX($C$1:$C2479, MAX(IF((NOT(ISBLANK($C$1:$C2479)))*(ISNUMBER(FIND("Item:", $C$1:$C2479))), ROW($C$1:$C2479)-ROW($C$1)+1))), "Item: ", "")</f>
        <v>PROV Y COLOC DE PUERTA TABLERO MADERA SEMIDURA C/BARNIZ (1,00X2,10)</v>
      </c>
      <c r="I2479" t="str">
        <f t="shared" si="194"/>
        <v/>
      </c>
      <c r="J2479" t="str">
        <f t="shared" si="197"/>
        <v>MANO DE OBRA</v>
      </c>
      <c r="K2479" t="b">
        <f t="shared" si="195"/>
        <v>0</v>
      </c>
      <c r="L2479" s="11" t="str">
        <f t="shared" si="196"/>
        <v/>
      </c>
      <c r="M2479" t="str">
        <f>IF(B2479="Q", MAX(M$2:M2478)+1, "")</f>
        <v/>
      </c>
      <c r="N2479" t="str">
        <f t="shared" si="193"/>
        <v/>
      </c>
    </row>
    <row r="2480" spans="1:14" x14ac:dyDescent="0.25">
      <c r="A2480" s="6" t="s">
        <v>1</v>
      </c>
      <c r="B2480" s="6" t="s">
        <v>224</v>
      </c>
      <c r="C2480" s="8" t="s">
        <v>225</v>
      </c>
      <c r="D2480" s="8"/>
      <c r="E2480" s="8"/>
      <c r="F2480" s="8" t="s">
        <v>226</v>
      </c>
      <c r="G2480" s="7">
        <v>18</v>
      </c>
      <c r="H2480" t="str" cm="1">
        <f t="array" ref="H2480">SUBSTITUTE(INDEX($C$1:$C2480, MAX(IF((NOT(ISBLANK($C$1:$C2480)))*(ISNUMBER(FIND("Item:", $C$1:$C2480))), ROW($C$1:$C2480)-ROW($C$1)+1))), "Item: ", "")</f>
        <v>PROV Y COLOC DE PUERTA TABLERO MADERA SEMIDURA C/BARNIZ (1,00X2,10)</v>
      </c>
      <c r="I2480" t="str">
        <f t="shared" si="194"/>
        <v>MANO DE OBRA</v>
      </c>
      <c r="J2480" t="str">
        <f t="shared" si="197"/>
        <v>MANO DE OBRA</v>
      </c>
      <c r="K2480" t="b">
        <f t="shared" si="195"/>
        <v>0</v>
      </c>
      <c r="L2480" s="11" t="str">
        <f t="shared" si="196"/>
        <v/>
      </c>
      <c r="M2480" t="str">
        <f>IF(B2480="Q", MAX(M$2:M2479)+1, "")</f>
        <v/>
      </c>
      <c r="N2480" t="str">
        <f t="shared" si="193"/>
        <v/>
      </c>
    </row>
    <row r="2481" spans="1:14" x14ac:dyDescent="0.25">
      <c r="A2481" s="2"/>
      <c r="B2481" s="2" t="s">
        <v>227</v>
      </c>
      <c r="C2481" s="5" t="s">
        <v>228</v>
      </c>
      <c r="D2481" s="5"/>
      <c r="E2481" s="5" t="s">
        <v>229</v>
      </c>
      <c r="F2481" s="5" t="s">
        <v>230</v>
      </c>
      <c r="G2481" s="3">
        <v>9.9</v>
      </c>
      <c r="H2481" t="str" cm="1">
        <f t="array" ref="H2481">SUBSTITUTE(INDEX($C$1:$C2481, MAX(IF((NOT(ISBLANK($C$1:$C2481)))*(ISNUMBER(FIND("Item:", $C$1:$C2481))), ROW($C$1:$C2481)-ROW($C$1)+1))), "Item: ", "")</f>
        <v>PROV Y COLOC DE PUERTA TABLERO MADERA SEMIDURA C/BARNIZ (1,00X2,10)</v>
      </c>
      <c r="I2481" t="str">
        <f t="shared" si="194"/>
        <v/>
      </c>
      <c r="J2481" t="str">
        <f t="shared" si="197"/>
        <v>MANO DE OBRA</v>
      </c>
      <c r="K2481" t="b">
        <f t="shared" si="195"/>
        <v>0</v>
      </c>
      <c r="L2481" s="11" t="str">
        <f t="shared" si="196"/>
        <v/>
      </c>
      <c r="M2481" t="str">
        <f>IF(B2481="Q", MAX(M$2:M2480)+1, "")</f>
        <v/>
      </c>
      <c r="N2481" t="str">
        <f t="shared" si="193"/>
        <v/>
      </c>
    </row>
    <row r="2482" spans="1:14" x14ac:dyDescent="0.25">
      <c r="A2482" s="2"/>
      <c r="B2482" s="2" t="s">
        <v>231</v>
      </c>
      <c r="C2482" s="5" t="s">
        <v>232</v>
      </c>
      <c r="D2482" s="5"/>
      <c r="E2482" s="5" t="s">
        <v>233</v>
      </c>
      <c r="F2482" s="5" t="s">
        <v>234</v>
      </c>
      <c r="G2482" s="3">
        <v>4.17</v>
      </c>
      <c r="H2482" t="str" cm="1">
        <f t="array" ref="H2482">SUBSTITUTE(INDEX($C$1:$C2482, MAX(IF((NOT(ISBLANK($C$1:$C2482)))*(ISNUMBER(FIND("Item:", $C$1:$C2482))), ROW($C$1:$C2482)-ROW($C$1)+1))), "Item: ", "")</f>
        <v>PROV Y COLOC DE PUERTA TABLERO MADERA SEMIDURA C/BARNIZ (1,00X2,10)</v>
      </c>
      <c r="I2482" t="str">
        <f t="shared" si="194"/>
        <v/>
      </c>
      <c r="J2482" t="str">
        <f t="shared" si="197"/>
        <v>MANO DE OBRA</v>
      </c>
      <c r="K2482" t="b">
        <f t="shared" si="195"/>
        <v>0</v>
      </c>
      <c r="L2482" s="11" t="str">
        <f t="shared" si="196"/>
        <v/>
      </c>
      <c r="M2482" t="str">
        <f>IF(B2482="Q", MAX(M$2:M2481)+1, "")</f>
        <v/>
      </c>
      <c r="N2482" t="str">
        <f t="shared" si="193"/>
        <v/>
      </c>
    </row>
    <row r="2483" spans="1:14" x14ac:dyDescent="0.25">
      <c r="A2483" s="6" t="s">
        <v>1</v>
      </c>
      <c r="B2483" s="6" t="s">
        <v>235</v>
      </c>
      <c r="C2483" s="8" t="s">
        <v>236</v>
      </c>
      <c r="D2483" s="8"/>
      <c r="E2483" s="8"/>
      <c r="F2483" s="8" t="s">
        <v>237</v>
      </c>
      <c r="G2483" s="7">
        <v>32.07</v>
      </c>
      <c r="H2483" t="str" cm="1">
        <f t="array" ref="H2483">SUBSTITUTE(INDEX($C$1:$C2483, MAX(IF((NOT(ISBLANK($C$1:$C2483)))*(ISNUMBER(FIND("Item:", $C$1:$C2483))), ROW($C$1:$C2483)-ROW($C$1)+1))), "Item: ", "")</f>
        <v>PROV Y COLOC DE PUERTA TABLERO MADERA SEMIDURA C/BARNIZ (1,00X2,10)</v>
      </c>
      <c r="I2483" t="str">
        <f t="shared" si="194"/>
        <v>MANO DE OBRA</v>
      </c>
      <c r="J2483" t="str">
        <f t="shared" si="197"/>
        <v>MANO DE OBRA</v>
      </c>
      <c r="K2483" t="b">
        <f t="shared" si="195"/>
        <v>0</v>
      </c>
      <c r="L2483" s="11" t="str">
        <f t="shared" si="196"/>
        <v/>
      </c>
      <c r="M2483" t="str">
        <f>IF(B2483="Q", MAX(M$2:M2482)+1, "")</f>
        <v/>
      </c>
      <c r="N2483" t="str">
        <f t="shared" si="193"/>
        <v/>
      </c>
    </row>
    <row r="2484" spans="1:14" x14ac:dyDescent="0.25">
      <c r="A2484" s="2"/>
      <c r="B2484" s="2" t="s">
        <v>238</v>
      </c>
      <c r="C2484" s="5" t="s">
        <v>239</v>
      </c>
      <c r="D2484" s="5"/>
      <c r="E2484" s="5"/>
      <c r="F2484" s="5"/>
      <c r="G2484" s="5"/>
      <c r="H2484" t="str" cm="1">
        <f t="array" ref="H2484">SUBSTITUTE(INDEX($C$1:$C2484, MAX(IF((NOT(ISBLANK($C$1:$C2484)))*(ISNUMBER(FIND("Item:", $C$1:$C2484))), ROW($C$1:$C2484)-ROW($C$1)+1))), "Item: ", "")</f>
        <v>PROV Y COLOC DE PUERTA TABLERO MADERA SEMIDURA C/BARNIZ (1,00X2,10)</v>
      </c>
      <c r="I2484" t="str">
        <f t="shared" si="194"/>
        <v>EQUIPO</v>
      </c>
      <c r="J2484" t="str">
        <f t="shared" si="197"/>
        <v>EQUIPO</v>
      </c>
      <c r="K2484" t="b">
        <f t="shared" si="195"/>
        <v>0</v>
      </c>
      <c r="L2484" s="11" t="str">
        <f t="shared" si="196"/>
        <v/>
      </c>
      <c r="M2484" t="str">
        <f>IF(B2484="Q", MAX(M$2:M2483)+1, "")</f>
        <v/>
      </c>
      <c r="N2484" t="str">
        <f t="shared" si="193"/>
        <v/>
      </c>
    </row>
    <row r="2485" spans="1:14" x14ac:dyDescent="0.25">
      <c r="H2485" t="str" cm="1">
        <f t="array" ref="H2485">SUBSTITUTE(INDEX($C$1:$C2485, MAX(IF((NOT(ISBLANK($C$1:$C2485)))*(ISNUMBER(FIND("Item:", $C$1:$C2485))), ROW($C$1:$C2485)-ROW($C$1)+1))), "Item: ", "")</f>
        <v>PROV Y COLOC DE PUERTA TABLERO MADERA SEMIDURA C/BARNIZ (1,00X2,10)</v>
      </c>
      <c r="I2485" t="str">
        <f t="shared" si="194"/>
        <v/>
      </c>
      <c r="J2485" t="str">
        <f t="shared" si="197"/>
        <v>EQUIPO</v>
      </c>
      <c r="K2485" t="b">
        <f t="shared" si="195"/>
        <v>0</v>
      </c>
      <c r="L2485" s="11" t="str">
        <f t="shared" si="196"/>
        <v/>
      </c>
      <c r="M2485" t="str">
        <f>IF(B2485="Q", MAX(M$2:M2484)+1, "")</f>
        <v/>
      </c>
      <c r="N2485" t="str">
        <f t="shared" si="193"/>
        <v/>
      </c>
    </row>
    <row r="2486" spans="1:14" x14ac:dyDescent="0.25">
      <c r="H2486" t="str" cm="1">
        <f t="array" ref="H2486">SUBSTITUTE(INDEX($C$1:$C2486, MAX(IF((NOT(ISBLANK($C$1:$C2486)))*(ISNUMBER(FIND("Item:", $C$1:$C2486))), ROW($C$1:$C2486)-ROW($C$1)+1))), "Item: ", "")</f>
        <v>PROV Y COLOC DE PUERTA TABLERO MADERA SEMIDURA C/BARNIZ (1,00X2,10)</v>
      </c>
      <c r="I2486" t="str">
        <f t="shared" si="194"/>
        <v/>
      </c>
      <c r="J2486" t="str">
        <f t="shared" si="197"/>
        <v>EQUIPO</v>
      </c>
      <c r="K2486" t="b">
        <f t="shared" si="195"/>
        <v>0</v>
      </c>
      <c r="L2486" s="11" t="str">
        <f t="shared" si="196"/>
        <v/>
      </c>
      <c r="M2486" t="str">
        <f>IF(B2486="Q", MAX(M$2:M2485)+1, "")</f>
        <v/>
      </c>
      <c r="N2486" t="str">
        <f t="shared" si="193"/>
        <v/>
      </c>
    </row>
    <row r="2487" spans="1:14" x14ac:dyDescent="0.25">
      <c r="H2487" t="str" cm="1">
        <f t="array" ref="H2487">SUBSTITUTE(INDEX($C$1:$C2487, MAX(IF((NOT(ISBLANK($C$1:$C2487)))*(ISNUMBER(FIND("Item:", $C$1:$C2487))), ROW($C$1:$C2487)-ROW($C$1)+1))), "Item: ", "")</f>
        <v>PROV Y COLOC DE PUERTA TABLERO MADERA SEMIDURA C/BARNIZ (1,00X2,10)</v>
      </c>
      <c r="I2487" t="str">
        <f t="shared" si="194"/>
        <v/>
      </c>
      <c r="J2487" t="str">
        <f t="shared" si="197"/>
        <v>EQUIPO</v>
      </c>
      <c r="K2487" t="b">
        <f t="shared" si="195"/>
        <v>0</v>
      </c>
      <c r="L2487" s="11" t="str">
        <f t="shared" si="196"/>
        <v/>
      </c>
      <c r="M2487" t="str">
        <f>IF(B2487="Q", MAX(M$2:M2486)+1, "")</f>
        <v/>
      </c>
      <c r="N2487" t="str">
        <f t="shared" si="193"/>
        <v/>
      </c>
    </row>
    <row r="2488" spans="1:14" x14ac:dyDescent="0.25">
      <c r="H2488" t="str" cm="1">
        <f t="array" ref="H2488">SUBSTITUTE(INDEX($C$1:$C2488, MAX(IF((NOT(ISBLANK($C$1:$C2488)))*(ISNUMBER(FIND("Item:", $C$1:$C2488))), ROW($C$1:$C2488)-ROW($C$1)+1))), "Item: ", "")</f>
        <v>PROV Y COLOC DE PUERTA TABLERO MADERA SEMIDURA C/BARNIZ (1,00X2,10)</v>
      </c>
      <c r="I2488" t="str">
        <f t="shared" si="194"/>
        <v/>
      </c>
      <c r="J2488" t="str">
        <f t="shared" si="197"/>
        <v>EQUIPO</v>
      </c>
      <c r="K2488" t="b">
        <f t="shared" si="195"/>
        <v>0</v>
      </c>
      <c r="L2488" s="11" t="str">
        <f t="shared" si="196"/>
        <v/>
      </c>
      <c r="M2488" t="str">
        <f>IF(B2488="Q", MAX(M$2:M2487)+1, "")</f>
        <v/>
      </c>
      <c r="N2488" t="str">
        <f t="shared" si="193"/>
        <v/>
      </c>
    </row>
    <row r="2489" spans="1:14" x14ac:dyDescent="0.25">
      <c r="H2489" t="str" cm="1">
        <f t="array" ref="H2489">SUBSTITUTE(INDEX($C$1:$C2489, MAX(IF((NOT(ISBLANK($C$1:$C2489)))*(ISNUMBER(FIND("Item:", $C$1:$C2489))), ROW($C$1:$C2489)-ROW($C$1)+1))), "Item: ", "")</f>
        <v>PROV Y COLOC DE PUERTA TABLERO MADERA SEMIDURA C/BARNIZ (1,00X2,10)</v>
      </c>
      <c r="I2489" t="str">
        <f t="shared" si="194"/>
        <v/>
      </c>
      <c r="J2489" t="str">
        <f t="shared" si="197"/>
        <v>EQUIPO</v>
      </c>
      <c r="K2489" t="b">
        <f t="shared" si="195"/>
        <v>0</v>
      </c>
      <c r="L2489" s="11" t="str">
        <f t="shared" si="196"/>
        <v/>
      </c>
      <c r="M2489" t="str">
        <f>IF(B2489="Q", MAX(M$2:M2488)+1, "")</f>
        <v/>
      </c>
      <c r="N2489" t="str">
        <f t="shared" si="193"/>
        <v/>
      </c>
    </row>
    <row r="2490" spans="1:14" x14ac:dyDescent="0.25">
      <c r="A2490" s="2"/>
      <c r="B2490" s="2" t="s">
        <v>240</v>
      </c>
      <c r="C2490" s="5" t="s">
        <v>241</v>
      </c>
      <c r="D2490" s="5"/>
      <c r="E2490" s="5" t="s">
        <v>242</v>
      </c>
      <c r="F2490" s="5" t="s">
        <v>243</v>
      </c>
      <c r="G2490" s="3">
        <v>0.96</v>
      </c>
      <c r="H2490" t="str" cm="1">
        <f t="array" ref="H2490">SUBSTITUTE(INDEX($C$1:$C2490, MAX(IF((NOT(ISBLANK($C$1:$C2490)))*(ISNUMBER(FIND("Item:", $C$1:$C2490))), ROW($C$1:$C2490)-ROW($C$1)+1))), "Item: ", "")</f>
        <v>PROV Y COLOC DE PUERTA TABLERO MADERA SEMIDURA C/BARNIZ (1,00X2,10)</v>
      </c>
      <c r="I2490" t="str">
        <f t="shared" si="194"/>
        <v/>
      </c>
      <c r="J2490" t="str">
        <f t="shared" si="197"/>
        <v>EQUIPO</v>
      </c>
      <c r="K2490" t="b">
        <f t="shared" si="195"/>
        <v>0</v>
      </c>
      <c r="L2490" s="11" t="str">
        <f t="shared" si="196"/>
        <v/>
      </c>
      <c r="M2490" t="str">
        <f>IF(B2490="Q", MAX(M$2:M2489)+1, "")</f>
        <v/>
      </c>
      <c r="N2490" t="str">
        <f t="shared" si="193"/>
        <v/>
      </c>
    </row>
    <row r="2491" spans="1:14" x14ac:dyDescent="0.25">
      <c r="A2491" s="6" t="s">
        <v>1</v>
      </c>
      <c r="B2491" s="6" t="s">
        <v>244</v>
      </c>
      <c r="C2491" s="8" t="s">
        <v>245</v>
      </c>
      <c r="D2491" s="8"/>
      <c r="E2491" s="8"/>
      <c r="F2491" s="8" t="s">
        <v>246</v>
      </c>
      <c r="G2491" s="7">
        <v>0.96</v>
      </c>
      <c r="H2491" t="str" cm="1">
        <f t="array" ref="H2491">SUBSTITUTE(INDEX($C$1:$C2491, MAX(IF((NOT(ISBLANK($C$1:$C2491)))*(ISNUMBER(FIND("Item:", $C$1:$C2491))), ROW($C$1:$C2491)-ROW($C$1)+1))), "Item: ", "")</f>
        <v>PROV Y COLOC DE PUERTA TABLERO MADERA SEMIDURA C/BARNIZ (1,00X2,10)</v>
      </c>
      <c r="I2491" t="str">
        <f t="shared" si="194"/>
        <v>EQUIPO</v>
      </c>
      <c r="J2491" t="str">
        <f t="shared" si="197"/>
        <v>EQUIPO</v>
      </c>
      <c r="K2491" t="b">
        <f t="shared" si="195"/>
        <v>0</v>
      </c>
      <c r="L2491" s="11" t="str">
        <f t="shared" si="196"/>
        <v/>
      </c>
      <c r="M2491" t="str">
        <f>IF(B2491="Q", MAX(M$2:M2490)+1, "")</f>
        <v/>
      </c>
      <c r="N2491" t="str">
        <f t="shared" si="193"/>
        <v/>
      </c>
    </row>
    <row r="2492" spans="1:14" x14ac:dyDescent="0.25">
      <c r="A2492" s="6" t="s">
        <v>1</v>
      </c>
      <c r="B2492" s="6" t="s">
        <v>247</v>
      </c>
      <c r="C2492" s="8" t="s">
        <v>248</v>
      </c>
      <c r="D2492" s="8"/>
      <c r="E2492" s="8"/>
      <c r="F2492" s="8" t="s">
        <v>249</v>
      </c>
      <c r="G2492" s="7">
        <v>1197.83</v>
      </c>
      <c r="H2492" t="str" cm="1">
        <f t="array" ref="H2492">SUBSTITUTE(INDEX($C$1:$C2492, MAX(IF((NOT(ISBLANK($C$1:$C2492)))*(ISNUMBER(FIND("Item:", $C$1:$C2492))), ROW($C$1:$C2492)-ROW($C$1)+1))), "Item: ", "")</f>
        <v>PROV Y COLOC DE PUERTA TABLERO MADERA SEMIDURA C/BARNIZ (1,00X2,10)</v>
      </c>
      <c r="I2492" t="str">
        <f t="shared" si="194"/>
        <v/>
      </c>
      <c r="J2492" t="str">
        <f t="shared" si="197"/>
        <v>EQUIPO</v>
      </c>
      <c r="K2492" t="b">
        <f t="shared" si="195"/>
        <v>0</v>
      </c>
      <c r="L2492" s="11" t="str">
        <f t="shared" si="196"/>
        <v/>
      </c>
      <c r="M2492" t="str">
        <f>IF(B2492="Q", MAX(M$2:M2491)+1, "")</f>
        <v/>
      </c>
      <c r="N2492" t="str">
        <f t="shared" si="193"/>
        <v/>
      </c>
    </row>
    <row r="2493" spans="1:14" x14ac:dyDescent="0.25">
      <c r="A2493" s="2"/>
      <c r="B2493" s="2" t="s">
        <v>250</v>
      </c>
      <c r="C2493" s="5" t="s">
        <v>251</v>
      </c>
      <c r="D2493" s="5"/>
      <c r="E2493" s="5" t="s">
        <v>252</v>
      </c>
      <c r="F2493" s="5" t="s">
        <v>253</v>
      </c>
      <c r="G2493" s="3">
        <v>83.85</v>
      </c>
      <c r="H2493" t="str" cm="1">
        <f t="array" ref="H2493">SUBSTITUTE(INDEX($C$1:$C2493, MAX(IF((NOT(ISBLANK($C$1:$C2493)))*(ISNUMBER(FIND("Item:", $C$1:$C2493))), ROW($C$1:$C2493)-ROW($C$1)+1))), "Item: ", "")</f>
        <v>PROV Y COLOC DE PUERTA TABLERO MADERA SEMIDURA C/BARNIZ (1,00X2,10)</v>
      </c>
      <c r="I2493" t="str">
        <f t="shared" si="194"/>
        <v/>
      </c>
      <c r="J2493" t="str">
        <f t="shared" si="197"/>
        <v>EQUIPO</v>
      </c>
      <c r="K2493" t="b">
        <f t="shared" si="195"/>
        <v>0</v>
      </c>
      <c r="L2493" s="11" t="str">
        <f t="shared" si="196"/>
        <v/>
      </c>
      <c r="M2493" t="str">
        <f>IF(B2493="Q", MAX(M$2:M2492)+1, "")</f>
        <v/>
      </c>
      <c r="N2493" t="str">
        <f t="shared" si="193"/>
        <v/>
      </c>
    </row>
    <row r="2494" spans="1:14" x14ac:dyDescent="0.25">
      <c r="A2494" s="2"/>
      <c r="B2494" s="2" t="s">
        <v>26</v>
      </c>
      <c r="C2494" s="5" t="s">
        <v>254</v>
      </c>
      <c r="D2494" s="5"/>
      <c r="E2494" s="5" t="s">
        <v>252</v>
      </c>
      <c r="F2494" s="5" t="s">
        <v>255</v>
      </c>
      <c r="G2494" s="3">
        <v>89.72</v>
      </c>
      <c r="H2494" t="str" cm="1">
        <f t="array" ref="H2494">SUBSTITUTE(INDEX($C$1:$C2494, MAX(IF((NOT(ISBLANK($C$1:$C2494)))*(ISNUMBER(FIND("Item:", $C$1:$C2494))), ROW($C$1:$C2494)-ROW($C$1)+1))), "Item: ", "")</f>
        <v>PROV Y COLOC DE PUERTA TABLERO MADERA SEMIDURA C/BARNIZ (1,00X2,10)</v>
      </c>
      <c r="I2494" t="str">
        <f t="shared" si="194"/>
        <v/>
      </c>
      <c r="J2494" t="str">
        <f t="shared" si="197"/>
        <v>EQUIPO</v>
      </c>
      <c r="K2494" t="b">
        <f t="shared" si="195"/>
        <v>0</v>
      </c>
      <c r="L2494" s="11" t="str">
        <f t="shared" si="196"/>
        <v/>
      </c>
      <c r="M2494" t="str">
        <f>IF(B2494="Q", MAX(M$2:M2493)+1, "")</f>
        <v/>
      </c>
      <c r="N2494" t="str">
        <f t="shared" si="193"/>
        <v/>
      </c>
    </row>
    <row r="2495" spans="1:14" x14ac:dyDescent="0.25">
      <c r="A2495" s="6" t="s">
        <v>1</v>
      </c>
      <c r="B2495" s="6" t="s">
        <v>256</v>
      </c>
      <c r="C2495" s="8" t="s">
        <v>257</v>
      </c>
      <c r="D2495" s="8"/>
      <c r="E2495" s="8"/>
      <c r="F2495" s="8" t="s">
        <v>258</v>
      </c>
      <c r="G2495" s="7">
        <v>1371.4</v>
      </c>
      <c r="H2495" t="str" cm="1">
        <f t="array" ref="H2495">SUBSTITUTE(INDEX($C$1:$C2495, MAX(IF((NOT(ISBLANK($C$1:$C2495)))*(ISNUMBER(FIND("Item:", $C$1:$C2495))), ROW($C$1:$C2495)-ROW($C$1)+1))), "Item: ", "")</f>
        <v>PROV Y COLOC DE PUERTA TABLERO MADERA SEMIDURA C/BARNIZ (1,00X2,10)</v>
      </c>
      <c r="I2495" t="str">
        <f t="shared" si="194"/>
        <v/>
      </c>
      <c r="J2495" t="str">
        <f t="shared" si="197"/>
        <v>EQUIPO</v>
      </c>
      <c r="K2495" t="b">
        <f t="shared" si="195"/>
        <v>0</v>
      </c>
      <c r="L2495" s="11" t="str">
        <f t="shared" si="196"/>
        <v/>
      </c>
      <c r="M2495" t="str">
        <f>IF(B2495="Q", MAX(M$2:M2494)+1, "")</f>
        <v/>
      </c>
      <c r="N2495" t="str">
        <f t="shared" si="193"/>
        <v/>
      </c>
    </row>
    <row r="2496" spans="1:14" x14ac:dyDescent="0.25">
      <c r="A2496" s="2"/>
      <c r="B2496" s="2" t="s">
        <v>259</v>
      </c>
      <c r="C2496" s="5" t="s">
        <v>260</v>
      </c>
      <c r="D2496" s="5"/>
      <c r="E2496" s="5" t="s">
        <v>261</v>
      </c>
      <c r="F2496" s="5" t="s">
        <v>262</v>
      </c>
      <c r="G2496" s="3">
        <v>42.38</v>
      </c>
      <c r="H2496" t="str" cm="1">
        <f t="array" ref="H2496">SUBSTITUTE(INDEX($C$1:$C2496, MAX(IF((NOT(ISBLANK($C$1:$C2496)))*(ISNUMBER(FIND("Item:", $C$1:$C2496))), ROW($C$1:$C2496)-ROW($C$1)+1))), "Item: ", "")</f>
        <v>PROV Y COLOC DE PUERTA TABLERO MADERA SEMIDURA C/BARNIZ (1,00X2,10)</v>
      </c>
      <c r="I2496" t="str">
        <f t="shared" si="194"/>
        <v/>
      </c>
      <c r="J2496" t="str">
        <f t="shared" si="197"/>
        <v>EQUIPO</v>
      </c>
      <c r="K2496" t="b">
        <f t="shared" si="195"/>
        <v>0</v>
      </c>
      <c r="L2496" s="11" t="str">
        <f t="shared" si="196"/>
        <v/>
      </c>
      <c r="M2496" t="str">
        <f>IF(B2496="Q", MAX(M$2:M2495)+1, "")</f>
        <v/>
      </c>
      <c r="N2496" t="str">
        <f t="shared" si="193"/>
        <v/>
      </c>
    </row>
    <row r="2497" spans="1:14" x14ac:dyDescent="0.25">
      <c r="H2497" t="str" cm="1">
        <f t="array" ref="H2497">SUBSTITUTE(INDEX($C$1:$C2497, MAX(IF((NOT(ISBLANK($C$1:$C2497)))*(ISNUMBER(FIND("Item:", $C$1:$C2497))), ROW($C$1:$C2497)-ROW($C$1)+1))), "Item: ", "")</f>
        <v>PROV Y COLOC DE PUERTA TABLERO MADERA SEMIDURA C/BARNIZ (1,00X2,10)</v>
      </c>
      <c r="I2497" t="str">
        <f t="shared" si="194"/>
        <v/>
      </c>
      <c r="J2497" t="str">
        <f t="shared" si="197"/>
        <v>EQUIPO</v>
      </c>
      <c r="K2497" t="b">
        <f t="shared" si="195"/>
        <v>0</v>
      </c>
      <c r="L2497" s="11" t="str">
        <f t="shared" si="196"/>
        <v/>
      </c>
      <c r="M2497" t="str">
        <f>IF(B2497="Q", MAX(M$2:M2496)+1, "")</f>
        <v/>
      </c>
      <c r="N2497" t="str">
        <f t="shared" si="193"/>
        <v/>
      </c>
    </row>
    <row r="2498" spans="1:14" x14ac:dyDescent="0.25">
      <c r="A2498" s="6" t="s">
        <v>1</v>
      </c>
      <c r="B2498" s="6" t="s">
        <v>263</v>
      </c>
      <c r="C2498" s="8" t="s">
        <v>264</v>
      </c>
      <c r="D2498" s="8"/>
      <c r="E2498" s="8"/>
      <c r="F2498" s="8" t="s">
        <v>265</v>
      </c>
      <c r="G2498" s="7">
        <v>1413.77</v>
      </c>
      <c r="H2498" t="str" cm="1">
        <f t="array" ref="H2498">SUBSTITUTE(INDEX($C$1:$C2498, MAX(IF((NOT(ISBLANK($C$1:$C2498)))*(ISNUMBER(FIND("Item:", $C$1:$C2498))), ROW($C$1:$C2498)-ROW($C$1)+1))), "Item: ", "")</f>
        <v>PROV Y COLOC DE PUERTA TABLERO MADERA SEMIDURA C/BARNIZ (1,00X2,10)</v>
      </c>
      <c r="I2498" t="str">
        <f t="shared" si="194"/>
        <v/>
      </c>
      <c r="J2498" t="str">
        <f t="shared" si="197"/>
        <v>EQUIPO</v>
      </c>
      <c r="K2498" t="b">
        <f t="shared" si="195"/>
        <v>0</v>
      </c>
      <c r="L2498" s="11" t="str">
        <f t="shared" si="196"/>
        <v/>
      </c>
      <c r="M2498">
        <f>IF(B2498="Q", MAX(M$2:M2497)+1, "")</f>
        <v>50</v>
      </c>
      <c r="N2498" t="str">
        <f t="shared" ref="N2498:N2561" si="198">+IF(M2498="","",H2498)</f>
        <v>PROV Y COLOC DE PUERTA TABLERO MADERA SEMIDURA C/BARNIZ (1,00X2,10)</v>
      </c>
    </row>
    <row r="2499" spans="1:14" x14ac:dyDescent="0.25">
      <c r="A2499" s="6" t="s">
        <v>1</v>
      </c>
      <c r="B2499" s="6"/>
      <c r="C2499" s="8" t="s">
        <v>266</v>
      </c>
      <c r="D2499" s="8"/>
      <c r="E2499" s="8"/>
      <c r="F2499" s="8"/>
      <c r="G2499" s="7">
        <v>1413.77</v>
      </c>
      <c r="H2499" t="str" cm="1">
        <f t="array" ref="H2499">SUBSTITUTE(INDEX($C$1:$C2499, MAX(IF((NOT(ISBLANK($C$1:$C2499)))*(ISNUMBER(FIND("Item:", $C$1:$C2499))), ROW($C$1:$C2499)-ROW($C$1)+1))), "Item: ", "")</f>
        <v>PROV Y COLOC DE PUERTA TABLERO MADERA SEMIDURA C/BARNIZ (1,00X2,10)</v>
      </c>
      <c r="I2499" t="str">
        <f t="shared" ref="I2499:I2562" si="199">IFERROR(  IF(OR(ISNUMBER(FIND("MATERIALES", C2499,1))), "MATERIALES",  IF(OR(ISNUMBER(FIND("MANO DE OBRA", C2499))), "MANO DE OBRA",  IF(OR(ISNUMBER(FIND("EQUIPO", C2499))), "EQUIPO",  ""))),"")</f>
        <v/>
      </c>
      <c r="J2499" t="str">
        <f t="shared" si="197"/>
        <v>EQUIPO</v>
      </c>
      <c r="K2499" t="b">
        <f t="shared" ref="K2499:K2562" si="200">AND(ISTEXT(B2499),C2499=J2499)</f>
        <v>0</v>
      </c>
      <c r="L2499" s="11" t="str">
        <f t="shared" ref="L2499:L2562" si="201">IF(ISNUMBER(A2499),"SI","")</f>
        <v/>
      </c>
      <c r="M2499" t="str">
        <f>IF(B2499="Q", MAX(M$2:M2498)+1, "")</f>
        <v/>
      </c>
      <c r="N2499" t="str">
        <f t="shared" si="198"/>
        <v/>
      </c>
    </row>
    <row r="2500" spans="1:14" x14ac:dyDescent="0.25">
      <c r="C2500" s="9" t="s">
        <v>376</v>
      </c>
      <c r="H2500" t="str" cm="1">
        <f t="array" ref="H2500">SUBSTITUTE(INDEX($C$1:$C2500, MAX(IF((NOT(ISBLANK($C$1:$C2500)))*(ISNUMBER(FIND("Item:", $C$1:$C2500))), ROW($C$1:$C2500)-ROW($C$1)+1))), "Item: ", "")</f>
        <v>PROV Y COLOC DE PUERTA TABLERO MADERA SEMIDURA C/BARNIZ (1,00X2,10)</v>
      </c>
      <c r="I2500" t="str">
        <f t="shared" si="199"/>
        <v/>
      </c>
      <c r="J2500" t="str">
        <f t="shared" si="197"/>
        <v>EQUIPO</v>
      </c>
      <c r="K2500" t="b">
        <f t="shared" si="200"/>
        <v>0</v>
      </c>
      <c r="L2500" s="11" t="str">
        <f t="shared" si="201"/>
        <v/>
      </c>
      <c r="M2500" t="str">
        <f>IF(B2500="Q", MAX(M$2:M2499)+1, "")</f>
        <v/>
      </c>
      <c r="N2500" t="str">
        <f t="shared" si="198"/>
        <v/>
      </c>
    </row>
    <row r="2501" spans="1:14" x14ac:dyDescent="0.25">
      <c r="H2501" t="str" cm="1">
        <f t="array" ref="H2501">SUBSTITUTE(INDEX($C$1:$C2501, MAX(IF((NOT(ISBLANK($C$1:$C2501)))*(ISNUMBER(FIND("Item:", $C$1:$C2501))), ROW($C$1:$C2501)-ROW($C$1)+1))), "Item: ", "")</f>
        <v>PROV Y COLOC DE PUERTA TABLERO MADERA SEMIDURA C/BARNIZ (1,00X2,10)</v>
      </c>
      <c r="I2501" t="str">
        <f t="shared" si="199"/>
        <v/>
      </c>
      <c r="J2501" t="str">
        <f t="shared" si="197"/>
        <v>EQUIPO</v>
      </c>
      <c r="K2501" t="b">
        <f t="shared" si="200"/>
        <v>0</v>
      </c>
      <c r="L2501" s="11" t="str">
        <f t="shared" si="201"/>
        <v/>
      </c>
      <c r="M2501" t="str">
        <f>IF(B2501="Q", MAX(M$2:M2500)+1, "")</f>
        <v/>
      </c>
      <c r="N2501" t="str">
        <f t="shared" si="198"/>
        <v/>
      </c>
    </row>
    <row r="2502" spans="1:14" x14ac:dyDescent="0.25">
      <c r="C2502" s="10" t="s">
        <v>377</v>
      </c>
      <c r="E2502" s="10" t="s">
        <v>361</v>
      </c>
      <c r="H2502" t="str" cm="1">
        <f t="array" ref="H2502">SUBSTITUTE(INDEX($C$1:$C2502, MAX(IF((NOT(ISBLANK($C$1:$C2502)))*(ISNUMBER(FIND("Item:", $C$1:$C2502))), ROW($C$1:$C2502)-ROW($C$1)+1))), "Item: ", "")</f>
        <v>PROV Y COLOC DE PUERTA TABLERO MADERA SEMIDURA C/BARNIZ (0,90X2,10)</v>
      </c>
      <c r="I2502" t="str">
        <f t="shared" si="199"/>
        <v/>
      </c>
      <c r="J2502" t="str">
        <f t="shared" si="197"/>
        <v>EQUIPO</v>
      </c>
      <c r="K2502" t="b">
        <f t="shared" si="200"/>
        <v>0</v>
      </c>
      <c r="L2502" s="11" t="str">
        <f t="shared" si="201"/>
        <v/>
      </c>
      <c r="M2502" t="str">
        <f>IF(B2502="Q", MAX(M$2:M2501)+1, "")</f>
        <v/>
      </c>
      <c r="N2502" t="str">
        <f t="shared" si="198"/>
        <v/>
      </c>
    </row>
    <row r="2503" spans="1:14" x14ac:dyDescent="0.25">
      <c r="C2503" s="10" t="s">
        <v>0</v>
      </c>
      <c r="E2503" s="10" t="s">
        <v>72</v>
      </c>
      <c r="H2503" t="str" cm="1">
        <f t="array" ref="H2503">SUBSTITUTE(INDEX($C$1:$C2503, MAX(IF((NOT(ISBLANK($C$1:$C2503)))*(ISNUMBER(FIND("Item:", $C$1:$C2503))), ROW($C$1:$C2503)-ROW($C$1)+1))), "Item: ", "")</f>
        <v>PROV Y COLOC DE PUERTA TABLERO MADERA SEMIDURA C/BARNIZ (0,90X2,10)</v>
      </c>
      <c r="I2503" t="str">
        <f t="shared" si="199"/>
        <v/>
      </c>
      <c r="J2503" t="str">
        <f t="shared" si="197"/>
        <v>EQUIPO</v>
      </c>
      <c r="K2503" t="b">
        <f t="shared" si="200"/>
        <v>0</v>
      </c>
      <c r="L2503" s="11" t="str">
        <f t="shared" si="201"/>
        <v/>
      </c>
      <c r="M2503" t="str">
        <f>IF(B2503="Q", MAX(M$2:M2502)+1, "")</f>
        <v/>
      </c>
      <c r="N2503" t="str">
        <f t="shared" si="198"/>
        <v/>
      </c>
    </row>
    <row r="2504" spans="1:14" x14ac:dyDescent="0.25">
      <c r="C2504" s="10" t="s">
        <v>71</v>
      </c>
      <c r="E2504" s="10" t="s">
        <v>73</v>
      </c>
      <c r="H2504" t="str" cm="1">
        <f t="array" ref="H2504">SUBSTITUTE(INDEX($C$1:$C2504, MAX(IF((NOT(ISBLANK($C$1:$C2504)))*(ISNUMBER(FIND("Item:", $C$1:$C2504))), ROW($C$1:$C2504)-ROW($C$1)+1))), "Item: ", "")</f>
        <v>PROV Y COLOC DE PUERTA TABLERO MADERA SEMIDURA C/BARNIZ (0,90X2,10)</v>
      </c>
      <c r="I2504" t="str">
        <f t="shared" si="199"/>
        <v/>
      </c>
      <c r="J2504" t="str">
        <f t="shared" ref="J2504:J2567" si="202">+IF(I2504="",J2503,I2504)</f>
        <v>EQUIPO</v>
      </c>
      <c r="K2504" t="b">
        <f t="shared" si="200"/>
        <v>0</v>
      </c>
      <c r="L2504" s="11" t="str">
        <f t="shared" si="201"/>
        <v/>
      </c>
      <c r="M2504" t="str">
        <f>IF(B2504="Q", MAX(M$2:M2503)+1, "")</f>
        <v/>
      </c>
      <c r="N2504" t="str">
        <f t="shared" si="198"/>
        <v/>
      </c>
    </row>
    <row r="2505" spans="1:14" x14ac:dyDescent="0.25">
      <c r="H2505" t="str" cm="1">
        <f t="array" ref="H2505">SUBSTITUTE(INDEX($C$1:$C2505, MAX(IF((NOT(ISBLANK($C$1:$C2505)))*(ISNUMBER(FIND("Item:", $C$1:$C2505))), ROW($C$1:$C2505)-ROW($C$1)+1))), "Item: ", "")</f>
        <v>PROV Y COLOC DE PUERTA TABLERO MADERA SEMIDURA C/BARNIZ (0,90X2,10)</v>
      </c>
      <c r="I2505" t="str">
        <f t="shared" si="199"/>
        <v/>
      </c>
      <c r="J2505" t="str">
        <f t="shared" si="202"/>
        <v>EQUIPO</v>
      </c>
      <c r="K2505" t="b">
        <f t="shared" si="200"/>
        <v>0</v>
      </c>
      <c r="L2505" s="11" t="str">
        <f t="shared" si="201"/>
        <v/>
      </c>
      <c r="M2505" t="str">
        <f>IF(B2505="Q", MAX(M$2:M2504)+1, "")</f>
        <v/>
      </c>
      <c r="N2505" t="str">
        <f t="shared" si="198"/>
        <v/>
      </c>
    </row>
    <row r="2506" spans="1:14" x14ac:dyDescent="0.25">
      <c r="A2506" s="1" t="s">
        <v>2</v>
      </c>
      <c r="B2506" s="1" t="s">
        <v>213</v>
      </c>
      <c r="C2506" s="4" t="s">
        <v>214</v>
      </c>
      <c r="D2506" s="4" t="s">
        <v>74</v>
      </c>
      <c r="E2506" s="4" t="s">
        <v>77</v>
      </c>
      <c r="F2506" s="4" t="s">
        <v>215</v>
      </c>
      <c r="G2506" s="4" t="s">
        <v>76</v>
      </c>
      <c r="H2506" t="str" cm="1">
        <f t="array" ref="H2506">SUBSTITUTE(INDEX($C$1:$C2506, MAX(IF((NOT(ISBLANK($C$1:$C2506)))*(ISNUMBER(FIND("Item:", $C$1:$C2506))), ROW($C$1:$C2506)-ROW($C$1)+1))), "Item: ", "")</f>
        <v>PROV Y COLOC DE PUERTA TABLERO MADERA SEMIDURA C/BARNIZ (0,90X2,10)</v>
      </c>
      <c r="I2506" t="str">
        <f t="shared" si="199"/>
        <v/>
      </c>
      <c r="J2506" t="str">
        <f t="shared" si="202"/>
        <v>EQUIPO</v>
      </c>
      <c r="K2506" t="b">
        <f t="shared" si="200"/>
        <v>0</v>
      </c>
      <c r="L2506" s="11" t="str">
        <f t="shared" si="201"/>
        <v/>
      </c>
      <c r="M2506" t="str">
        <f>IF(B2506="Q", MAX(M$2:M2505)+1, "")</f>
        <v/>
      </c>
      <c r="N2506" t="str">
        <f t="shared" si="198"/>
        <v/>
      </c>
    </row>
    <row r="2507" spans="1:14" x14ac:dyDescent="0.25">
      <c r="A2507" s="2"/>
      <c r="B2507" s="2" t="s">
        <v>216</v>
      </c>
      <c r="C2507" s="5" t="s">
        <v>217</v>
      </c>
      <c r="D2507" s="5"/>
      <c r="E2507" s="5"/>
      <c r="F2507" s="5"/>
      <c r="G2507" s="5"/>
      <c r="H2507" t="str" cm="1">
        <f t="array" ref="H2507">SUBSTITUTE(INDEX($C$1:$C2507, MAX(IF((NOT(ISBLANK($C$1:$C2507)))*(ISNUMBER(FIND("Item:", $C$1:$C2507))), ROW($C$1:$C2507)-ROW($C$1)+1))), "Item: ", "")</f>
        <v>PROV Y COLOC DE PUERTA TABLERO MADERA SEMIDURA C/BARNIZ (0,90X2,10)</v>
      </c>
      <c r="I2507" t="str">
        <f t="shared" si="199"/>
        <v>MATERIALES</v>
      </c>
      <c r="J2507" t="str">
        <f t="shared" si="202"/>
        <v>MATERIALES</v>
      </c>
      <c r="K2507" t="b">
        <f t="shared" si="200"/>
        <v>1</v>
      </c>
      <c r="L2507" s="11" t="str">
        <f t="shared" si="201"/>
        <v/>
      </c>
      <c r="M2507" t="str">
        <f>IF(B2507="Q", MAX(M$2:M2506)+1, "")</f>
        <v/>
      </c>
      <c r="N2507" t="str">
        <f t="shared" si="198"/>
        <v/>
      </c>
    </row>
    <row r="2508" spans="1:14" x14ac:dyDescent="0.25">
      <c r="A2508" s="2">
        <v>1</v>
      </c>
      <c r="B2508" s="2" t="s">
        <v>218</v>
      </c>
      <c r="C2508" s="5" t="s">
        <v>186</v>
      </c>
      <c r="D2508" s="5" t="s">
        <v>37</v>
      </c>
      <c r="E2508" s="3">
        <v>1</v>
      </c>
      <c r="F2508" s="3">
        <v>5</v>
      </c>
      <c r="G2508" s="3">
        <v>5</v>
      </c>
      <c r="H2508" t="str" cm="1">
        <f t="array" ref="H2508">SUBSTITUTE(INDEX($C$1:$C2508, MAX(IF((NOT(ISBLANK($C$1:$C2508)))*(ISNUMBER(FIND("Item:", $C$1:$C2508))), ROW($C$1:$C2508)-ROW($C$1)+1))), "Item: ", "")</f>
        <v>PROV Y COLOC DE PUERTA TABLERO MADERA SEMIDURA C/BARNIZ (0,90X2,10)</v>
      </c>
      <c r="I2508" t="str">
        <f t="shared" si="199"/>
        <v/>
      </c>
      <c r="J2508" t="str">
        <f t="shared" si="202"/>
        <v>MATERIALES</v>
      </c>
      <c r="K2508" t="b">
        <f t="shared" si="200"/>
        <v>0</v>
      </c>
      <c r="L2508" s="11" t="str">
        <f t="shared" si="201"/>
        <v>SI</v>
      </c>
      <c r="M2508" t="str">
        <f>IF(B2508="Q", MAX(M$2:M2507)+1, "")</f>
        <v/>
      </c>
      <c r="N2508" t="str">
        <f t="shared" si="198"/>
        <v/>
      </c>
    </row>
    <row r="2509" spans="1:14" x14ac:dyDescent="0.25">
      <c r="A2509" s="2">
        <v>2</v>
      </c>
      <c r="B2509" s="2" t="s">
        <v>218</v>
      </c>
      <c r="C2509" s="5" t="s">
        <v>112</v>
      </c>
      <c r="D2509" s="5" t="s">
        <v>37</v>
      </c>
      <c r="E2509" s="3">
        <v>1</v>
      </c>
      <c r="F2509" s="3">
        <v>90</v>
      </c>
      <c r="G2509" s="3">
        <v>90</v>
      </c>
      <c r="H2509" t="str" cm="1">
        <f t="array" ref="H2509">SUBSTITUTE(INDEX($C$1:$C2509, MAX(IF((NOT(ISBLANK($C$1:$C2509)))*(ISNUMBER(FIND("Item:", $C$1:$C2509))), ROW($C$1:$C2509)-ROW($C$1)+1))), "Item: ", "")</f>
        <v>PROV Y COLOC DE PUERTA TABLERO MADERA SEMIDURA C/BARNIZ (0,90X2,10)</v>
      </c>
      <c r="I2509" t="str">
        <f t="shared" si="199"/>
        <v/>
      </c>
      <c r="J2509" t="str">
        <f t="shared" si="202"/>
        <v>MATERIALES</v>
      </c>
      <c r="K2509" t="b">
        <f t="shared" si="200"/>
        <v>0</v>
      </c>
      <c r="L2509" s="11" t="str">
        <f t="shared" si="201"/>
        <v>SI</v>
      </c>
      <c r="M2509" t="str">
        <f>IF(B2509="Q", MAX(M$2:M2508)+1, "")</f>
        <v/>
      </c>
      <c r="N2509" t="str">
        <f t="shared" si="198"/>
        <v/>
      </c>
    </row>
    <row r="2510" spans="1:14" x14ac:dyDescent="0.25">
      <c r="A2510" s="2">
        <v>3</v>
      </c>
      <c r="B2510" s="2" t="s">
        <v>218</v>
      </c>
      <c r="C2510" s="5" t="s">
        <v>93</v>
      </c>
      <c r="D2510" s="5" t="s">
        <v>37</v>
      </c>
      <c r="E2510" s="3">
        <v>3</v>
      </c>
      <c r="F2510" s="3">
        <v>5</v>
      </c>
      <c r="G2510" s="3">
        <v>15</v>
      </c>
      <c r="H2510" t="str" cm="1">
        <f t="array" ref="H2510">SUBSTITUTE(INDEX($C$1:$C2510, MAX(IF((NOT(ISBLANK($C$1:$C2510)))*(ISNUMBER(FIND("Item:", $C$1:$C2510))), ROW($C$1:$C2510)-ROW($C$1)+1))), "Item: ", "")</f>
        <v>PROV Y COLOC DE PUERTA TABLERO MADERA SEMIDURA C/BARNIZ (0,90X2,10)</v>
      </c>
      <c r="I2510" t="str">
        <f t="shared" si="199"/>
        <v/>
      </c>
      <c r="J2510" t="str">
        <f t="shared" si="202"/>
        <v>MATERIALES</v>
      </c>
      <c r="K2510" t="b">
        <f t="shared" si="200"/>
        <v>0</v>
      </c>
      <c r="L2510" s="11" t="str">
        <f t="shared" si="201"/>
        <v>SI</v>
      </c>
      <c r="M2510" t="str">
        <f>IF(B2510="Q", MAX(M$2:M2509)+1, "")</f>
        <v/>
      </c>
      <c r="N2510" t="str">
        <f t="shared" si="198"/>
        <v/>
      </c>
    </row>
    <row r="2511" spans="1:14" x14ac:dyDescent="0.25">
      <c r="A2511" s="2">
        <v>4</v>
      </c>
      <c r="B2511" s="2" t="s">
        <v>218</v>
      </c>
      <c r="C2511" s="5" t="s">
        <v>91</v>
      </c>
      <c r="D2511" s="5" t="s">
        <v>92</v>
      </c>
      <c r="E2511" s="3">
        <v>1.05</v>
      </c>
      <c r="F2511" s="3">
        <v>35</v>
      </c>
      <c r="G2511" s="3">
        <v>36.75</v>
      </c>
      <c r="H2511" t="str" cm="1">
        <f t="array" ref="H2511">SUBSTITUTE(INDEX($C$1:$C2511, MAX(IF((NOT(ISBLANK($C$1:$C2511)))*(ISNUMBER(FIND("Item:", $C$1:$C2511))), ROW($C$1:$C2511)-ROW($C$1)+1))), "Item: ", "")</f>
        <v>PROV Y COLOC DE PUERTA TABLERO MADERA SEMIDURA C/BARNIZ (0,90X2,10)</v>
      </c>
      <c r="I2511" t="str">
        <f t="shared" si="199"/>
        <v/>
      </c>
      <c r="J2511" t="str">
        <f t="shared" si="202"/>
        <v>MATERIALES</v>
      </c>
      <c r="K2511" t="b">
        <f t="shared" si="200"/>
        <v>0</v>
      </c>
      <c r="L2511" s="11" t="str">
        <f t="shared" si="201"/>
        <v>SI</v>
      </c>
      <c r="M2511" t="str">
        <f>IF(B2511="Q", MAX(M$2:M2510)+1, "")</f>
        <v/>
      </c>
      <c r="N2511" t="str">
        <f t="shared" si="198"/>
        <v/>
      </c>
    </row>
    <row r="2512" spans="1:14" x14ac:dyDescent="0.25">
      <c r="A2512" s="2">
        <v>5</v>
      </c>
      <c r="B2512" s="2" t="s">
        <v>218</v>
      </c>
      <c r="C2512" s="5" t="s">
        <v>168</v>
      </c>
      <c r="D2512" s="5" t="s">
        <v>37</v>
      </c>
      <c r="E2512" s="3">
        <v>1</v>
      </c>
      <c r="F2512" s="3">
        <v>950</v>
      </c>
      <c r="G2512" s="3">
        <v>950</v>
      </c>
      <c r="H2512" t="str" cm="1">
        <f t="array" ref="H2512">SUBSTITUTE(INDEX($C$1:$C2512, MAX(IF((NOT(ISBLANK($C$1:$C2512)))*(ISNUMBER(FIND("Item:", $C$1:$C2512))), ROW($C$1:$C2512)-ROW($C$1)+1))), "Item: ", "")</f>
        <v>PROV Y COLOC DE PUERTA TABLERO MADERA SEMIDURA C/BARNIZ (0,90X2,10)</v>
      </c>
      <c r="I2512" t="str">
        <f t="shared" si="199"/>
        <v/>
      </c>
      <c r="J2512" t="str">
        <f t="shared" si="202"/>
        <v>MATERIALES</v>
      </c>
      <c r="K2512" t="b">
        <f t="shared" si="200"/>
        <v>0</v>
      </c>
      <c r="L2512" s="11" t="str">
        <f t="shared" si="201"/>
        <v>SI</v>
      </c>
      <c r="M2512" t="str">
        <f>IF(B2512="Q", MAX(M$2:M2511)+1, "")</f>
        <v/>
      </c>
      <c r="N2512" t="str">
        <f t="shared" si="198"/>
        <v/>
      </c>
    </row>
    <row r="2513" spans="1:14" x14ac:dyDescent="0.25">
      <c r="H2513" t="str" cm="1">
        <f t="array" ref="H2513">SUBSTITUTE(INDEX($C$1:$C2513, MAX(IF((NOT(ISBLANK($C$1:$C2513)))*(ISNUMBER(FIND("Item:", $C$1:$C2513))), ROW($C$1:$C2513)-ROW($C$1)+1))), "Item: ", "")</f>
        <v>PROV Y COLOC DE PUERTA TABLERO MADERA SEMIDURA C/BARNIZ (0,90X2,10)</v>
      </c>
      <c r="I2513" t="str">
        <f t="shared" si="199"/>
        <v/>
      </c>
      <c r="J2513" t="str">
        <f t="shared" si="202"/>
        <v>MATERIALES</v>
      </c>
      <c r="K2513" t="b">
        <f t="shared" si="200"/>
        <v>0</v>
      </c>
      <c r="L2513" s="11" t="str">
        <f t="shared" si="201"/>
        <v/>
      </c>
      <c r="M2513" t="str">
        <f>IF(B2513="Q", MAX(M$2:M2512)+1, "")</f>
        <v/>
      </c>
      <c r="N2513" t="str">
        <f t="shared" si="198"/>
        <v/>
      </c>
    </row>
    <row r="2514" spans="1:14" x14ac:dyDescent="0.25">
      <c r="H2514" t="str" cm="1">
        <f t="array" ref="H2514">SUBSTITUTE(INDEX($C$1:$C2514, MAX(IF((NOT(ISBLANK($C$1:$C2514)))*(ISNUMBER(FIND("Item:", $C$1:$C2514))), ROW($C$1:$C2514)-ROW($C$1)+1))), "Item: ", "")</f>
        <v>PROV Y COLOC DE PUERTA TABLERO MADERA SEMIDURA C/BARNIZ (0,90X2,10)</v>
      </c>
      <c r="I2514" t="str">
        <f t="shared" si="199"/>
        <v/>
      </c>
      <c r="J2514" t="str">
        <f t="shared" si="202"/>
        <v>MATERIALES</v>
      </c>
      <c r="K2514" t="b">
        <f t="shared" si="200"/>
        <v>0</v>
      </c>
      <c r="L2514" s="11" t="str">
        <f t="shared" si="201"/>
        <v/>
      </c>
      <c r="M2514" t="str">
        <f>IF(B2514="Q", MAX(M$2:M2513)+1, "")</f>
        <v/>
      </c>
      <c r="N2514" t="str">
        <f t="shared" si="198"/>
        <v/>
      </c>
    </row>
    <row r="2515" spans="1:14" x14ac:dyDescent="0.25">
      <c r="H2515" t="str" cm="1">
        <f t="array" ref="H2515">SUBSTITUTE(INDEX($C$1:$C2515, MAX(IF((NOT(ISBLANK($C$1:$C2515)))*(ISNUMBER(FIND("Item:", $C$1:$C2515))), ROW($C$1:$C2515)-ROW($C$1)+1))), "Item: ", "")</f>
        <v>PROV Y COLOC DE PUERTA TABLERO MADERA SEMIDURA C/BARNIZ (0,90X2,10)</v>
      </c>
      <c r="I2515" t="str">
        <f t="shared" si="199"/>
        <v/>
      </c>
      <c r="J2515" t="str">
        <f t="shared" si="202"/>
        <v>MATERIALES</v>
      </c>
      <c r="K2515" t="b">
        <f t="shared" si="200"/>
        <v>0</v>
      </c>
      <c r="L2515" s="11" t="str">
        <f t="shared" si="201"/>
        <v/>
      </c>
      <c r="M2515" t="str">
        <f>IF(B2515="Q", MAX(M$2:M2514)+1, "")</f>
        <v/>
      </c>
      <c r="N2515" t="str">
        <f t="shared" si="198"/>
        <v/>
      </c>
    </row>
    <row r="2516" spans="1:14" x14ac:dyDescent="0.25">
      <c r="H2516" t="str" cm="1">
        <f t="array" ref="H2516">SUBSTITUTE(INDEX($C$1:$C2516, MAX(IF((NOT(ISBLANK($C$1:$C2516)))*(ISNUMBER(FIND("Item:", $C$1:$C2516))), ROW($C$1:$C2516)-ROW($C$1)+1))), "Item: ", "")</f>
        <v>PROV Y COLOC DE PUERTA TABLERO MADERA SEMIDURA C/BARNIZ (0,90X2,10)</v>
      </c>
      <c r="I2516" t="str">
        <f t="shared" si="199"/>
        <v/>
      </c>
      <c r="J2516" t="str">
        <f t="shared" si="202"/>
        <v>MATERIALES</v>
      </c>
      <c r="K2516" t="b">
        <f t="shared" si="200"/>
        <v>0</v>
      </c>
      <c r="L2516" s="11" t="str">
        <f t="shared" si="201"/>
        <v/>
      </c>
      <c r="M2516" t="str">
        <f>IF(B2516="Q", MAX(M$2:M2515)+1, "")</f>
        <v/>
      </c>
      <c r="N2516" t="str">
        <f t="shared" si="198"/>
        <v/>
      </c>
    </row>
    <row r="2517" spans="1:14" x14ac:dyDescent="0.25">
      <c r="H2517" t="str" cm="1">
        <f t="array" ref="H2517">SUBSTITUTE(INDEX($C$1:$C2517, MAX(IF((NOT(ISBLANK($C$1:$C2517)))*(ISNUMBER(FIND("Item:", $C$1:$C2517))), ROW($C$1:$C2517)-ROW($C$1)+1))), "Item: ", "")</f>
        <v>PROV Y COLOC DE PUERTA TABLERO MADERA SEMIDURA C/BARNIZ (0,90X2,10)</v>
      </c>
      <c r="I2517" t="str">
        <f t="shared" si="199"/>
        <v/>
      </c>
      <c r="J2517" t="str">
        <f t="shared" si="202"/>
        <v>MATERIALES</v>
      </c>
      <c r="K2517" t="b">
        <f t="shared" si="200"/>
        <v>0</v>
      </c>
      <c r="L2517" s="11" t="str">
        <f t="shared" si="201"/>
        <v/>
      </c>
      <c r="M2517" t="str">
        <f>IF(B2517="Q", MAX(M$2:M2516)+1, "")</f>
        <v/>
      </c>
      <c r="N2517" t="str">
        <f t="shared" si="198"/>
        <v/>
      </c>
    </row>
    <row r="2518" spans="1:14" x14ac:dyDescent="0.25">
      <c r="H2518" t="str" cm="1">
        <f t="array" ref="H2518">SUBSTITUTE(INDEX($C$1:$C2518, MAX(IF((NOT(ISBLANK($C$1:$C2518)))*(ISNUMBER(FIND("Item:", $C$1:$C2518))), ROW($C$1:$C2518)-ROW($C$1)+1))), "Item: ", "")</f>
        <v>PROV Y COLOC DE PUERTA TABLERO MADERA SEMIDURA C/BARNIZ (0,90X2,10)</v>
      </c>
      <c r="I2518" t="str">
        <f t="shared" si="199"/>
        <v/>
      </c>
      <c r="J2518" t="str">
        <f t="shared" si="202"/>
        <v>MATERIALES</v>
      </c>
      <c r="K2518" t="b">
        <f t="shared" si="200"/>
        <v>0</v>
      </c>
      <c r="L2518" s="11" t="str">
        <f t="shared" si="201"/>
        <v/>
      </c>
      <c r="M2518" t="str">
        <f>IF(B2518="Q", MAX(M$2:M2517)+1, "")</f>
        <v/>
      </c>
      <c r="N2518" t="str">
        <f t="shared" si="198"/>
        <v/>
      </c>
    </row>
    <row r="2519" spans="1:14" x14ac:dyDescent="0.25">
      <c r="H2519" t="str" cm="1">
        <f t="array" ref="H2519">SUBSTITUTE(INDEX($C$1:$C2519, MAX(IF((NOT(ISBLANK($C$1:$C2519)))*(ISNUMBER(FIND("Item:", $C$1:$C2519))), ROW($C$1:$C2519)-ROW($C$1)+1))), "Item: ", "")</f>
        <v>PROV Y COLOC DE PUERTA TABLERO MADERA SEMIDURA C/BARNIZ (0,90X2,10)</v>
      </c>
      <c r="I2519" t="str">
        <f t="shared" si="199"/>
        <v/>
      </c>
      <c r="J2519" t="str">
        <f t="shared" si="202"/>
        <v>MATERIALES</v>
      </c>
      <c r="K2519" t="b">
        <f t="shared" si="200"/>
        <v>0</v>
      </c>
      <c r="L2519" s="11" t="str">
        <f t="shared" si="201"/>
        <v/>
      </c>
      <c r="M2519" t="str">
        <f>IF(B2519="Q", MAX(M$2:M2518)+1, "")</f>
        <v/>
      </c>
      <c r="N2519" t="str">
        <f t="shared" si="198"/>
        <v/>
      </c>
    </row>
    <row r="2520" spans="1:14" x14ac:dyDescent="0.25">
      <c r="H2520" t="str" cm="1">
        <f t="array" ref="H2520">SUBSTITUTE(INDEX($C$1:$C2520, MAX(IF((NOT(ISBLANK($C$1:$C2520)))*(ISNUMBER(FIND("Item:", $C$1:$C2520))), ROW($C$1:$C2520)-ROW($C$1)+1))), "Item: ", "")</f>
        <v>PROV Y COLOC DE PUERTA TABLERO MADERA SEMIDURA C/BARNIZ (0,90X2,10)</v>
      </c>
      <c r="I2520" t="str">
        <f t="shared" si="199"/>
        <v/>
      </c>
      <c r="J2520" t="str">
        <f t="shared" si="202"/>
        <v>MATERIALES</v>
      </c>
      <c r="K2520" t="b">
        <f t="shared" si="200"/>
        <v>0</v>
      </c>
      <c r="L2520" s="11" t="str">
        <f t="shared" si="201"/>
        <v/>
      </c>
      <c r="M2520" t="str">
        <f>IF(B2520="Q", MAX(M$2:M2519)+1, "")</f>
        <v/>
      </c>
      <c r="N2520" t="str">
        <f t="shared" si="198"/>
        <v/>
      </c>
    </row>
    <row r="2521" spans="1:14" x14ac:dyDescent="0.25">
      <c r="H2521" t="str" cm="1">
        <f t="array" ref="H2521">SUBSTITUTE(INDEX($C$1:$C2521, MAX(IF((NOT(ISBLANK($C$1:$C2521)))*(ISNUMBER(FIND("Item:", $C$1:$C2521))), ROW($C$1:$C2521)-ROW($C$1)+1))), "Item: ", "")</f>
        <v>PROV Y COLOC DE PUERTA TABLERO MADERA SEMIDURA C/BARNIZ (0,90X2,10)</v>
      </c>
      <c r="I2521" t="str">
        <f t="shared" si="199"/>
        <v/>
      </c>
      <c r="J2521" t="str">
        <f t="shared" si="202"/>
        <v>MATERIALES</v>
      </c>
      <c r="K2521" t="b">
        <f t="shared" si="200"/>
        <v>0</v>
      </c>
      <c r="L2521" s="11" t="str">
        <f t="shared" si="201"/>
        <v/>
      </c>
      <c r="M2521" t="str">
        <f>IF(B2521="Q", MAX(M$2:M2520)+1, "")</f>
        <v/>
      </c>
      <c r="N2521" t="str">
        <f t="shared" si="198"/>
        <v/>
      </c>
    </row>
    <row r="2522" spans="1:14" x14ac:dyDescent="0.25">
      <c r="H2522" t="str" cm="1">
        <f t="array" ref="H2522">SUBSTITUTE(INDEX($C$1:$C2522, MAX(IF((NOT(ISBLANK($C$1:$C2522)))*(ISNUMBER(FIND("Item:", $C$1:$C2522))), ROW($C$1:$C2522)-ROW($C$1)+1))), "Item: ", "")</f>
        <v>PROV Y COLOC DE PUERTA TABLERO MADERA SEMIDURA C/BARNIZ (0,90X2,10)</v>
      </c>
      <c r="I2522" t="str">
        <f t="shared" si="199"/>
        <v/>
      </c>
      <c r="J2522" t="str">
        <f t="shared" si="202"/>
        <v>MATERIALES</v>
      </c>
      <c r="K2522" t="b">
        <f t="shared" si="200"/>
        <v>0</v>
      </c>
      <c r="L2522" s="11" t="str">
        <f t="shared" si="201"/>
        <v/>
      </c>
      <c r="M2522" t="str">
        <f>IF(B2522="Q", MAX(M$2:M2521)+1, "")</f>
        <v/>
      </c>
      <c r="N2522" t="str">
        <f t="shared" si="198"/>
        <v/>
      </c>
    </row>
    <row r="2523" spans="1:14" x14ac:dyDescent="0.25">
      <c r="A2523" s="6" t="s">
        <v>1</v>
      </c>
      <c r="B2523" s="6" t="s">
        <v>219</v>
      </c>
      <c r="C2523" s="8" t="s">
        <v>220</v>
      </c>
      <c r="D2523" s="8"/>
      <c r="E2523" s="8"/>
      <c r="F2523" s="8" t="s">
        <v>221</v>
      </c>
      <c r="G2523" s="7">
        <v>1096.75</v>
      </c>
      <c r="H2523" t="str" cm="1">
        <f t="array" ref="H2523">SUBSTITUTE(INDEX($C$1:$C2523, MAX(IF((NOT(ISBLANK($C$1:$C2523)))*(ISNUMBER(FIND("Item:", $C$1:$C2523))), ROW($C$1:$C2523)-ROW($C$1)+1))), "Item: ", "")</f>
        <v>PROV Y COLOC DE PUERTA TABLERO MADERA SEMIDURA C/BARNIZ (0,90X2,10)</v>
      </c>
      <c r="I2523" t="str">
        <f t="shared" si="199"/>
        <v>MATERIALES</v>
      </c>
      <c r="J2523" t="str">
        <f t="shared" si="202"/>
        <v>MATERIALES</v>
      </c>
      <c r="K2523" t="b">
        <f t="shared" si="200"/>
        <v>0</v>
      </c>
      <c r="L2523" s="11" t="str">
        <f t="shared" si="201"/>
        <v/>
      </c>
      <c r="M2523" t="str">
        <f>IF(B2523="Q", MAX(M$2:M2522)+1, "")</f>
        <v/>
      </c>
      <c r="N2523" t="str">
        <f t="shared" si="198"/>
        <v/>
      </c>
    </row>
    <row r="2524" spans="1:14" x14ac:dyDescent="0.25">
      <c r="A2524" s="2"/>
      <c r="B2524" s="2" t="s">
        <v>222</v>
      </c>
      <c r="C2524" s="5" t="s">
        <v>223</v>
      </c>
      <c r="D2524" s="5"/>
      <c r="E2524" s="5"/>
      <c r="F2524" s="5"/>
      <c r="G2524" s="5"/>
      <c r="H2524" t="str" cm="1">
        <f t="array" ref="H2524">SUBSTITUTE(INDEX($C$1:$C2524, MAX(IF((NOT(ISBLANK($C$1:$C2524)))*(ISNUMBER(FIND("Item:", $C$1:$C2524))), ROW($C$1:$C2524)-ROW($C$1)+1))), "Item: ", "")</f>
        <v>PROV Y COLOC DE PUERTA TABLERO MADERA SEMIDURA C/BARNIZ (0,90X2,10)</v>
      </c>
      <c r="I2524" t="str">
        <f t="shared" si="199"/>
        <v>MANO DE OBRA</v>
      </c>
      <c r="J2524" t="str">
        <f t="shared" si="202"/>
        <v>MANO DE OBRA</v>
      </c>
      <c r="K2524" t="b">
        <f t="shared" si="200"/>
        <v>1</v>
      </c>
      <c r="L2524" s="11" t="str">
        <f t="shared" si="201"/>
        <v/>
      </c>
      <c r="M2524" t="str">
        <f>IF(B2524="Q", MAX(M$2:M2523)+1, "")</f>
        <v/>
      </c>
      <c r="N2524" t="str">
        <f t="shared" si="198"/>
        <v/>
      </c>
    </row>
    <row r="2525" spans="1:14" x14ac:dyDescent="0.25">
      <c r="A2525" s="2">
        <v>1</v>
      </c>
      <c r="B2525" s="2" t="s">
        <v>218</v>
      </c>
      <c r="C2525" s="5" t="s">
        <v>201</v>
      </c>
      <c r="D2525" s="5" t="s">
        <v>198</v>
      </c>
      <c r="E2525" s="3">
        <v>3</v>
      </c>
      <c r="F2525" s="3">
        <v>18</v>
      </c>
      <c r="G2525" s="3">
        <v>54</v>
      </c>
      <c r="H2525" t="str" cm="1">
        <f t="array" ref="H2525">SUBSTITUTE(INDEX($C$1:$C2525, MAX(IF((NOT(ISBLANK($C$1:$C2525)))*(ISNUMBER(FIND("Item:", $C$1:$C2525))), ROW($C$1:$C2525)-ROW($C$1)+1))), "Item: ", "")</f>
        <v>PROV Y COLOC DE PUERTA TABLERO MADERA SEMIDURA C/BARNIZ (0,90X2,10)</v>
      </c>
      <c r="I2525" t="str">
        <f t="shared" si="199"/>
        <v/>
      </c>
      <c r="J2525" t="str">
        <f t="shared" si="202"/>
        <v>MANO DE OBRA</v>
      </c>
      <c r="K2525" t="b">
        <f t="shared" si="200"/>
        <v>0</v>
      </c>
      <c r="L2525" s="11" t="str">
        <f t="shared" si="201"/>
        <v>SI</v>
      </c>
      <c r="M2525" t="str">
        <f>IF(B2525="Q", MAX(M$2:M2524)+1, "")</f>
        <v/>
      </c>
      <c r="N2525" t="str">
        <f t="shared" si="198"/>
        <v/>
      </c>
    </row>
    <row r="2526" spans="1:14" x14ac:dyDescent="0.25">
      <c r="A2526" s="2">
        <v>2</v>
      </c>
      <c r="B2526" s="2" t="s">
        <v>218</v>
      </c>
      <c r="C2526" s="5" t="s">
        <v>200</v>
      </c>
      <c r="D2526" s="5" t="s">
        <v>198</v>
      </c>
      <c r="E2526" s="3">
        <v>3</v>
      </c>
      <c r="F2526" s="3">
        <v>0</v>
      </c>
      <c r="G2526" s="3">
        <v>0</v>
      </c>
      <c r="H2526" t="str" cm="1">
        <f t="array" ref="H2526">SUBSTITUTE(INDEX($C$1:$C2526, MAX(IF((NOT(ISBLANK($C$1:$C2526)))*(ISNUMBER(FIND("Item:", $C$1:$C2526))), ROW($C$1:$C2526)-ROW($C$1)+1))), "Item: ", "")</f>
        <v>PROV Y COLOC DE PUERTA TABLERO MADERA SEMIDURA C/BARNIZ (0,90X2,10)</v>
      </c>
      <c r="I2526" t="str">
        <f t="shared" si="199"/>
        <v/>
      </c>
      <c r="J2526" t="str">
        <f t="shared" si="202"/>
        <v>MANO DE OBRA</v>
      </c>
      <c r="K2526" t="b">
        <f t="shared" si="200"/>
        <v>0</v>
      </c>
      <c r="L2526" s="11" t="str">
        <f t="shared" si="201"/>
        <v>SI</v>
      </c>
      <c r="M2526" t="str">
        <f>IF(B2526="Q", MAX(M$2:M2525)+1, "")</f>
        <v/>
      </c>
      <c r="N2526" t="str">
        <f t="shared" si="198"/>
        <v/>
      </c>
    </row>
    <row r="2527" spans="1:14" x14ac:dyDescent="0.25">
      <c r="H2527" t="str" cm="1">
        <f t="array" ref="H2527">SUBSTITUTE(INDEX($C$1:$C2527, MAX(IF((NOT(ISBLANK($C$1:$C2527)))*(ISNUMBER(FIND("Item:", $C$1:$C2527))), ROW($C$1:$C2527)-ROW($C$1)+1))), "Item: ", "")</f>
        <v>PROV Y COLOC DE PUERTA TABLERO MADERA SEMIDURA C/BARNIZ (0,90X2,10)</v>
      </c>
      <c r="I2527" t="str">
        <f t="shared" si="199"/>
        <v/>
      </c>
      <c r="J2527" t="str">
        <f t="shared" si="202"/>
        <v>MANO DE OBRA</v>
      </c>
      <c r="K2527" t="b">
        <f t="shared" si="200"/>
        <v>0</v>
      </c>
      <c r="L2527" s="11" t="str">
        <f t="shared" si="201"/>
        <v/>
      </c>
      <c r="M2527" t="str">
        <f>IF(B2527="Q", MAX(M$2:M2526)+1, "")</f>
        <v/>
      </c>
      <c r="N2527" t="str">
        <f t="shared" si="198"/>
        <v/>
      </c>
    </row>
    <row r="2528" spans="1:14" x14ac:dyDescent="0.25">
      <c r="H2528" t="str" cm="1">
        <f t="array" ref="H2528">SUBSTITUTE(INDEX($C$1:$C2528, MAX(IF((NOT(ISBLANK($C$1:$C2528)))*(ISNUMBER(FIND("Item:", $C$1:$C2528))), ROW($C$1:$C2528)-ROW($C$1)+1))), "Item: ", "")</f>
        <v>PROV Y COLOC DE PUERTA TABLERO MADERA SEMIDURA C/BARNIZ (0,90X2,10)</v>
      </c>
      <c r="I2528" t="str">
        <f t="shared" si="199"/>
        <v/>
      </c>
      <c r="J2528" t="str">
        <f t="shared" si="202"/>
        <v>MANO DE OBRA</v>
      </c>
      <c r="K2528" t="b">
        <f t="shared" si="200"/>
        <v>0</v>
      </c>
      <c r="L2528" s="11" t="str">
        <f t="shared" si="201"/>
        <v/>
      </c>
      <c r="M2528" t="str">
        <f>IF(B2528="Q", MAX(M$2:M2527)+1, "")</f>
        <v/>
      </c>
      <c r="N2528" t="str">
        <f t="shared" si="198"/>
        <v/>
      </c>
    </row>
    <row r="2529" spans="1:14" x14ac:dyDescent="0.25">
      <c r="H2529" t="str" cm="1">
        <f t="array" ref="H2529">SUBSTITUTE(INDEX($C$1:$C2529, MAX(IF((NOT(ISBLANK($C$1:$C2529)))*(ISNUMBER(FIND("Item:", $C$1:$C2529))), ROW($C$1:$C2529)-ROW($C$1)+1))), "Item: ", "")</f>
        <v>PROV Y COLOC DE PUERTA TABLERO MADERA SEMIDURA C/BARNIZ (0,90X2,10)</v>
      </c>
      <c r="I2529" t="str">
        <f t="shared" si="199"/>
        <v/>
      </c>
      <c r="J2529" t="str">
        <f t="shared" si="202"/>
        <v>MANO DE OBRA</v>
      </c>
      <c r="K2529" t="b">
        <f t="shared" si="200"/>
        <v>0</v>
      </c>
      <c r="L2529" s="11" t="str">
        <f t="shared" si="201"/>
        <v/>
      </c>
      <c r="M2529" t="str">
        <f>IF(B2529="Q", MAX(M$2:M2528)+1, "")</f>
        <v/>
      </c>
      <c r="N2529" t="str">
        <f t="shared" si="198"/>
        <v/>
      </c>
    </row>
    <row r="2530" spans="1:14" x14ac:dyDescent="0.25">
      <c r="A2530" s="6" t="s">
        <v>1</v>
      </c>
      <c r="B2530" s="6" t="s">
        <v>224</v>
      </c>
      <c r="C2530" s="8" t="s">
        <v>225</v>
      </c>
      <c r="D2530" s="8"/>
      <c r="E2530" s="8"/>
      <c r="F2530" s="8" t="s">
        <v>226</v>
      </c>
      <c r="G2530" s="7">
        <v>54</v>
      </c>
      <c r="H2530" t="str" cm="1">
        <f t="array" ref="H2530">SUBSTITUTE(INDEX($C$1:$C2530, MAX(IF((NOT(ISBLANK($C$1:$C2530)))*(ISNUMBER(FIND("Item:", $C$1:$C2530))), ROW($C$1:$C2530)-ROW($C$1)+1))), "Item: ", "")</f>
        <v>PROV Y COLOC DE PUERTA TABLERO MADERA SEMIDURA C/BARNIZ (0,90X2,10)</v>
      </c>
      <c r="I2530" t="str">
        <f t="shared" si="199"/>
        <v>MANO DE OBRA</v>
      </c>
      <c r="J2530" t="str">
        <f t="shared" si="202"/>
        <v>MANO DE OBRA</v>
      </c>
      <c r="K2530" t="b">
        <f t="shared" si="200"/>
        <v>0</v>
      </c>
      <c r="L2530" s="11" t="str">
        <f t="shared" si="201"/>
        <v/>
      </c>
      <c r="M2530" t="str">
        <f>IF(B2530="Q", MAX(M$2:M2529)+1, "")</f>
        <v/>
      </c>
      <c r="N2530" t="str">
        <f t="shared" si="198"/>
        <v/>
      </c>
    </row>
    <row r="2531" spans="1:14" x14ac:dyDescent="0.25">
      <c r="A2531" s="2"/>
      <c r="B2531" s="2" t="s">
        <v>227</v>
      </c>
      <c r="C2531" s="5" t="s">
        <v>228</v>
      </c>
      <c r="D2531" s="5"/>
      <c r="E2531" s="5" t="s">
        <v>229</v>
      </c>
      <c r="F2531" s="5" t="s">
        <v>230</v>
      </c>
      <c r="G2531" s="3">
        <v>29.7</v>
      </c>
      <c r="H2531" t="str" cm="1">
        <f t="array" ref="H2531">SUBSTITUTE(INDEX($C$1:$C2531, MAX(IF((NOT(ISBLANK($C$1:$C2531)))*(ISNUMBER(FIND("Item:", $C$1:$C2531))), ROW($C$1:$C2531)-ROW($C$1)+1))), "Item: ", "")</f>
        <v>PROV Y COLOC DE PUERTA TABLERO MADERA SEMIDURA C/BARNIZ (0,90X2,10)</v>
      </c>
      <c r="I2531" t="str">
        <f t="shared" si="199"/>
        <v/>
      </c>
      <c r="J2531" t="str">
        <f t="shared" si="202"/>
        <v>MANO DE OBRA</v>
      </c>
      <c r="K2531" t="b">
        <f t="shared" si="200"/>
        <v>0</v>
      </c>
      <c r="L2531" s="11" t="str">
        <f t="shared" si="201"/>
        <v/>
      </c>
      <c r="M2531" t="str">
        <f>IF(B2531="Q", MAX(M$2:M2530)+1, "")</f>
        <v/>
      </c>
      <c r="N2531" t="str">
        <f t="shared" si="198"/>
        <v/>
      </c>
    </row>
    <row r="2532" spans="1:14" x14ac:dyDescent="0.25">
      <c r="A2532" s="2"/>
      <c r="B2532" s="2" t="s">
        <v>231</v>
      </c>
      <c r="C2532" s="5" t="s">
        <v>232</v>
      </c>
      <c r="D2532" s="5"/>
      <c r="E2532" s="5" t="s">
        <v>233</v>
      </c>
      <c r="F2532" s="5" t="s">
        <v>234</v>
      </c>
      <c r="G2532" s="3">
        <v>12.5</v>
      </c>
      <c r="H2532" t="str" cm="1">
        <f t="array" ref="H2532">SUBSTITUTE(INDEX($C$1:$C2532, MAX(IF((NOT(ISBLANK($C$1:$C2532)))*(ISNUMBER(FIND("Item:", $C$1:$C2532))), ROW($C$1:$C2532)-ROW($C$1)+1))), "Item: ", "")</f>
        <v>PROV Y COLOC DE PUERTA TABLERO MADERA SEMIDURA C/BARNIZ (0,90X2,10)</v>
      </c>
      <c r="I2532" t="str">
        <f t="shared" si="199"/>
        <v/>
      </c>
      <c r="J2532" t="str">
        <f t="shared" si="202"/>
        <v>MANO DE OBRA</v>
      </c>
      <c r="K2532" t="b">
        <f t="shared" si="200"/>
        <v>0</v>
      </c>
      <c r="L2532" s="11" t="str">
        <f t="shared" si="201"/>
        <v/>
      </c>
      <c r="M2532" t="str">
        <f>IF(B2532="Q", MAX(M$2:M2531)+1, "")</f>
        <v/>
      </c>
      <c r="N2532" t="str">
        <f t="shared" si="198"/>
        <v/>
      </c>
    </row>
    <row r="2533" spans="1:14" x14ac:dyDescent="0.25">
      <c r="A2533" s="6" t="s">
        <v>1</v>
      </c>
      <c r="B2533" s="6" t="s">
        <v>235</v>
      </c>
      <c r="C2533" s="8" t="s">
        <v>236</v>
      </c>
      <c r="D2533" s="8"/>
      <c r="E2533" s="8"/>
      <c r="F2533" s="8" t="s">
        <v>237</v>
      </c>
      <c r="G2533" s="7">
        <v>96.2</v>
      </c>
      <c r="H2533" t="str" cm="1">
        <f t="array" ref="H2533">SUBSTITUTE(INDEX($C$1:$C2533, MAX(IF((NOT(ISBLANK($C$1:$C2533)))*(ISNUMBER(FIND("Item:", $C$1:$C2533))), ROW($C$1:$C2533)-ROW($C$1)+1))), "Item: ", "")</f>
        <v>PROV Y COLOC DE PUERTA TABLERO MADERA SEMIDURA C/BARNIZ (0,90X2,10)</v>
      </c>
      <c r="I2533" t="str">
        <f t="shared" si="199"/>
        <v>MANO DE OBRA</v>
      </c>
      <c r="J2533" t="str">
        <f t="shared" si="202"/>
        <v>MANO DE OBRA</v>
      </c>
      <c r="K2533" t="b">
        <f t="shared" si="200"/>
        <v>0</v>
      </c>
      <c r="L2533" s="11" t="str">
        <f t="shared" si="201"/>
        <v/>
      </c>
      <c r="M2533" t="str">
        <f>IF(B2533="Q", MAX(M$2:M2532)+1, "")</f>
        <v/>
      </c>
      <c r="N2533" t="str">
        <f t="shared" si="198"/>
        <v/>
      </c>
    </row>
    <row r="2534" spans="1:14" x14ac:dyDescent="0.25">
      <c r="A2534" s="2"/>
      <c r="B2534" s="2" t="s">
        <v>238</v>
      </c>
      <c r="C2534" s="5" t="s">
        <v>239</v>
      </c>
      <c r="D2534" s="5"/>
      <c r="E2534" s="5"/>
      <c r="F2534" s="5"/>
      <c r="G2534" s="5"/>
      <c r="H2534" t="str" cm="1">
        <f t="array" ref="H2534">SUBSTITUTE(INDEX($C$1:$C2534, MAX(IF((NOT(ISBLANK($C$1:$C2534)))*(ISNUMBER(FIND("Item:", $C$1:$C2534))), ROW($C$1:$C2534)-ROW($C$1)+1))), "Item: ", "")</f>
        <v>PROV Y COLOC DE PUERTA TABLERO MADERA SEMIDURA C/BARNIZ (0,90X2,10)</v>
      </c>
      <c r="I2534" t="str">
        <f t="shared" si="199"/>
        <v>EQUIPO</v>
      </c>
      <c r="J2534" t="str">
        <f t="shared" si="202"/>
        <v>EQUIPO</v>
      </c>
      <c r="K2534" t="b">
        <f t="shared" si="200"/>
        <v>0</v>
      </c>
      <c r="L2534" s="11" t="str">
        <f t="shared" si="201"/>
        <v/>
      </c>
      <c r="M2534" t="str">
        <f>IF(B2534="Q", MAX(M$2:M2533)+1, "")</f>
        <v/>
      </c>
      <c r="N2534" t="str">
        <f t="shared" si="198"/>
        <v/>
      </c>
    </row>
    <row r="2535" spans="1:14" x14ac:dyDescent="0.25">
      <c r="H2535" t="str" cm="1">
        <f t="array" ref="H2535">SUBSTITUTE(INDEX($C$1:$C2535, MAX(IF((NOT(ISBLANK($C$1:$C2535)))*(ISNUMBER(FIND("Item:", $C$1:$C2535))), ROW($C$1:$C2535)-ROW($C$1)+1))), "Item: ", "")</f>
        <v>PROV Y COLOC DE PUERTA TABLERO MADERA SEMIDURA C/BARNIZ (0,90X2,10)</v>
      </c>
      <c r="I2535" t="str">
        <f t="shared" si="199"/>
        <v/>
      </c>
      <c r="J2535" t="str">
        <f t="shared" si="202"/>
        <v>EQUIPO</v>
      </c>
      <c r="K2535" t="b">
        <f t="shared" si="200"/>
        <v>0</v>
      </c>
      <c r="L2535" s="11" t="str">
        <f t="shared" si="201"/>
        <v/>
      </c>
      <c r="M2535" t="str">
        <f>IF(B2535="Q", MAX(M$2:M2534)+1, "")</f>
        <v/>
      </c>
      <c r="N2535" t="str">
        <f t="shared" si="198"/>
        <v/>
      </c>
    </row>
    <row r="2536" spans="1:14" x14ac:dyDescent="0.25">
      <c r="H2536" t="str" cm="1">
        <f t="array" ref="H2536">SUBSTITUTE(INDEX($C$1:$C2536, MAX(IF((NOT(ISBLANK($C$1:$C2536)))*(ISNUMBER(FIND("Item:", $C$1:$C2536))), ROW($C$1:$C2536)-ROW($C$1)+1))), "Item: ", "")</f>
        <v>PROV Y COLOC DE PUERTA TABLERO MADERA SEMIDURA C/BARNIZ (0,90X2,10)</v>
      </c>
      <c r="I2536" t="str">
        <f t="shared" si="199"/>
        <v/>
      </c>
      <c r="J2536" t="str">
        <f t="shared" si="202"/>
        <v>EQUIPO</v>
      </c>
      <c r="K2536" t="b">
        <f t="shared" si="200"/>
        <v>0</v>
      </c>
      <c r="L2536" s="11" t="str">
        <f t="shared" si="201"/>
        <v/>
      </c>
      <c r="M2536" t="str">
        <f>IF(B2536="Q", MAX(M$2:M2535)+1, "")</f>
        <v/>
      </c>
      <c r="N2536" t="str">
        <f t="shared" si="198"/>
        <v/>
      </c>
    </row>
    <row r="2537" spans="1:14" x14ac:dyDescent="0.25">
      <c r="H2537" t="str" cm="1">
        <f t="array" ref="H2537">SUBSTITUTE(INDEX($C$1:$C2537, MAX(IF((NOT(ISBLANK($C$1:$C2537)))*(ISNUMBER(FIND("Item:", $C$1:$C2537))), ROW($C$1:$C2537)-ROW($C$1)+1))), "Item: ", "")</f>
        <v>PROV Y COLOC DE PUERTA TABLERO MADERA SEMIDURA C/BARNIZ (0,90X2,10)</v>
      </c>
      <c r="I2537" t="str">
        <f t="shared" si="199"/>
        <v/>
      </c>
      <c r="J2537" t="str">
        <f t="shared" si="202"/>
        <v>EQUIPO</v>
      </c>
      <c r="K2537" t="b">
        <f t="shared" si="200"/>
        <v>0</v>
      </c>
      <c r="L2537" s="11" t="str">
        <f t="shared" si="201"/>
        <v/>
      </c>
      <c r="M2537" t="str">
        <f>IF(B2537="Q", MAX(M$2:M2536)+1, "")</f>
        <v/>
      </c>
      <c r="N2537" t="str">
        <f t="shared" si="198"/>
        <v/>
      </c>
    </row>
    <row r="2538" spans="1:14" x14ac:dyDescent="0.25">
      <c r="H2538" t="str" cm="1">
        <f t="array" ref="H2538">SUBSTITUTE(INDEX($C$1:$C2538, MAX(IF((NOT(ISBLANK($C$1:$C2538)))*(ISNUMBER(FIND("Item:", $C$1:$C2538))), ROW($C$1:$C2538)-ROW($C$1)+1))), "Item: ", "")</f>
        <v>PROV Y COLOC DE PUERTA TABLERO MADERA SEMIDURA C/BARNIZ (0,90X2,10)</v>
      </c>
      <c r="I2538" t="str">
        <f t="shared" si="199"/>
        <v/>
      </c>
      <c r="J2538" t="str">
        <f t="shared" si="202"/>
        <v>EQUIPO</v>
      </c>
      <c r="K2538" t="b">
        <f t="shared" si="200"/>
        <v>0</v>
      </c>
      <c r="L2538" s="11" t="str">
        <f t="shared" si="201"/>
        <v/>
      </c>
      <c r="M2538" t="str">
        <f>IF(B2538="Q", MAX(M$2:M2537)+1, "")</f>
        <v/>
      </c>
      <c r="N2538" t="str">
        <f t="shared" si="198"/>
        <v/>
      </c>
    </row>
    <row r="2539" spans="1:14" x14ac:dyDescent="0.25">
      <c r="H2539" t="str" cm="1">
        <f t="array" ref="H2539">SUBSTITUTE(INDEX($C$1:$C2539, MAX(IF((NOT(ISBLANK($C$1:$C2539)))*(ISNUMBER(FIND("Item:", $C$1:$C2539))), ROW($C$1:$C2539)-ROW($C$1)+1))), "Item: ", "")</f>
        <v>PROV Y COLOC DE PUERTA TABLERO MADERA SEMIDURA C/BARNIZ (0,90X2,10)</v>
      </c>
      <c r="I2539" t="str">
        <f t="shared" si="199"/>
        <v/>
      </c>
      <c r="J2539" t="str">
        <f t="shared" si="202"/>
        <v>EQUIPO</v>
      </c>
      <c r="K2539" t="b">
        <f t="shared" si="200"/>
        <v>0</v>
      </c>
      <c r="L2539" s="11" t="str">
        <f t="shared" si="201"/>
        <v/>
      </c>
      <c r="M2539" t="str">
        <f>IF(B2539="Q", MAX(M$2:M2538)+1, "")</f>
        <v/>
      </c>
      <c r="N2539" t="str">
        <f t="shared" si="198"/>
        <v/>
      </c>
    </row>
    <row r="2540" spans="1:14" x14ac:dyDescent="0.25">
      <c r="A2540" s="2"/>
      <c r="B2540" s="2" t="s">
        <v>240</v>
      </c>
      <c r="C2540" s="5" t="s">
        <v>241</v>
      </c>
      <c r="D2540" s="5"/>
      <c r="E2540" s="5" t="s">
        <v>242</v>
      </c>
      <c r="F2540" s="5" t="s">
        <v>243</v>
      </c>
      <c r="G2540" s="3">
        <v>2.89</v>
      </c>
      <c r="H2540" t="str" cm="1">
        <f t="array" ref="H2540">SUBSTITUTE(INDEX($C$1:$C2540, MAX(IF((NOT(ISBLANK($C$1:$C2540)))*(ISNUMBER(FIND("Item:", $C$1:$C2540))), ROW($C$1:$C2540)-ROW($C$1)+1))), "Item: ", "")</f>
        <v>PROV Y COLOC DE PUERTA TABLERO MADERA SEMIDURA C/BARNIZ (0,90X2,10)</v>
      </c>
      <c r="I2540" t="str">
        <f t="shared" si="199"/>
        <v/>
      </c>
      <c r="J2540" t="str">
        <f t="shared" si="202"/>
        <v>EQUIPO</v>
      </c>
      <c r="K2540" t="b">
        <f t="shared" si="200"/>
        <v>0</v>
      </c>
      <c r="L2540" s="11" t="str">
        <f t="shared" si="201"/>
        <v/>
      </c>
      <c r="M2540" t="str">
        <f>IF(B2540="Q", MAX(M$2:M2539)+1, "")</f>
        <v/>
      </c>
      <c r="N2540" t="str">
        <f t="shared" si="198"/>
        <v/>
      </c>
    </row>
    <row r="2541" spans="1:14" x14ac:dyDescent="0.25">
      <c r="A2541" s="6" t="s">
        <v>1</v>
      </c>
      <c r="B2541" s="6" t="s">
        <v>244</v>
      </c>
      <c r="C2541" s="8" t="s">
        <v>245</v>
      </c>
      <c r="D2541" s="8"/>
      <c r="E2541" s="8"/>
      <c r="F2541" s="8" t="s">
        <v>246</v>
      </c>
      <c r="G2541" s="7">
        <v>2.89</v>
      </c>
      <c r="H2541" t="str" cm="1">
        <f t="array" ref="H2541">SUBSTITUTE(INDEX($C$1:$C2541, MAX(IF((NOT(ISBLANK($C$1:$C2541)))*(ISNUMBER(FIND("Item:", $C$1:$C2541))), ROW($C$1:$C2541)-ROW($C$1)+1))), "Item: ", "")</f>
        <v>PROV Y COLOC DE PUERTA TABLERO MADERA SEMIDURA C/BARNIZ (0,90X2,10)</v>
      </c>
      <c r="I2541" t="str">
        <f t="shared" si="199"/>
        <v>EQUIPO</v>
      </c>
      <c r="J2541" t="str">
        <f t="shared" si="202"/>
        <v>EQUIPO</v>
      </c>
      <c r="K2541" t="b">
        <f t="shared" si="200"/>
        <v>0</v>
      </c>
      <c r="L2541" s="11" t="str">
        <f t="shared" si="201"/>
        <v/>
      </c>
      <c r="M2541" t="str">
        <f>IF(B2541="Q", MAX(M$2:M2540)+1, "")</f>
        <v/>
      </c>
      <c r="N2541" t="str">
        <f t="shared" si="198"/>
        <v/>
      </c>
    </row>
    <row r="2542" spans="1:14" x14ac:dyDescent="0.25">
      <c r="A2542" s="6" t="s">
        <v>1</v>
      </c>
      <c r="B2542" s="6" t="s">
        <v>247</v>
      </c>
      <c r="C2542" s="8" t="s">
        <v>248</v>
      </c>
      <c r="D2542" s="8"/>
      <c r="E2542" s="8"/>
      <c r="F2542" s="8" t="s">
        <v>249</v>
      </c>
      <c r="G2542" s="7">
        <v>1195.8399999999999</v>
      </c>
      <c r="H2542" t="str" cm="1">
        <f t="array" ref="H2542">SUBSTITUTE(INDEX($C$1:$C2542, MAX(IF((NOT(ISBLANK($C$1:$C2542)))*(ISNUMBER(FIND("Item:", $C$1:$C2542))), ROW($C$1:$C2542)-ROW($C$1)+1))), "Item: ", "")</f>
        <v>PROV Y COLOC DE PUERTA TABLERO MADERA SEMIDURA C/BARNIZ (0,90X2,10)</v>
      </c>
      <c r="I2542" t="str">
        <f t="shared" si="199"/>
        <v/>
      </c>
      <c r="J2542" t="str">
        <f t="shared" si="202"/>
        <v>EQUIPO</v>
      </c>
      <c r="K2542" t="b">
        <f t="shared" si="200"/>
        <v>0</v>
      </c>
      <c r="L2542" s="11" t="str">
        <f t="shared" si="201"/>
        <v/>
      </c>
      <c r="M2542" t="str">
        <f>IF(B2542="Q", MAX(M$2:M2541)+1, "")</f>
        <v/>
      </c>
      <c r="N2542" t="str">
        <f t="shared" si="198"/>
        <v/>
      </c>
    </row>
    <row r="2543" spans="1:14" x14ac:dyDescent="0.25">
      <c r="A2543" s="2"/>
      <c r="B2543" s="2" t="s">
        <v>250</v>
      </c>
      <c r="C2543" s="5" t="s">
        <v>251</v>
      </c>
      <c r="D2543" s="5"/>
      <c r="E2543" s="5" t="s">
        <v>252</v>
      </c>
      <c r="F2543" s="5" t="s">
        <v>253</v>
      </c>
      <c r="G2543" s="3">
        <v>83.71</v>
      </c>
      <c r="H2543" t="str" cm="1">
        <f t="array" ref="H2543">SUBSTITUTE(INDEX($C$1:$C2543, MAX(IF((NOT(ISBLANK($C$1:$C2543)))*(ISNUMBER(FIND("Item:", $C$1:$C2543))), ROW($C$1:$C2543)-ROW($C$1)+1))), "Item: ", "")</f>
        <v>PROV Y COLOC DE PUERTA TABLERO MADERA SEMIDURA C/BARNIZ (0,90X2,10)</v>
      </c>
      <c r="I2543" t="str">
        <f t="shared" si="199"/>
        <v/>
      </c>
      <c r="J2543" t="str">
        <f t="shared" si="202"/>
        <v>EQUIPO</v>
      </c>
      <c r="K2543" t="b">
        <f t="shared" si="200"/>
        <v>0</v>
      </c>
      <c r="L2543" s="11" t="str">
        <f t="shared" si="201"/>
        <v/>
      </c>
      <c r="M2543" t="str">
        <f>IF(B2543="Q", MAX(M$2:M2542)+1, "")</f>
        <v/>
      </c>
      <c r="N2543" t="str">
        <f t="shared" si="198"/>
        <v/>
      </c>
    </row>
    <row r="2544" spans="1:14" x14ac:dyDescent="0.25">
      <c r="A2544" s="2"/>
      <c r="B2544" s="2" t="s">
        <v>26</v>
      </c>
      <c r="C2544" s="5" t="s">
        <v>254</v>
      </c>
      <c r="D2544" s="5"/>
      <c r="E2544" s="5" t="s">
        <v>252</v>
      </c>
      <c r="F2544" s="5" t="s">
        <v>255</v>
      </c>
      <c r="G2544" s="3">
        <v>89.57</v>
      </c>
      <c r="H2544" t="str" cm="1">
        <f t="array" ref="H2544">SUBSTITUTE(INDEX($C$1:$C2544, MAX(IF((NOT(ISBLANK($C$1:$C2544)))*(ISNUMBER(FIND("Item:", $C$1:$C2544))), ROW($C$1:$C2544)-ROW($C$1)+1))), "Item: ", "")</f>
        <v>PROV Y COLOC DE PUERTA TABLERO MADERA SEMIDURA C/BARNIZ (0,90X2,10)</v>
      </c>
      <c r="I2544" t="str">
        <f t="shared" si="199"/>
        <v/>
      </c>
      <c r="J2544" t="str">
        <f t="shared" si="202"/>
        <v>EQUIPO</v>
      </c>
      <c r="K2544" t="b">
        <f t="shared" si="200"/>
        <v>0</v>
      </c>
      <c r="L2544" s="11" t="str">
        <f t="shared" si="201"/>
        <v/>
      </c>
      <c r="M2544" t="str">
        <f>IF(B2544="Q", MAX(M$2:M2543)+1, "")</f>
        <v/>
      </c>
      <c r="N2544" t="str">
        <f t="shared" si="198"/>
        <v/>
      </c>
    </row>
    <row r="2545" spans="1:14" x14ac:dyDescent="0.25">
      <c r="A2545" s="6" t="s">
        <v>1</v>
      </c>
      <c r="B2545" s="6" t="s">
        <v>256</v>
      </c>
      <c r="C2545" s="8" t="s">
        <v>257</v>
      </c>
      <c r="D2545" s="8"/>
      <c r="E2545" s="8"/>
      <c r="F2545" s="8" t="s">
        <v>258</v>
      </c>
      <c r="G2545" s="7">
        <v>1369.12</v>
      </c>
      <c r="H2545" t="str" cm="1">
        <f t="array" ref="H2545">SUBSTITUTE(INDEX($C$1:$C2545, MAX(IF((NOT(ISBLANK($C$1:$C2545)))*(ISNUMBER(FIND("Item:", $C$1:$C2545))), ROW($C$1:$C2545)-ROW($C$1)+1))), "Item: ", "")</f>
        <v>PROV Y COLOC DE PUERTA TABLERO MADERA SEMIDURA C/BARNIZ (0,90X2,10)</v>
      </c>
      <c r="I2545" t="str">
        <f t="shared" si="199"/>
        <v/>
      </c>
      <c r="J2545" t="str">
        <f t="shared" si="202"/>
        <v>EQUIPO</v>
      </c>
      <c r="K2545" t="b">
        <f t="shared" si="200"/>
        <v>0</v>
      </c>
      <c r="L2545" s="11" t="str">
        <f t="shared" si="201"/>
        <v/>
      </c>
      <c r="M2545" t="str">
        <f>IF(B2545="Q", MAX(M$2:M2544)+1, "")</f>
        <v/>
      </c>
      <c r="N2545" t="str">
        <f t="shared" si="198"/>
        <v/>
      </c>
    </row>
    <row r="2546" spans="1:14" x14ac:dyDescent="0.25">
      <c r="A2546" s="2"/>
      <c r="B2546" s="2" t="s">
        <v>259</v>
      </c>
      <c r="C2546" s="5" t="s">
        <v>260</v>
      </c>
      <c r="D2546" s="5"/>
      <c r="E2546" s="5" t="s">
        <v>261</v>
      </c>
      <c r="F2546" s="5" t="s">
        <v>262</v>
      </c>
      <c r="G2546" s="3">
        <v>42.31</v>
      </c>
      <c r="H2546" t="str" cm="1">
        <f t="array" ref="H2546">SUBSTITUTE(INDEX($C$1:$C2546, MAX(IF((NOT(ISBLANK($C$1:$C2546)))*(ISNUMBER(FIND("Item:", $C$1:$C2546))), ROW($C$1:$C2546)-ROW($C$1)+1))), "Item: ", "")</f>
        <v>PROV Y COLOC DE PUERTA TABLERO MADERA SEMIDURA C/BARNIZ (0,90X2,10)</v>
      </c>
      <c r="I2546" t="str">
        <f t="shared" si="199"/>
        <v/>
      </c>
      <c r="J2546" t="str">
        <f t="shared" si="202"/>
        <v>EQUIPO</v>
      </c>
      <c r="K2546" t="b">
        <f t="shared" si="200"/>
        <v>0</v>
      </c>
      <c r="L2546" s="11" t="str">
        <f t="shared" si="201"/>
        <v/>
      </c>
      <c r="M2546" t="str">
        <f>IF(B2546="Q", MAX(M$2:M2545)+1, "")</f>
        <v/>
      </c>
      <c r="N2546" t="str">
        <f t="shared" si="198"/>
        <v/>
      </c>
    </row>
    <row r="2547" spans="1:14" x14ac:dyDescent="0.25">
      <c r="H2547" t="str" cm="1">
        <f t="array" ref="H2547">SUBSTITUTE(INDEX($C$1:$C2547, MAX(IF((NOT(ISBLANK($C$1:$C2547)))*(ISNUMBER(FIND("Item:", $C$1:$C2547))), ROW($C$1:$C2547)-ROW($C$1)+1))), "Item: ", "")</f>
        <v>PROV Y COLOC DE PUERTA TABLERO MADERA SEMIDURA C/BARNIZ (0,90X2,10)</v>
      </c>
      <c r="I2547" t="str">
        <f t="shared" si="199"/>
        <v/>
      </c>
      <c r="J2547" t="str">
        <f t="shared" si="202"/>
        <v>EQUIPO</v>
      </c>
      <c r="K2547" t="b">
        <f t="shared" si="200"/>
        <v>0</v>
      </c>
      <c r="L2547" s="11" t="str">
        <f t="shared" si="201"/>
        <v/>
      </c>
      <c r="M2547" t="str">
        <f>IF(B2547="Q", MAX(M$2:M2546)+1, "")</f>
        <v/>
      </c>
      <c r="N2547" t="str">
        <f t="shared" si="198"/>
        <v/>
      </c>
    </row>
    <row r="2548" spans="1:14" x14ac:dyDescent="0.25">
      <c r="A2548" s="6" t="s">
        <v>1</v>
      </c>
      <c r="B2548" s="6" t="s">
        <v>263</v>
      </c>
      <c r="C2548" s="8" t="s">
        <v>264</v>
      </c>
      <c r="D2548" s="8"/>
      <c r="E2548" s="8"/>
      <c r="F2548" s="8" t="s">
        <v>265</v>
      </c>
      <c r="G2548" s="7">
        <v>1411.42</v>
      </c>
      <c r="H2548" t="str" cm="1">
        <f t="array" ref="H2548">SUBSTITUTE(INDEX($C$1:$C2548, MAX(IF((NOT(ISBLANK($C$1:$C2548)))*(ISNUMBER(FIND("Item:", $C$1:$C2548))), ROW($C$1:$C2548)-ROW($C$1)+1))), "Item: ", "")</f>
        <v>PROV Y COLOC DE PUERTA TABLERO MADERA SEMIDURA C/BARNIZ (0,90X2,10)</v>
      </c>
      <c r="I2548" t="str">
        <f t="shared" si="199"/>
        <v/>
      </c>
      <c r="J2548" t="str">
        <f t="shared" si="202"/>
        <v>EQUIPO</v>
      </c>
      <c r="K2548" t="b">
        <f t="shared" si="200"/>
        <v>0</v>
      </c>
      <c r="L2548" s="11" t="str">
        <f t="shared" si="201"/>
        <v/>
      </c>
      <c r="M2548">
        <f>IF(B2548="Q", MAX(M$2:M2547)+1, "")</f>
        <v>51</v>
      </c>
      <c r="N2548" t="str">
        <f t="shared" si="198"/>
        <v>PROV Y COLOC DE PUERTA TABLERO MADERA SEMIDURA C/BARNIZ (0,90X2,10)</v>
      </c>
    </row>
    <row r="2549" spans="1:14" x14ac:dyDescent="0.25">
      <c r="A2549" s="6" t="s">
        <v>1</v>
      </c>
      <c r="B2549" s="6"/>
      <c r="C2549" s="8" t="s">
        <v>266</v>
      </c>
      <c r="D2549" s="8"/>
      <c r="E2549" s="8"/>
      <c r="F2549" s="8"/>
      <c r="G2549" s="7">
        <v>1411.42</v>
      </c>
      <c r="H2549" t="str" cm="1">
        <f t="array" ref="H2549">SUBSTITUTE(INDEX($C$1:$C2549, MAX(IF((NOT(ISBLANK($C$1:$C2549)))*(ISNUMBER(FIND("Item:", $C$1:$C2549))), ROW($C$1:$C2549)-ROW($C$1)+1))), "Item: ", "")</f>
        <v>PROV Y COLOC DE PUERTA TABLERO MADERA SEMIDURA C/BARNIZ (0,90X2,10)</v>
      </c>
      <c r="I2549" t="str">
        <f t="shared" si="199"/>
        <v/>
      </c>
      <c r="J2549" t="str">
        <f t="shared" si="202"/>
        <v>EQUIPO</v>
      </c>
      <c r="K2549" t="b">
        <f t="shared" si="200"/>
        <v>0</v>
      </c>
      <c r="L2549" s="11" t="str">
        <f t="shared" si="201"/>
        <v/>
      </c>
      <c r="M2549" t="str">
        <f>IF(B2549="Q", MAX(M$2:M2548)+1, "")</f>
        <v/>
      </c>
      <c r="N2549" t="str">
        <f t="shared" si="198"/>
        <v/>
      </c>
    </row>
    <row r="2550" spans="1:14" x14ac:dyDescent="0.25">
      <c r="C2550" s="9" t="s">
        <v>378</v>
      </c>
      <c r="H2550" t="str" cm="1">
        <f t="array" ref="H2550">SUBSTITUTE(INDEX($C$1:$C2550, MAX(IF((NOT(ISBLANK($C$1:$C2550)))*(ISNUMBER(FIND("Item:", $C$1:$C2550))), ROW($C$1:$C2550)-ROW($C$1)+1))), "Item: ", "")</f>
        <v>PROV Y COLOC DE PUERTA TABLERO MADERA SEMIDURA C/BARNIZ (0,90X2,10)</v>
      </c>
      <c r="I2550" t="str">
        <f t="shared" si="199"/>
        <v/>
      </c>
      <c r="J2550" t="str">
        <f t="shared" si="202"/>
        <v>EQUIPO</v>
      </c>
      <c r="K2550" t="b">
        <f t="shared" si="200"/>
        <v>0</v>
      </c>
      <c r="L2550" s="11" t="str">
        <f t="shared" si="201"/>
        <v/>
      </c>
      <c r="M2550" t="str">
        <f>IF(B2550="Q", MAX(M$2:M2549)+1, "")</f>
        <v/>
      </c>
      <c r="N2550" t="str">
        <f t="shared" si="198"/>
        <v/>
      </c>
    </row>
    <row r="2551" spans="1:14" x14ac:dyDescent="0.25">
      <c r="H2551" t="str" cm="1">
        <f t="array" ref="H2551">SUBSTITUTE(INDEX($C$1:$C2551, MAX(IF((NOT(ISBLANK($C$1:$C2551)))*(ISNUMBER(FIND("Item:", $C$1:$C2551))), ROW($C$1:$C2551)-ROW($C$1)+1))), "Item: ", "")</f>
        <v>PROV Y COLOC DE PUERTA TABLERO MADERA SEMIDURA C/BARNIZ (0,90X2,10)</v>
      </c>
      <c r="I2551" t="str">
        <f t="shared" si="199"/>
        <v/>
      </c>
      <c r="J2551" t="str">
        <f t="shared" si="202"/>
        <v>EQUIPO</v>
      </c>
      <c r="K2551" t="b">
        <f t="shared" si="200"/>
        <v>0</v>
      </c>
      <c r="L2551" s="11" t="str">
        <f t="shared" si="201"/>
        <v/>
      </c>
      <c r="M2551" t="str">
        <f>IF(B2551="Q", MAX(M$2:M2550)+1, "")</f>
        <v/>
      </c>
      <c r="N2551" t="str">
        <f t="shared" si="198"/>
        <v/>
      </c>
    </row>
    <row r="2552" spans="1:14" x14ac:dyDescent="0.25">
      <c r="C2552" s="10" t="s">
        <v>379</v>
      </c>
      <c r="E2552" s="10" t="s">
        <v>361</v>
      </c>
      <c r="H2552" t="str" cm="1">
        <f t="array" ref="H2552">SUBSTITUTE(INDEX($C$1:$C2552, MAX(IF((NOT(ISBLANK($C$1:$C2552)))*(ISNUMBER(FIND("Item:", $C$1:$C2552))), ROW($C$1:$C2552)-ROW($C$1)+1))), "Item: ", "")</f>
        <v>PROV Y COLOC DE PUERTA TABLERO MADERA SEMIDURA C/BARNIZ (0,80X2,10)</v>
      </c>
      <c r="I2552" t="str">
        <f t="shared" si="199"/>
        <v/>
      </c>
      <c r="J2552" t="str">
        <f t="shared" si="202"/>
        <v>EQUIPO</v>
      </c>
      <c r="K2552" t="b">
        <f t="shared" si="200"/>
        <v>0</v>
      </c>
      <c r="L2552" s="11" t="str">
        <f t="shared" si="201"/>
        <v/>
      </c>
      <c r="M2552" t="str">
        <f>IF(B2552="Q", MAX(M$2:M2551)+1, "")</f>
        <v/>
      </c>
      <c r="N2552" t="str">
        <f t="shared" si="198"/>
        <v/>
      </c>
    </row>
    <row r="2553" spans="1:14" x14ac:dyDescent="0.25">
      <c r="C2553" s="10" t="s">
        <v>0</v>
      </c>
      <c r="E2553" s="10" t="s">
        <v>72</v>
      </c>
      <c r="H2553" t="str" cm="1">
        <f t="array" ref="H2553">SUBSTITUTE(INDEX($C$1:$C2553, MAX(IF((NOT(ISBLANK($C$1:$C2553)))*(ISNUMBER(FIND("Item:", $C$1:$C2553))), ROW($C$1:$C2553)-ROW($C$1)+1))), "Item: ", "")</f>
        <v>PROV Y COLOC DE PUERTA TABLERO MADERA SEMIDURA C/BARNIZ (0,80X2,10)</v>
      </c>
      <c r="I2553" t="str">
        <f t="shared" si="199"/>
        <v/>
      </c>
      <c r="J2553" t="str">
        <f t="shared" si="202"/>
        <v>EQUIPO</v>
      </c>
      <c r="K2553" t="b">
        <f t="shared" si="200"/>
        <v>0</v>
      </c>
      <c r="L2553" s="11" t="str">
        <f t="shared" si="201"/>
        <v/>
      </c>
      <c r="M2553" t="str">
        <f>IF(B2553="Q", MAX(M$2:M2552)+1, "")</f>
        <v/>
      </c>
      <c r="N2553" t="str">
        <f t="shared" si="198"/>
        <v/>
      </c>
    </row>
    <row r="2554" spans="1:14" x14ac:dyDescent="0.25">
      <c r="C2554" s="10" t="s">
        <v>71</v>
      </c>
      <c r="E2554" s="10" t="s">
        <v>73</v>
      </c>
      <c r="H2554" t="str" cm="1">
        <f t="array" ref="H2554">SUBSTITUTE(INDEX($C$1:$C2554, MAX(IF((NOT(ISBLANK($C$1:$C2554)))*(ISNUMBER(FIND("Item:", $C$1:$C2554))), ROW($C$1:$C2554)-ROW($C$1)+1))), "Item: ", "")</f>
        <v>PROV Y COLOC DE PUERTA TABLERO MADERA SEMIDURA C/BARNIZ (0,80X2,10)</v>
      </c>
      <c r="I2554" t="str">
        <f t="shared" si="199"/>
        <v/>
      </c>
      <c r="J2554" t="str">
        <f t="shared" si="202"/>
        <v>EQUIPO</v>
      </c>
      <c r="K2554" t="b">
        <f t="shared" si="200"/>
        <v>0</v>
      </c>
      <c r="L2554" s="11" t="str">
        <f t="shared" si="201"/>
        <v/>
      </c>
      <c r="M2554" t="str">
        <f>IF(B2554="Q", MAX(M$2:M2553)+1, "")</f>
        <v/>
      </c>
      <c r="N2554" t="str">
        <f t="shared" si="198"/>
        <v/>
      </c>
    </row>
    <row r="2555" spans="1:14" x14ac:dyDescent="0.25">
      <c r="H2555" t="str" cm="1">
        <f t="array" ref="H2555">SUBSTITUTE(INDEX($C$1:$C2555, MAX(IF((NOT(ISBLANK($C$1:$C2555)))*(ISNUMBER(FIND("Item:", $C$1:$C2555))), ROW($C$1:$C2555)-ROW($C$1)+1))), "Item: ", "")</f>
        <v>PROV Y COLOC DE PUERTA TABLERO MADERA SEMIDURA C/BARNIZ (0,80X2,10)</v>
      </c>
      <c r="I2555" t="str">
        <f t="shared" si="199"/>
        <v/>
      </c>
      <c r="J2555" t="str">
        <f t="shared" si="202"/>
        <v>EQUIPO</v>
      </c>
      <c r="K2555" t="b">
        <f t="shared" si="200"/>
        <v>0</v>
      </c>
      <c r="L2555" s="11" t="str">
        <f t="shared" si="201"/>
        <v/>
      </c>
      <c r="M2555" t="str">
        <f>IF(B2555="Q", MAX(M$2:M2554)+1, "")</f>
        <v/>
      </c>
      <c r="N2555" t="str">
        <f t="shared" si="198"/>
        <v/>
      </c>
    </row>
    <row r="2556" spans="1:14" x14ac:dyDescent="0.25">
      <c r="A2556" s="1" t="s">
        <v>2</v>
      </c>
      <c r="B2556" s="1" t="s">
        <v>213</v>
      </c>
      <c r="C2556" s="4" t="s">
        <v>214</v>
      </c>
      <c r="D2556" s="4" t="s">
        <v>74</v>
      </c>
      <c r="E2556" s="4" t="s">
        <v>77</v>
      </c>
      <c r="F2556" s="4" t="s">
        <v>215</v>
      </c>
      <c r="G2556" s="4" t="s">
        <v>76</v>
      </c>
      <c r="H2556" t="str" cm="1">
        <f t="array" ref="H2556">SUBSTITUTE(INDEX($C$1:$C2556, MAX(IF((NOT(ISBLANK($C$1:$C2556)))*(ISNUMBER(FIND("Item:", $C$1:$C2556))), ROW($C$1:$C2556)-ROW($C$1)+1))), "Item: ", "")</f>
        <v>PROV Y COLOC DE PUERTA TABLERO MADERA SEMIDURA C/BARNIZ (0,80X2,10)</v>
      </c>
      <c r="I2556" t="str">
        <f t="shared" si="199"/>
        <v/>
      </c>
      <c r="J2556" t="str">
        <f t="shared" si="202"/>
        <v>EQUIPO</v>
      </c>
      <c r="K2556" t="b">
        <f t="shared" si="200"/>
        <v>0</v>
      </c>
      <c r="L2556" s="11" t="str">
        <f t="shared" si="201"/>
        <v/>
      </c>
      <c r="M2556" t="str">
        <f>IF(B2556="Q", MAX(M$2:M2555)+1, "")</f>
        <v/>
      </c>
      <c r="N2556" t="str">
        <f t="shared" si="198"/>
        <v/>
      </c>
    </row>
    <row r="2557" spans="1:14" x14ac:dyDescent="0.25">
      <c r="A2557" s="2"/>
      <c r="B2557" s="2" t="s">
        <v>216</v>
      </c>
      <c r="C2557" s="5" t="s">
        <v>217</v>
      </c>
      <c r="D2557" s="5"/>
      <c r="E2557" s="5"/>
      <c r="F2557" s="5"/>
      <c r="G2557" s="5"/>
      <c r="H2557" t="str" cm="1">
        <f t="array" ref="H2557">SUBSTITUTE(INDEX($C$1:$C2557, MAX(IF((NOT(ISBLANK($C$1:$C2557)))*(ISNUMBER(FIND("Item:", $C$1:$C2557))), ROW($C$1:$C2557)-ROW($C$1)+1))), "Item: ", "")</f>
        <v>PROV Y COLOC DE PUERTA TABLERO MADERA SEMIDURA C/BARNIZ (0,80X2,10)</v>
      </c>
      <c r="I2557" t="str">
        <f t="shared" si="199"/>
        <v>MATERIALES</v>
      </c>
      <c r="J2557" t="str">
        <f t="shared" si="202"/>
        <v>MATERIALES</v>
      </c>
      <c r="K2557" t="b">
        <f t="shared" si="200"/>
        <v>1</v>
      </c>
      <c r="L2557" s="11" t="str">
        <f t="shared" si="201"/>
        <v/>
      </c>
      <c r="M2557" t="str">
        <f>IF(B2557="Q", MAX(M$2:M2556)+1, "")</f>
        <v/>
      </c>
      <c r="N2557" t="str">
        <f t="shared" si="198"/>
        <v/>
      </c>
    </row>
    <row r="2558" spans="1:14" x14ac:dyDescent="0.25">
      <c r="A2558" s="2">
        <v>1</v>
      </c>
      <c r="B2558" s="2" t="s">
        <v>218</v>
      </c>
      <c r="C2558" s="5" t="s">
        <v>186</v>
      </c>
      <c r="D2558" s="5" t="s">
        <v>37</v>
      </c>
      <c r="E2558" s="3">
        <v>1</v>
      </c>
      <c r="F2558" s="3">
        <v>5</v>
      </c>
      <c r="G2558" s="3">
        <v>5</v>
      </c>
      <c r="H2558" t="str" cm="1">
        <f t="array" ref="H2558">SUBSTITUTE(INDEX($C$1:$C2558, MAX(IF((NOT(ISBLANK($C$1:$C2558)))*(ISNUMBER(FIND("Item:", $C$1:$C2558))), ROW($C$1:$C2558)-ROW($C$1)+1))), "Item: ", "")</f>
        <v>PROV Y COLOC DE PUERTA TABLERO MADERA SEMIDURA C/BARNIZ (0,80X2,10)</v>
      </c>
      <c r="I2558" t="str">
        <f t="shared" si="199"/>
        <v/>
      </c>
      <c r="J2558" t="str">
        <f t="shared" si="202"/>
        <v>MATERIALES</v>
      </c>
      <c r="K2558" t="b">
        <f t="shared" si="200"/>
        <v>0</v>
      </c>
      <c r="L2558" s="11" t="str">
        <f t="shared" si="201"/>
        <v>SI</v>
      </c>
      <c r="M2558" t="str">
        <f>IF(B2558="Q", MAX(M$2:M2557)+1, "")</f>
        <v/>
      </c>
      <c r="N2558" t="str">
        <f t="shared" si="198"/>
        <v/>
      </c>
    </row>
    <row r="2559" spans="1:14" x14ac:dyDescent="0.25">
      <c r="A2559" s="2">
        <v>2</v>
      </c>
      <c r="B2559" s="2" t="s">
        <v>218</v>
      </c>
      <c r="C2559" s="5" t="s">
        <v>167</v>
      </c>
      <c r="D2559" s="5" t="s">
        <v>37</v>
      </c>
      <c r="E2559" s="3">
        <v>1</v>
      </c>
      <c r="F2559" s="3">
        <v>900</v>
      </c>
      <c r="G2559" s="3">
        <v>900</v>
      </c>
      <c r="H2559" t="str" cm="1">
        <f t="array" ref="H2559">SUBSTITUTE(INDEX($C$1:$C2559, MAX(IF((NOT(ISBLANK($C$1:$C2559)))*(ISNUMBER(FIND("Item:", $C$1:$C2559))), ROW($C$1:$C2559)-ROW($C$1)+1))), "Item: ", "")</f>
        <v>PROV Y COLOC DE PUERTA TABLERO MADERA SEMIDURA C/BARNIZ (0,80X2,10)</v>
      </c>
      <c r="I2559" t="str">
        <f t="shared" si="199"/>
        <v/>
      </c>
      <c r="J2559" t="str">
        <f t="shared" si="202"/>
        <v>MATERIALES</v>
      </c>
      <c r="K2559" t="b">
        <f t="shared" si="200"/>
        <v>0</v>
      </c>
      <c r="L2559" s="11" t="str">
        <f t="shared" si="201"/>
        <v>SI</v>
      </c>
      <c r="M2559" t="str">
        <f>IF(B2559="Q", MAX(M$2:M2558)+1, "")</f>
        <v/>
      </c>
      <c r="N2559" t="str">
        <f t="shared" si="198"/>
        <v/>
      </c>
    </row>
    <row r="2560" spans="1:14" x14ac:dyDescent="0.25">
      <c r="A2560" s="2">
        <v>3</v>
      </c>
      <c r="B2560" s="2" t="s">
        <v>218</v>
      </c>
      <c r="C2560" s="5" t="s">
        <v>112</v>
      </c>
      <c r="D2560" s="5" t="s">
        <v>37</v>
      </c>
      <c r="E2560" s="3">
        <v>1</v>
      </c>
      <c r="F2560" s="3">
        <v>90</v>
      </c>
      <c r="G2560" s="3">
        <v>90</v>
      </c>
      <c r="H2560" t="str" cm="1">
        <f t="array" ref="H2560">SUBSTITUTE(INDEX($C$1:$C2560, MAX(IF((NOT(ISBLANK($C$1:$C2560)))*(ISNUMBER(FIND("Item:", $C$1:$C2560))), ROW($C$1:$C2560)-ROW($C$1)+1))), "Item: ", "")</f>
        <v>PROV Y COLOC DE PUERTA TABLERO MADERA SEMIDURA C/BARNIZ (0,80X2,10)</v>
      </c>
      <c r="I2560" t="str">
        <f t="shared" si="199"/>
        <v/>
      </c>
      <c r="J2560" t="str">
        <f t="shared" si="202"/>
        <v>MATERIALES</v>
      </c>
      <c r="K2560" t="b">
        <f t="shared" si="200"/>
        <v>0</v>
      </c>
      <c r="L2560" s="11" t="str">
        <f t="shared" si="201"/>
        <v>SI</v>
      </c>
      <c r="M2560" t="str">
        <f>IF(B2560="Q", MAX(M$2:M2559)+1, "")</f>
        <v/>
      </c>
      <c r="N2560" t="str">
        <f t="shared" si="198"/>
        <v/>
      </c>
    </row>
    <row r="2561" spans="1:14" x14ac:dyDescent="0.25">
      <c r="A2561" s="2">
        <v>4</v>
      </c>
      <c r="B2561" s="2" t="s">
        <v>218</v>
      </c>
      <c r="C2561" s="5" t="s">
        <v>93</v>
      </c>
      <c r="D2561" s="5" t="s">
        <v>37</v>
      </c>
      <c r="E2561" s="3">
        <v>3</v>
      </c>
      <c r="F2561" s="3">
        <v>5</v>
      </c>
      <c r="G2561" s="3">
        <v>15</v>
      </c>
      <c r="H2561" t="str" cm="1">
        <f t="array" ref="H2561">SUBSTITUTE(INDEX($C$1:$C2561, MAX(IF((NOT(ISBLANK($C$1:$C2561)))*(ISNUMBER(FIND("Item:", $C$1:$C2561))), ROW($C$1:$C2561)-ROW($C$1)+1))), "Item: ", "")</f>
        <v>PROV Y COLOC DE PUERTA TABLERO MADERA SEMIDURA C/BARNIZ (0,80X2,10)</v>
      </c>
      <c r="I2561" t="str">
        <f t="shared" si="199"/>
        <v/>
      </c>
      <c r="J2561" t="str">
        <f t="shared" si="202"/>
        <v>MATERIALES</v>
      </c>
      <c r="K2561" t="b">
        <f t="shared" si="200"/>
        <v>0</v>
      </c>
      <c r="L2561" s="11" t="str">
        <f t="shared" si="201"/>
        <v>SI</v>
      </c>
      <c r="M2561" t="str">
        <f>IF(B2561="Q", MAX(M$2:M2560)+1, "")</f>
        <v/>
      </c>
      <c r="N2561" t="str">
        <f t="shared" si="198"/>
        <v/>
      </c>
    </row>
    <row r="2562" spans="1:14" x14ac:dyDescent="0.25">
      <c r="A2562" s="2">
        <v>5</v>
      </c>
      <c r="B2562" s="2" t="s">
        <v>218</v>
      </c>
      <c r="C2562" s="5" t="s">
        <v>91</v>
      </c>
      <c r="D2562" s="5" t="s">
        <v>92</v>
      </c>
      <c r="E2562" s="3">
        <v>1.1299999999999999</v>
      </c>
      <c r="F2562" s="3">
        <v>35</v>
      </c>
      <c r="G2562" s="3">
        <v>39.549999999999997</v>
      </c>
      <c r="H2562" t="str" cm="1">
        <f t="array" ref="H2562">SUBSTITUTE(INDEX($C$1:$C2562, MAX(IF((NOT(ISBLANK($C$1:$C2562)))*(ISNUMBER(FIND("Item:", $C$1:$C2562))), ROW($C$1:$C2562)-ROW($C$1)+1))), "Item: ", "")</f>
        <v>PROV Y COLOC DE PUERTA TABLERO MADERA SEMIDURA C/BARNIZ (0,80X2,10)</v>
      </c>
      <c r="I2562" t="str">
        <f t="shared" si="199"/>
        <v/>
      </c>
      <c r="J2562" t="str">
        <f t="shared" si="202"/>
        <v>MATERIALES</v>
      </c>
      <c r="K2562" t="b">
        <f t="shared" si="200"/>
        <v>0</v>
      </c>
      <c r="L2562" s="11" t="str">
        <f t="shared" si="201"/>
        <v>SI</v>
      </c>
      <c r="M2562" t="str">
        <f>IF(B2562="Q", MAX(M$2:M2561)+1, "")</f>
        <v/>
      </c>
      <c r="N2562" t="str">
        <f t="shared" ref="N2562:N2625" si="203">+IF(M2562="","",H2562)</f>
        <v/>
      </c>
    </row>
    <row r="2563" spans="1:14" x14ac:dyDescent="0.25">
      <c r="H2563" t="str" cm="1">
        <f t="array" ref="H2563">SUBSTITUTE(INDEX($C$1:$C2563, MAX(IF((NOT(ISBLANK($C$1:$C2563)))*(ISNUMBER(FIND("Item:", $C$1:$C2563))), ROW($C$1:$C2563)-ROW($C$1)+1))), "Item: ", "")</f>
        <v>PROV Y COLOC DE PUERTA TABLERO MADERA SEMIDURA C/BARNIZ (0,80X2,10)</v>
      </c>
      <c r="I2563" t="str">
        <f t="shared" ref="I2563:I2626" si="204">IFERROR(  IF(OR(ISNUMBER(FIND("MATERIALES", C2563,1))), "MATERIALES",  IF(OR(ISNUMBER(FIND("MANO DE OBRA", C2563))), "MANO DE OBRA",  IF(OR(ISNUMBER(FIND("EQUIPO", C2563))), "EQUIPO",  ""))),"")</f>
        <v/>
      </c>
      <c r="J2563" t="str">
        <f t="shared" si="202"/>
        <v>MATERIALES</v>
      </c>
      <c r="K2563" t="b">
        <f t="shared" ref="K2563:K2626" si="205">AND(ISTEXT(B2563),C2563=J2563)</f>
        <v>0</v>
      </c>
      <c r="L2563" s="11" t="str">
        <f t="shared" ref="L2563:L2626" si="206">IF(ISNUMBER(A2563),"SI","")</f>
        <v/>
      </c>
      <c r="M2563" t="str">
        <f>IF(B2563="Q", MAX(M$2:M2562)+1, "")</f>
        <v/>
      </c>
      <c r="N2563" t="str">
        <f t="shared" si="203"/>
        <v/>
      </c>
    </row>
    <row r="2564" spans="1:14" x14ac:dyDescent="0.25">
      <c r="H2564" t="str" cm="1">
        <f t="array" ref="H2564">SUBSTITUTE(INDEX($C$1:$C2564, MAX(IF((NOT(ISBLANK($C$1:$C2564)))*(ISNUMBER(FIND("Item:", $C$1:$C2564))), ROW($C$1:$C2564)-ROW($C$1)+1))), "Item: ", "")</f>
        <v>PROV Y COLOC DE PUERTA TABLERO MADERA SEMIDURA C/BARNIZ (0,80X2,10)</v>
      </c>
      <c r="I2564" t="str">
        <f t="shared" si="204"/>
        <v/>
      </c>
      <c r="J2564" t="str">
        <f t="shared" si="202"/>
        <v>MATERIALES</v>
      </c>
      <c r="K2564" t="b">
        <f t="shared" si="205"/>
        <v>0</v>
      </c>
      <c r="L2564" s="11" t="str">
        <f t="shared" si="206"/>
        <v/>
      </c>
      <c r="M2564" t="str">
        <f>IF(B2564="Q", MAX(M$2:M2563)+1, "")</f>
        <v/>
      </c>
      <c r="N2564" t="str">
        <f t="shared" si="203"/>
        <v/>
      </c>
    </row>
    <row r="2565" spans="1:14" x14ac:dyDescent="0.25">
      <c r="H2565" t="str" cm="1">
        <f t="array" ref="H2565">SUBSTITUTE(INDEX($C$1:$C2565, MAX(IF((NOT(ISBLANK($C$1:$C2565)))*(ISNUMBER(FIND("Item:", $C$1:$C2565))), ROW($C$1:$C2565)-ROW($C$1)+1))), "Item: ", "")</f>
        <v>PROV Y COLOC DE PUERTA TABLERO MADERA SEMIDURA C/BARNIZ (0,80X2,10)</v>
      </c>
      <c r="I2565" t="str">
        <f t="shared" si="204"/>
        <v/>
      </c>
      <c r="J2565" t="str">
        <f t="shared" si="202"/>
        <v>MATERIALES</v>
      </c>
      <c r="K2565" t="b">
        <f t="shared" si="205"/>
        <v>0</v>
      </c>
      <c r="L2565" s="11" t="str">
        <f t="shared" si="206"/>
        <v/>
      </c>
      <c r="M2565" t="str">
        <f>IF(B2565="Q", MAX(M$2:M2564)+1, "")</f>
        <v/>
      </c>
      <c r="N2565" t="str">
        <f t="shared" si="203"/>
        <v/>
      </c>
    </row>
    <row r="2566" spans="1:14" x14ac:dyDescent="0.25">
      <c r="H2566" t="str" cm="1">
        <f t="array" ref="H2566">SUBSTITUTE(INDEX($C$1:$C2566, MAX(IF((NOT(ISBLANK($C$1:$C2566)))*(ISNUMBER(FIND("Item:", $C$1:$C2566))), ROW($C$1:$C2566)-ROW($C$1)+1))), "Item: ", "")</f>
        <v>PROV Y COLOC DE PUERTA TABLERO MADERA SEMIDURA C/BARNIZ (0,80X2,10)</v>
      </c>
      <c r="I2566" t="str">
        <f t="shared" si="204"/>
        <v/>
      </c>
      <c r="J2566" t="str">
        <f t="shared" si="202"/>
        <v>MATERIALES</v>
      </c>
      <c r="K2566" t="b">
        <f t="shared" si="205"/>
        <v>0</v>
      </c>
      <c r="L2566" s="11" t="str">
        <f t="shared" si="206"/>
        <v/>
      </c>
      <c r="M2566" t="str">
        <f>IF(B2566="Q", MAX(M$2:M2565)+1, "")</f>
        <v/>
      </c>
      <c r="N2566" t="str">
        <f t="shared" si="203"/>
        <v/>
      </c>
    </row>
    <row r="2567" spans="1:14" x14ac:dyDescent="0.25">
      <c r="H2567" t="str" cm="1">
        <f t="array" ref="H2567">SUBSTITUTE(INDEX($C$1:$C2567, MAX(IF((NOT(ISBLANK($C$1:$C2567)))*(ISNUMBER(FIND("Item:", $C$1:$C2567))), ROW($C$1:$C2567)-ROW($C$1)+1))), "Item: ", "")</f>
        <v>PROV Y COLOC DE PUERTA TABLERO MADERA SEMIDURA C/BARNIZ (0,80X2,10)</v>
      </c>
      <c r="I2567" t="str">
        <f t="shared" si="204"/>
        <v/>
      </c>
      <c r="J2567" t="str">
        <f t="shared" si="202"/>
        <v>MATERIALES</v>
      </c>
      <c r="K2567" t="b">
        <f t="shared" si="205"/>
        <v>0</v>
      </c>
      <c r="L2567" s="11" t="str">
        <f t="shared" si="206"/>
        <v/>
      </c>
      <c r="M2567" t="str">
        <f>IF(B2567="Q", MAX(M$2:M2566)+1, "")</f>
        <v/>
      </c>
      <c r="N2567" t="str">
        <f t="shared" si="203"/>
        <v/>
      </c>
    </row>
    <row r="2568" spans="1:14" x14ac:dyDescent="0.25">
      <c r="H2568" t="str" cm="1">
        <f t="array" ref="H2568">SUBSTITUTE(INDEX($C$1:$C2568, MAX(IF((NOT(ISBLANK($C$1:$C2568)))*(ISNUMBER(FIND("Item:", $C$1:$C2568))), ROW($C$1:$C2568)-ROW($C$1)+1))), "Item: ", "")</f>
        <v>PROV Y COLOC DE PUERTA TABLERO MADERA SEMIDURA C/BARNIZ (0,80X2,10)</v>
      </c>
      <c r="I2568" t="str">
        <f t="shared" si="204"/>
        <v/>
      </c>
      <c r="J2568" t="str">
        <f t="shared" ref="J2568:J2631" si="207">+IF(I2568="",J2567,I2568)</f>
        <v>MATERIALES</v>
      </c>
      <c r="K2568" t="b">
        <f t="shared" si="205"/>
        <v>0</v>
      </c>
      <c r="L2568" s="11" t="str">
        <f t="shared" si="206"/>
        <v/>
      </c>
      <c r="M2568" t="str">
        <f>IF(B2568="Q", MAX(M$2:M2567)+1, "")</f>
        <v/>
      </c>
      <c r="N2568" t="str">
        <f t="shared" si="203"/>
        <v/>
      </c>
    </row>
    <row r="2569" spans="1:14" x14ac:dyDescent="0.25">
      <c r="H2569" t="str" cm="1">
        <f t="array" ref="H2569">SUBSTITUTE(INDEX($C$1:$C2569, MAX(IF((NOT(ISBLANK($C$1:$C2569)))*(ISNUMBER(FIND("Item:", $C$1:$C2569))), ROW($C$1:$C2569)-ROW($C$1)+1))), "Item: ", "")</f>
        <v>PROV Y COLOC DE PUERTA TABLERO MADERA SEMIDURA C/BARNIZ (0,80X2,10)</v>
      </c>
      <c r="I2569" t="str">
        <f t="shared" si="204"/>
        <v/>
      </c>
      <c r="J2569" t="str">
        <f t="shared" si="207"/>
        <v>MATERIALES</v>
      </c>
      <c r="K2569" t="b">
        <f t="shared" si="205"/>
        <v>0</v>
      </c>
      <c r="L2569" s="11" t="str">
        <f t="shared" si="206"/>
        <v/>
      </c>
      <c r="M2569" t="str">
        <f>IF(B2569="Q", MAX(M$2:M2568)+1, "")</f>
        <v/>
      </c>
      <c r="N2569" t="str">
        <f t="shared" si="203"/>
        <v/>
      </c>
    </row>
    <row r="2570" spans="1:14" x14ac:dyDescent="0.25">
      <c r="H2570" t="str" cm="1">
        <f t="array" ref="H2570">SUBSTITUTE(INDEX($C$1:$C2570, MAX(IF((NOT(ISBLANK($C$1:$C2570)))*(ISNUMBER(FIND("Item:", $C$1:$C2570))), ROW($C$1:$C2570)-ROW($C$1)+1))), "Item: ", "")</f>
        <v>PROV Y COLOC DE PUERTA TABLERO MADERA SEMIDURA C/BARNIZ (0,80X2,10)</v>
      </c>
      <c r="I2570" t="str">
        <f t="shared" si="204"/>
        <v/>
      </c>
      <c r="J2570" t="str">
        <f t="shared" si="207"/>
        <v>MATERIALES</v>
      </c>
      <c r="K2570" t="b">
        <f t="shared" si="205"/>
        <v>0</v>
      </c>
      <c r="L2570" s="11" t="str">
        <f t="shared" si="206"/>
        <v/>
      </c>
      <c r="M2570" t="str">
        <f>IF(B2570="Q", MAX(M$2:M2569)+1, "")</f>
        <v/>
      </c>
      <c r="N2570" t="str">
        <f t="shared" si="203"/>
        <v/>
      </c>
    </row>
    <row r="2571" spans="1:14" x14ac:dyDescent="0.25">
      <c r="H2571" t="str" cm="1">
        <f t="array" ref="H2571">SUBSTITUTE(INDEX($C$1:$C2571, MAX(IF((NOT(ISBLANK($C$1:$C2571)))*(ISNUMBER(FIND("Item:", $C$1:$C2571))), ROW($C$1:$C2571)-ROW($C$1)+1))), "Item: ", "")</f>
        <v>PROV Y COLOC DE PUERTA TABLERO MADERA SEMIDURA C/BARNIZ (0,80X2,10)</v>
      </c>
      <c r="I2571" t="str">
        <f t="shared" si="204"/>
        <v/>
      </c>
      <c r="J2571" t="str">
        <f t="shared" si="207"/>
        <v>MATERIALES</v>
      </c>
      <c r="K2571" t="b">
        <f t="shared" si="205"/>
        <v>0</v>
      </c>
      <c r="L2571" s="11" t="str">
        <f t="shared" si="206"/>
        <v/>
      </c>
      <c r="M2571" t="str">
        <f>IF(B2571="Q", MAX(M$2:M2570)+1, "")</f>
        <v/>
      </c>
      <c r="N2571" t="str">
        <f t="shared" si="203"/>
        <v/>
      </c>
    </row>
    <row r="2572" spans="1:14" x14ac:dyDescent="0.25">
      <c r="H2572" t="str" cm="1">
        <f t="array" ref="H2572">SUBSTITUTE(INDEX($C$1:$C2572, MAX(IF((NOT(ISBLANK($C$1:$C2572)))*(ISNUMBER(FIND("Item:", $C$1:$C2572))), ROW($C$1:$C2572)-ROW($C$1)+1))), "Item: ", "")</f>
        <v>PROV Y COLOC DE PUERTA TABLERO MADERA SEMIDURA C/BARNIZ (0,80X2,10)</v>
      </c>
      <c r="I2572" t="str">
        <f t="shared" si="204"/>
        <v/>
      </c>
      <c r="J2572" t="str">
        <f t="shared" si="207"/>
        <v>MATERIALES</v>
      </c>
      <c r="K2572" t="b">
        <f t="shared" si="205"/>
        <v>0</v>
      </c>
      <c r="L2572" s="11" t="str">
        <f t="shared" si="206"/>
        <v/>
      </c>
      <c r="M2572" t="str">
        <f>IF(B2572="Q", MAX(M$2:M2571)+1, "")</f>
        <v/>
      </c>
      <c r="N2572" t="str">
        <f t="shared" si="203"/>
        <v/>
      </c>
    </row>
    <row r="2573" spans="1:14" x14ac:dyDescent="0.25">
      <c r="A2573" s="6" t="s">
        <v>1</v>
      </c>
      <c r="B2573" s="6" t="s">
        <v>219</v>
      </c>
      <c r="C2573" s="8" t="s">
        <v>220</v>
      </c>
      <c r="D2573" s="8"/>
      <c r="E2573" s="8"/>
      <c r="F2573" s="8" t="s">
        <v>221</v>
      </c>
      <c r="G2573" s="7">
        <v>1049.55</v>
      </c>
      <c r="H2573" t="str" cm="1">
        <f t="array" ref="H2573">SUBSTITUTE(INDEX($C$1:$C2573, MAX(IF((NOT(ISBLANK($C$1:$C2573)))*(ISNUMBER(FIND("Item:", $C$1:$C2573))), ROW($C$1:$C2573)-ROW($C$1)+1))), "Item: ", "")</f>
        <v>PROV Y COLOC DE PUERTA TABLERO MADERA SEMIDURA C/BARNIZ (0,80X2,10)</v>
      </c>
      <c r="I2573" t="str">
        <f t="shared" si="204"/>
        <v>MATERIALES</v>
      </c>
      <c r="J2573" t="str">
        <f t="shared" si="207"/>
        <v>MATERIALES</v>
      </c>
      <c r="K2573" t="b">
        <f t="shared" si="205"/>
        <v>0</v>
      </c>
      <c r="L2573" s="11" t="str">
        <f t="shared" si="206"/>
        <v/>
      </c>
      <c r="M2573" t="str">
        <f>IF(B2573="Q", MAX(M$2:M2572)+1, "")</f>
        <v/>
      </c>
      <c r="N2573" t="str">
        <f t="shared" si="203"/>
        <v/>
      </c>
    </row>
    <row r="2574" spans="1:14" x14ac:dyDescent="0.25">
      <c r="A2574" s="2"/>
      <c r="B2574" s="2" t="s">
        <v>222</v>
      </c>
      <c r="C2574" s="5" t="s">
        <v>223</v>
      </c>
      <c r="D2574" s="5"/>
      <c r="E2574" s="5"/>
      <c r="F2574" s="5"/>
      <c r="G2574" s="5"/>
      <c r="H2574" t="str" cm="1">
        <f t="array" ref="H2574">SUBSTITUTE(INDEX($C$1:$C2574, MAX(IF((NOT(ISBLANK($C$1:$C2574)))*(ISNUMBER(FIND("Item:", $C$1:$C2574))), ROW($C$1:$C2574)-ROW($C$1)+1))), "Item: ", "")</f>
        <v>PROV Y COLOC DE PUERTA TABLERO MADERA SEMIDURA C/BARNIZ (0,80X2,10)</v>
      </c>
      <c r="I2574" t="str">
        <f t="shared" si="204"/>
        <v>MANO DE OBRA</v>
      </c>
      <c r="J2574" t="str">
        <f t="shared" si="207"/>
        <v>MANO DE OBRA</v>
      </c>
      <c r="K2574" t="b">
        <f t="shared" si="205"/>
        <v>1</v>
      </c>
      <c r="L2574" s="11" t="str">
        <f t="shared" si="206"/>
        <v/>
      </c>
      <c r="M2574" t="str">
        <f>IF(B2574="Q", MAX(M$2:M2573)+1, "")</f>
        <v/>
      </c>
      <c r="N2574" t="str">
        <f t="shared" si="203"/>
        <v/>
      </c>
    </row>
    <row r="2575" spans="1:14" x14ac:dyDescent="0.25">
      <c r="A2575" s="2">
        <v>1</v>
      </c>
      <c r="B2575" s="2" t="s">
        <v>218</v>
      </c>
      <c r="C2575" s="5" t="s">
        <v>201</v>
      </c>
      <c r="D2575" s="5" t="s">
        <v>198</v>
      </c>
      <c r="E2575" s="3">
        <v>2.5</v>
      </c>
      <c r="F2575" s="3">
        <v>18</v>
      </c>
      <c r="G2575" s="3">
        <v>45</v>
      </c>
      <c r="H2575" t="str" cm="1">
        <f t="array" ref="H2575">SUBSTITUTE(INDEX($C$1:$C2575, MAX(IF((NOT(ISBLANK($C$1:$C2575)))*(ISNUMBER(FIND("Item:", $C$1:$C2575))), ROW($C$1:$C2575)-ROW($C$1)+1))), "Item: ", "")</f>
        <v>PROV Y COLOC DE PUERTA TABLERO MADERA SEMIDURA C/BARNIZ (0,80X2,10)</v>
      </c>
      <c r="I2575" t="str">
        <f t="shared" si="204"/>
        <v/>
      </c>
      <c r="J2575" t="str">
        <f t="shared" si="207"/>
        <v>MANO DE OBRA</v>
      </c>
      <c r="K2575" t="b">
        <f t="shared" si="205"/>
        <v>0</v>
      </c>
      <c r="L2575" s="11" t="str">
        <f t="shared" si="206"/>
        <v>SI</v>
      </c>
      <c r="M2575" t="str">
        <f>IF(B2575="Q", MAX(M$2:M2574)+1, "")</f>
        <v/>
      </c>
      <c r="N2575" t="str">
        <f t="shared" si="203"/>
        <v/>
      </c>
    </row>
    <row r="2576" spans="1:14" x14ac:dyDescent="0.25">
      <c r="A2576" s="2">
        <v>2</v>
      </c>
      <c r="B2576" s="2" t="s">
        <v>218</v>
      </c>
      <c r="C2576" s="5" t="s">
        <v>200</v>
      </c>
      <c r="D2576" s="5" t="s">
        <v>198</v>
      </c>
      <c r="E2576" s="3">
        <v>2.5</v>
      </c>
      <c r="F2576" s="3">
        <v>0</v>
      </c>
      <c r="G2576" s="3">
        <v>0</v>
      </c>
      <c r="H2576" t="str" cm="1">
        <f t="array" ref="H2576">SUBSTITUTE(INDEX($C$1:$C2576, MAX(IF((NOT(ISBLANK($C$1:$C2576)))*(ISNUMBER(FIND("Item:", $C$1:$C2576))), ROW($C$1:$C2576)-ROW($C$1)+1))), "Item: ", "")</f>
        <v>PROV Y COLOC DE PUERTA TABLERO MADERA SEMIDURA C/BARNIZ (0,80X2,10)</v>
      </c>
      <c r="I2576" t="str">
        <f t="shared" si="204"/>
        <v/>
      </c>
      <c r="J2576" t="str">
        <f t="shared" si="207"/>
        <v>MANO DE OBRA</v>
      </c>
      <c r="K2576" t="b">
        <f t="shared" si="205"/>
        <v>0</v>
      </c>
      <c r="L2576" s="11" t="str">
        <f t="shared" si="206"/>
        <v>SI</v>
      </c>
      <c r="M2576" t="str">
        <f>IF(B2576="Q", MAX(M$2:M2575)+1, "")</f>
        <v/>
      </c>
      <c r="N2576" t="str">
        <f t="shared" si="203"/>
        <v/>
      </c>
    </row>
    <row r="2577" spans="1:14" x14ac:dyDescent="0.25">
      <c r="H2577" t="str" cm="1">
        <f t="array" ref="H2577">SUBSTITUTE(INDEX($C$1:$C2577, MAX(IF((NOT(ISBLANK($C$1:$C2577)))*(ISNUMBER(FIND("Item:", $C$1:$C2577))), ROW($C$1:$C2577)-ROW($C$1)+1))), "Item: ", "")</f>
        <v>PROV Y COLOC DE PUERTA TABLERO MADERA SEMIDURA C/BARNIZ (0,80X2,10)</v>
      </c>
      <c r="I2577" t="str">
        <f t="shared" si="204"/>
        <v/>
      </c>
      <c r="J2577" t="str">
        <f t="shared" si="207"/>
        <v>MANO DE OBRA</v>
      </c>
      <c r="K2577" t="b">
        <f t="shared" si="205"/>
        <v>0</v>
      </c>
      <c r="L2577" s="11" t="str">
        <f t="shared" si="206"/>
        <v/>
      </c>
      <c r="M2577" t="str">
        <f>IF(B2577="Q", MAX(M$2:M2576)+1, "")</f>
        <v/>
      </c>
      <c r="N2577" t="str">
        <f t="shared" si="203"/>
        <v/>
      </c>
    </row>
    <row r="2578" spans="1:14" x14ac:dyDescent="0.25">
      <c r="H2578" t="str" cm="1">
        <f t="array" ref="H2578">SUBSTITUTE(INDEX($C$1:$C2578, MAX(IF((NOT(ISBLANK($C$1:$C2578)))*(ISNUMBER(FIND("Item:", $C$1:$C2578))), ROW($C$1:$C2578)-ROW($C$1)+1))), "Item: ", "")</f>
        <v>PROV Y COLOC DE PUERTA TABLERO MADERA SEMIDURA C/BARNIZ (0,80X2,10)</v>
      </c>
      <c r="I2578" t="str">
        <f t="shared" si="204"/>
        <v/>
      </c>
      <c r="J2578" t="str">
        <f t="shared" si="207"/>
        <v>MANO DE OBRA</v>
      </c>
      <c r="K2578" t="b">
        <f t="shared" si="205"/>
        <v>0</v>
      </c>
      <c r="L2578" s="11" t="str">
        <f t="shared" si="206"/>
        <v/>
      </c>
      <c r="M2578" t="str">
        <f>IF(B2578="Q", MAX(M$2:M2577)+1, "")</f>
        <v/>
      </c>
      <c r="N2578" t="str">
        <f t="shared" si="203"/>
        <v/>
      </c>
    </row>
    <row r="2579" spans="1:14" x14ac:dyDescent="0.25">
      <c r="H2579" t="str" cm="1">
        <f t="array" ref="H2579">SUBSTITUTE(INDEX($C$1:$C2579, MAX(IF((NOT(ISBLANK($C$1:$C2579)))*(ISNUMBER(FIND("Item:", $C$1:$C2579))), ROW($C$1:$C2579)-ROW($C$1)+1))), "Item: ", "")</f>
        <v>PROV Y COLOC DE PUERTA TABLERO MADERA SEMIDURA C/BARNIZ (0,80X2,10)</v>
      </c>
      <c r="I2579" t="str">
        <f t="shared" si="204"/>
        <v/>
      </c>
      <c r="J2579" t="str">
        <f t="shared" si="207"/>
        <v>MANO DE OBRA</v>
      </c>
      <c r="K2579" t="b">
        <f t="shared" si="205"/>
        <v>0</v>
      </c>
      <c r="L2579" s="11" t="str">
        <f t="shared" si="206"/>
        <v/>
      </c>
      <c r="M2579" t="str">
        <f>IF(B2579="Q", MAX(M$2:M2578)+1, "")</f>
        <v/>
      </c>
      <c r="N2579" t="str">
        <f t="shared" si="203"/>
        <v/>
      </c>
    </row>
    <row r="2580" spans="1:14" x14ac:dyDescent="0.25">
      <c r="A2580" s="6" t="s">
        <v>1</v>
      </c>
      <c r="B2580" s="6" t="s">
        <v>224</v>
      </c>
      <c r="C2580" s="8" t="s">
        <v>225</v>
      </c>
      <c r="D2580" s="8"/>
      <c r="E2580" s="8"/>
      <c r="F2580" s="8" t="s">
        <v>226</v>
      </c>
      <c r="G2580" s="7">
        <v>45</v>
      </c>
      <c r="H2580" t="str" cm="1">
        <f t="array" ref="H2580">SUBSTITUTE(INDEX($C$1:$C2580, MAX(IF((NOT(ISBLANK($C$1:$C2580)))*(ISNUMBER(FIND("Item:", $C$1:$C2580))), ROW($C$1:$C2580)-ROW($C$1)+1))), "Item: ", "")</f>
        <v>PROV Y COLOC DE PUERTA TABLERO MADERA SEMIDURA C/BARNIZ (0,80X2,10)</v>
      </c>
      <c r="I2580" t="str">
        <f t="shared" si="204"/>
        <v>MANO DE OBRA</v>
      </c>
      <c r="J2580" t="str">
        <f t="shared" si="207"/>
        <v>MANO DE OBRA</v>
      </c>
      <c r="K2580" t="b">
        <f t="shared" si="205"/>
        <v>0</v>
      </c>
      <c r="L2580" s="11" t="str">
        <f t="shared" si="206"/>
        <v/>
      </c>
      <c r="M2580" t="str">
        <f>IF(B2580="Q", MAX(M$2:M2579)+1, "")</f>
        <v/>
      </c>
      <c r="N2580" t="str">
        <f t="shared" si="203"/>
        <v/>
      </c>
    </row>
    <row r="2581" spans="1:14" x14ac:dyDescent="0.25">
      <c r="A2581" s="2"/>
      <c r="B2581" s="2" t="s">
        <v>227</v>
      </c>
      <c r="C2581" s="5" t="s">
        <v>228</v>
      </c>
      <c r="D2581" s="5"/>
      <c r="E2581" s="5" t="s">
        <v>229</v>
      </c>
      <c r="F2581" s="5" t="s">
        <v>230</v>
      </c>
      <c r="G2581" s="3">
        <v>24.75</v>
      </c>
      <c r="H2581" t="str" cm="1">
        <f t="array" ref="H2581">SUBSTITUTE(INDEX($C$1:$C2581, MAX(IF((NOT(ISBLANK($C$1:$C2581)))*(ISNUMBER(FIND("Item:", $C$1:$C2581))), ROW($C$1:$C2581)-ROW($C$1)+1))), "Item: ", "")</f>
        <v>PROV Y COLOC DE PUERTA TABLERO MADERA SEMIDURA C/BARNIZ (0,80X2,10)</v>
      </c>
      <c r="I2581" t="str">
        <f t="shared" si="204"/>
        <v/>
      </c>
      <c r="J2581" t="str">
        <f t="shared" si="207"/>
        <v>MANO DE OBRA</v>
      </c>
      <c r="K2581" t="b">
        <f t="shared" si="205"/>
        <v>0</v>
      </c>
      <c r="L2581" s="11" t="str">
        <f t="shared" si="206"/>
        <v/>
      </c>
      <c r="M2581" t="str">
        <f>IF(B2581="Q", MAX(M$2:M2580)+1, "")</f>
        <v/>
      </c>
      <c r="N2581" t="str">
        <f t="shared" si="203"/>
        <v/>
      </c>
    </row>
    <row r="2582" spans="1:14" x14ac:dyDescent="0.25">
      <c r="A2582" s="2"/>
      <c r="B2582" s="2" t="s">
        <v>231</v>
      </c>
      <c r="C2582" s="5" t="s">
        <v>232</v>
      </c>
      <c r="D2582" s="5"/>
      <c r="E2582" s="5" t="s">
        <v>233</v>
      </c>
      <c r="F2582" s="5" t="s">
        <v>234</v>
      </c>
      <c r="G2582" s="3">
        <v>10.42</v>
      </c>
      <c r="H2582" t="str" cm="1">
        <f t="array" ref="H2582">SUBSTITUTE(INDEX($C$1:$C2582, MAX(IF((NOT(ISBLANK($C$1:$C2582)))*(ISNUMBER(FIND("Item:", $C$1:$C2582))), ROW($C$1:$C2582)-ROW($C$1)+1))), "Item: ", "")</f>
        <v>PROV Y COLOC DE PUERTA TABLERO MADERA SEMIDURA C/BARNIZ (0,80X2,10)</v>
      </c>
      <c r="I2582" t="str">
        <f t="shared" si="204"/>
        <v/>
      </c>
      <c r="J2582" t="str">
        <f t="shared" si="207"/>
        <v>MANO DE OBRA</v>
      </c>
      <c r="K2582" t="b">
        <f t="shared" si="205"/>
        <v>0</v>
      </c>
      <c r="L2582" s="11" t="str">
        <f t="shared" si="206"/>
        <v/>
      </c>
      <c r="M2582" t="str">
        <f>IF(B2582="Q", MAX(M$2:M2581)+1, "")</f>
        <v/>
      </c>
      <c r="N2582" t="str">
        <f t="shared" si="203"/>
        <v/>
      </c>
    </row>
    <row r="2583" spans="1:14" x14ac:dyDescent="0.25">
      <c r="A2583" s="6" t="s">
        <v>1</v>
      </c>
      <c r="B2583" s="6" t="s">
        <v>235</v>
      </c>
      <c r="C2583" s="8" t="s">
        <v>236</v>
      </c>
      <c r="D2583" s="8"/>
      <c r="E2583" s="8"/>
      <c r="F2583" s="8" t="s">
        <v>237</v>
      </c>
      <c r="G2583" s="7">
        <v>80.17</v>
      </c>
      <c r="H2583" t="str" cm="1">
        <f t="array" ref="H2583">SUBSTITUTE(INDEX($C$1:$C2583, MAX(IF((NOT(ISBLANK($C$1:$C2583)))*(ISNUMBER(FIND("Item:", $C$1:$C2583))), ROW($C$1:$C2583)-ROW($C$1)+1))), "Item: ", "")</f>
        <v>PROV Y COLOC DE PUERTA TABLERO MADERA SEMIDURA C/BARNIZ (0,80X2,10)</v>
      </c>
      <c r="I2583" t="str">
        <f t="shared" si="204"/>
        <v>MANO DE OBRA</v>
      </c>
      <c r="J2583" t="str">
        <f t="shared" si="207"/>
        <v>MANO DE OBRA</v>
      </c>
      <c r="K2583" t="b">
        <f t="shared" si="205"/>
        <v>0</v>
      </c>
      <c r="L2583" s="11" t="str">
        <f t="shared" si="206"/>
        <v/>
      </c>
      <c r="M2583" t="str">
        <f>IF(B2583="Q", MAX(M$2:M2582)+1, "")</f>
        <v/>
      </c>
      <c r="N2583" t="str">
        <f t="shared" si="203"/>
        <v/>
      </c>
    </row>
    <row r="2584" spans="1:14" x14ac:dyDescent="0.25">
      <c r="A2584" s="2"/>
      <c r="B2584" s="2" t="s">
        <v>238</v>
      </c>
      <c r="C2584" s="5" t="s">
        <v>239</v>
      </c>
      <c r="D2584" s="5"/>
      <c r="E2584" s="5"/>
      <c r="F2584" s="5"/>
      <c r="G2584" s="5"/>
      <c r="H2584" t="str" cm="1">
        <f t="array" ref="H2584">SUBSTITUTE(INDEX($C$1:$C2584, MAX(IF((NOT(ISBLANK($C$1:$C2584)))*(ISNUMBER(FIND("Item:", $C$1:$C2584))), ROW($C$1:$C2584)-ROW($C$1)+1))), "Item: ", "")</f>
        <v>PROV Y COLOC DE PUERTA TABLERO MADERA SEMIDURA C/BARNIZ (0,80X2,10)</v>
      </c>
      <c r="I2584" t="str">
        <f t="shared" si="204"/>
        <v>EQUIPO</v>
      </c>
      <c r="J2584" t="str">
        <f t="shared" si="207"/>
        <v>EQUIPO</v>
      </c>
      <c r="K2584" t="b">
        <f t="shared" si="205"/>
        <v>0</v>
      </c>
      <c r="L2584" s="11" t="str">
        <f t="shared" si="206"/>
        <v/>
      </c>
      <c r="M2584" t="str">
        <f>IF(B2584="Q", MAX(M$2:M2583)+1, "")</f>
        <v/>
      </c>
      <c r="N2584" t="str">
        <f t="shared" si="203"/>
        <v/>
      </c>
    </row>
    <row r="2585" spans="1:14" x14ac:dyDescent="0.25">
      <c r="H2585" t="str" cm="1">
        <f t="array" ref="H2585">SUBSTITUTE(INDEX($C$1:$C2585, MAX(IF((NOT(ISBLANK($C$1:$C2585)))*(ISNUMBER(FIND("Item:", $C$1:$C2585))), ROW($C$1:$C2585)-ROW($C$1)+1))), "Item: ", "")</f>
        <v>PROV Y COLOC DE PUERTA TABLERO MADERA SEMIDURA C/BARNIZ (0,80X2,10)</v>
      </c>
      <c r="I2585" t="str">
        <f t="shared" si="204"/>
        <v/>
      </c>
      <c r="J2585" t="str">
        <f t="shared" si="207"/>
        <v>EQUIPO</v>
      </c>
      <c r="K2585" t="b">
        <f t="shared" si="205"/>
        <v>0</v>
      </c>
      <c r="L2585" s="11" t="str">
        <f t="shared" si="206"/>
        <v/>
      </c>
      <c r="M2585" t="str">
        <f>IF(B2585="Q", MAX(M$2:M2584)+1, "")</f>
        <v/>
      </c>
      <c r="N2585" t="str">
        <f t="shared" si="203"/>
        <v/>
      </c>
    </row>
    <row r="2586" spans="1:14" x14ac:dyDescent="0.25">
      <c r="H2586" t="str" cm="1">
        <f t="array" ref="H2586">SUBSTITUTE(INDEX($C$1:$C2586, MAX(IF((NOT(ISBLANK($C$1:$C2586)))*(ISNUMBER(FIND("Item:", $C$1:$C2586))), ROW($C$1:$C2586)-ROW($C$1)+1))), "Item: ", "")</f>
        <v>PROV Y COLOC DE PUERTA TABLERO MADERA SEMIDURA C/BARNIZ (0,80X2,10)</v>
      </c>
      <c r="I2586" t="str">
        <f t="shared" si="204"/>
        <v/>
      </c>
      <c r="J2586" t="str">
        <f t="shared" si="207"/>
        <v>EQUIPO</v>
      </c>
      <c r="K2586" t="b">
        <f t="shared" si="205"/>
        <v>0</v>
      </c>
      <c r="L2586" s="11" t="str">
        <f t="shared" si="206"/>
        <v/>
      </c>
      <c r="M2586" t="str">
        <f>IF(B2586="Q", MAX(M$2:M2585)+1, "")</f>
        <v/>
      </c>
      <c r="N2586" t="str">
        <f t="shared" si="203"/>
        <v/>
      </c>
    </row>
    <row r="2587" spans="1:14" x14ac:dyDescent="0.25">
      <c r="H2587" t="str" cm="1">
        <f t="array" ref="H2587">SUBSTITUTE(INDEX($C$1:$C2587, MAX(IF((NOT(ISBLANK($C$1:$C2587)))*(ISNUMBER(FIND("Item:", $C$1:$C2587))), ROW($C$1:$C2587)-ROW($C$1)+1))), "Item: ", "")</f>
        <v>PROV Y COLOC DE PUERTA TABLERO MADERA SEMIDURA C/BARNIZ (0,80X2,10)</v>
      </c>
      <c r="I2587" t="str">
        <f t="shared" si="204"/>
        <v/>
      </c>
      <c r="J2587" t="str">
        <f t="shared" si="207"/>
        <v>EQUIPO</v>
      </c>
      <c r="K2587" t="b">
        <f t="shared" si="205"/>
        <v>0</v>
      </c>
      <c r="L2587" s="11" t="str">
        <f t="shared" si="206"/>
        <v/>
      </c>
      <c r="M2587" t="str">
        <f>IF(B2587="Q", MAX(M$2:M2586)+1, "")</f>
        <v/>
      </c>
      <c r="N2587" t="str">
        <f t="shared" si="203"/>
        <v/>
      </c>
    </row>
    <row r="2588" spans="1:14" x14ac:dyDescent="0.25">
      <c r="H2588" t="str" cm="1">
        <f t="array" ref="H2588">SUBSTITUTE(INDEX($C$1:$C2588, MAX(IF((NOT(ISBLANK($C$1:$C2588)))*(ISNUMBER(FIND("Item:", $C$1:$C2588))), ROW($C$1:$C2588)-ROW($C$1)+1))), "Item: ", "")</f>
        <v>PROV Y COLOC DE PUERTA TABLERO MADERA SEMIDURA C/BARNIZ (0,80X2,10)</v>
      </c>
      <c r="I2588" t="str">
        <f t="shared" si="204"/>
        <v/>
      </c>
      <c r="J2588" t="str">
        <f t="shared" si="207"/>
        <v>EQUIPO</v>
      </c>
      <c r="K2588" t="b">
        <f t="shared" si="205"/>
        <v>0</v>
      </c>
      <c r="L2588" s="11" t="str">
        <f t="shared" si="206"/>
        <v/>
      </c>
      <c r="M2588" t="str">
        <f>IF(B2588="Q", MAX(M$2:M2587)+1, "")</f>
        <v/>
      </c>
      <c r="N2588" t="str">
        <f t="shared" si="203"/>
        <v/>
      </c>
    </row>
    <row r="2589" spans="1:14" x14ac:dyDescent="0.25">
      <c r="H2589" t="str" cm="1">
        <f t="array" ref="H2589">SUBSTITUTE(INDEX($C$1:$C2589, MAX(IF((NOT(ISBLANK($C$1:$C2589)))*(ISNUMBER(FIND("Item:", $C$1:$C2589))), ROW($C$1:$C2589)-ROW($C$1)+1))), "Item: ", "")</f>
        <v>PROV Y COLOC DE PUERTA TABLERO MADERA SEMIDURA C/BARNIZ (0,80X2,10)</v>
      </c>
      <c r="I2589" t="str">
        <f t="shared" si="204"/>
        <v/>
      </c>
      <c r="J2589" t="str">
        <f t="shared" si="207"/>
        <v>EQUIPO</v>
      </c>
      <c r="K2589" t="b">
        <f t="shared" si="205"/>
        <v>0</v>
      </c>
      <c r="L2589" s="11" t="str">
        <f t="shared" si="206"/>
        <v/>
      </c>
      <c r="M2589" t="str">
        <f>IF(B2589="Q", MAX(M$2:M2588)+1, "")</f>
        <v/>
      </c>
      <c r="N2589" t="str">
        <f t="shared" si="203"/>
        <v/>
      </c>
    </row>
    <row r="2590" spans="1:14" x14ac:dyDescent="0.25">
      <c r="A2590" s="2"/>
      <c r="B2590" s="2" t="s">
        <v>240</v>
      </c>
      <c r="C2590" s="5" t="s">
        <v>241</v>
      </c>
      <c r="D2590" s="5"/>
      <c r="E2590" s="5" t="s">
        <v>242</v>
      </c>
      <c r="F2590" s="5" t="s">
        <v>243</v>
      </c>
      <c r="G2590" s="3">
        <v>2.41</v>
      </c>
      <c r="H2590" t="str" cm="1">
        <f t="array" ref="H2590">SUBSTITUTE(INDEX($C$1:$C2590, MAX(IF((NOT(ISBLANK($C$1:$C2590)))*(ISNUMBER(FIND("Item:", $C$1:$C2590))), ROW($C$1:$C2590)-ROW($C$1)+1))), "Item: ", "")</f>
        <v>PROV Y COLOC DE PUERTA TABLERO MADERA SEMIDURA C/BARNIZ (0,80X2,10)</v>
      </c>
      <c r="I2590" t="str">
        <f t="shared" si="204"/>
        <v/>
      </c>
      <c r="J2590" t="str">
        <f t="shared" si="207"/>
        <v>EQUIPO</v>
      </c>
      <c r="K2590" t="b">
        <f t="shared" si="205"/>
        <v>0</v>
      </c>
      <c r="L2590" s="11" t="str">
        <f t="shared" si="206"/>
        <v/>
      </c>
      <c r="M2590" t="str">
        <f>IF(B2590="Q", MAX(M$2:M2589)+1, "")</f>
        <v/>
      </c>
      <c r="N2590" t="str">
        <f t="shared" si="203"/>
        <v/>
      </c>
    </row>
    <row r="2591" spans="1:14" x14ac:dyDescent="0.25">
      <c r="A2591" s="6" t="s">
        <v>1</v>
      </c>
      <c r="B2591" s="6" t="s">
        <v>244</v>
      </c>
      <c r="C2591" s="8" t="s">
        <v>245</v>
      </c>
      <c r="D2591" s="8"/>
      <c r="E2591" s="8"/>
      <c r="F2591" s="8" t="s">
        <v>246</v>
      </c>
      <c r="G2591" s="7">
        <v>2.41</v>
      </c>
      <c r="H2591" t="str" cm="1">
        <f t="array" ref="H2591">SUBSTITUTE(INDEX($C$1:$C2591, MAX(IF((NOT(ISBLANK($C$1:$C2591)))*(ISNUMBER(FIND("Item:", $C$1:$C2591))), ROW($C$1:$C2591)-ROW($C$1)+1))), "Item: ", "")</f>
        <v>PROV Y COLOC DE PUERTA TABLERO MADERA SEMIDURA C/BARNIZ (0,80X2,10)</v>
      </c>
      <c r="I2591" t="str">
        <f t="shared" si="204"/>
        <v>EQUIPO</v>
      </c>
      <c r="J2591" t="str">
        <f t="shared" si="207"/>
        <v>EQUIPO</v>
      </c>
      <c r="K2591" t="b">
        <f t="shared" si="205"/>
        <v>0</v>
      </c>
      <c r="L2591" s="11" t="str">
        <f t="shared" si="206"/>
        <v/>
      </c>
      <c r="M2591" t="str">
        <f>IF(B2591="Q", MAX(M$2:M2590)+1, "")</f>
        <v/>
      </c>
      <c r="N2591" t="str">
        <f t="shared" si="203"/>
        <v/>
      </c>
    </row>
    <row r="2592" spans="1:14" x14ac:dyDescent="0.25">
      <c r="A2592" s="6" t="s">
        <v>1</v>
      </c>
      <c r="B2592" s="6" t="s">
        <v>247</v>
      </c>
      <c r="C2592" s="8" t="s">
        <v>248</v>
      </c>
      <c r="D2592" s="8"/>
      <c r="E2592" s="8"/>
      <c r="F2592" s="8" t="s">
        <v>249</v>
      </c>
      <c r="G2592" s="7">
        <v>1132.1300000000001</v>
      </c>
      <c r="H2592" t="str" cm="1">
        <f t="array" ref="H2592">SUBSTITUTE(INDEX($C$1:$C2592, MAX(IF((NOT(ISBLANK($C$1:$C2592)))*(ISNUMBER(FIND("Item:", $C$1:$C2592))), ROW($C$1:$C2592)-ROW($C$1)+1))), "Item: ", "")</f>
        <v>PROV Y COLOC DE PUERTA TABLERO MADERA SEMIDURA C/BARNIZ (0,80X2,10)</v>
      </c>
      <c r="I2592" t="str">
        <f t="shared" si="204"/>
        <v/>
      </c>
      <c r="J2592" t="str">
        <f t="shared" si="207"/>
        <v>EQUIPO</v>
      </c>
      <c r="K2592" t="b">
        <f t="shared" si="205"/>
        <v>0</v>
      </c>
      <c r="L2592" s="11" t="str">
        <f t="shared" si="206"/>
        <v/>
      </c>
      <c r="M2592" t="str">
        <f>IF(B2592="Q", MAX(M$2:M2591)+1, "")</f>
        <v/>
      </c>
      <c r="N2592" t="str">
        <f t="shared" si="203"/>
        <v/>
      </c>
    </row>
    <row r="2593" spans="1:14" x14ac:dyDescent="0.25">
      <c r="A2593" s="2"/>
      <c r="B2593" s="2" t="s">
        <v>250</v>
      </c>
      <c r="C2593" s="5" t="s">
        <v>251</v>
      </c>
      <c r="D2593" s="5"/>
      <c r="E2593" s="5" t="s">
        <v>252</v>
      </c>
      <c r="F2593" s="5" t="s">
        <v>253</v>
      </c>
      <c r="G2593" s="3">
        <v>79.25</v>
      </c>
      <c r="H2593" t="str" cm="1">
        <f t="array" ref="H2593">SUBSTITUTE(INDEX($C$1:$C2593, MAX(IF((NOT(ISBLANK($C$1:$C2593)))*(ISNUMBER(FIND("Item:", $C$1:$C2593))), ROW($C$1:$C2593)-ROW($C$1)+1))), "Item: ", "")</f>
        <v>PROV Y COLOC DE PUERTA TABLERO MADERA SEMIDURA C/BARNIZ (0,80X2,10)</v>
      </c>
      <c r="I2593" t="str">
        <f t="shared" si="204"/>
        <v/>
      </c>
      <c r="J2593" t="str">
        <f t="shared" si="207"/>
        <v>EQUIPO</v>
      </c>
      <c r="K2593" t="b">
        <f t="shared" si="205"/>
        <v>0</v>
      </c>
      <c r="L2593" s="11" t="str">
        <f t="shared" si="206"/>
        <v/>
      </c>
      <c r="M2593" t="str">
        <f>IF(B2593="Q", MAX(M$2:M2592)+1, "")</f>
        <v/>
      </c>
      <c r="N2593" t="str">
        <f t="shared" si="203"/>
        <v/>
      </c>
    </row>
    <row r="2594" spans="1:14" x14ac:dyDescent="0.25">
      <c r="A2594" s="2"/>
      <c r="B2594" s="2" t="s">
        <v>26</v>
      </c>
      <c r="C2594" s="5" t="s">
        <v>254</v>
      </c>
      <c r="D2594" s="5"/>
      <c r="E2594" s="5" t="s">
        <v>252</v>
      </c>
      <c r="F2594" s="5" t="s">
        <v>255</v>
      </c>
      <c r="G2594" s="3">
        <v>84.8</v>
      </c>
      <c r="H2594" t="str" cm="1">
        <f t="array" ref="H2594">SUBSTITUTE(INDEX($C$1:$C2594, MAX(IF((NOT(ISBLANK($C$1:$C2594)))*(ISNUMBER(FIND("Item:", $C$1:$C2594))), ROW($C$1:$C2594)-ROW($C$1)+1))), "Item: ", "")</f>
        <v>PROV Y COLOC DE PUERTA TABLERO MADERA SEMIDURA C/BARNIZ (0,80X2,10)</v>
      </c>
      <c r="I2594" t="str">
        <f t="shared" si="204"/>
        <v/>
      </c>
      <c r="J2594" t="str">
        <f t="shared" si="207"/>
        <v>EQUIPO</v>
      </c>
      <c r="K2594" t="b">
        <f t="shared" si="205"/>
        <v>0</v>
      </c>
      <c r="L2594" s="11" t="str">
        <f t="shared" si="206"/>
        <v/>
      </c>
      <c r="M2594" t="str">
        <f>IF(B2594="Q", MAX(M$2:M2593)+1, "")</f>
        <v/>
      </c>
      <c r="N2594" t="str">
        <f t="shared" si="203"/>
        <v/>
      </c>
    </row>
    <row r="2595" spans="1:14" x14ac:dyDescent="0.25">
      <c r="A2595" s="6" t="s">
        <v>1</v>
      </c>
      <c r="B2595" s="6" t="s">
        <v>256</v>
      </c>
      <c r="C2595" s="8" t="s">
        <v>257</v>
      </c>
      <c r="D2595" s="8"/>
      <c r="E2595" s="8"/>
      <c r="F2595" s="8" t="s">
        <v>258</v>
      </c>
      <c r="G2595" s="7">
        <v>1296.17</v>
      </c>
      <c r="H2595" t="str" cm="1">
        <f t="array" ref="H2595">SUBSTITUTE(INDEX($C$1:$C2595, MAX(IF((NOT(ISBLANK($C$1:$C2595)))*(ISNUMBER(FIND("Item:", $C$1:$C2595))), ROW($C$1:$C2595)-ROW($C$1)+1))), "Item: ", "")</f>
        <v>PROV Y COLOC DE PUERTA TABLERO MADERA SEMIDURA C/BARNIZ (0,80X2,10)</v>
      </c>
      <c r="I2595" t="str">
        <f t="shared" si="204"/>
        <v/>
      </c>
      <c r="J2595" t="str">
        <f t="shared" si="207"/>
        <v>EQUIPO</v>
      </c>
      <c r="K2595" t="b">
        <f t="shared" si="205"/>
        <v>0</v>
      </c>
      <c r="L2595" s="11" t="str">
        <f t="shared" si="206"/>
        <v/>
      </c>
      <c r="M2595" t="str">
        <f>IF(B2595="Q", MAX(M$2:M2594)+1, "")</f>
        <v/>
      </c>
      <c r="N2595" t="str">
        <f t="shared" si="203"/>
        <v/>
      </c>
    </row>
    <row r="2596" spans="1:14" x14ac:dyDescent="0.25">
      <c r="A2596" s="2"/>
      <c r="B2596" s="2" t="s">
        <v>259</v>
      </c>
      <c r="C2596" s="5" t="s">
        <v>260</v>
      </c>
      <c r="D2596" s="5"/>
      <c r="E2596" s="5" t="s">
        <v>261</v>
      </c>
      <c r="F2596" s="5" t="s">
        <v>262</v>
      </c>
      <c r="G2596" s="3">
        <v>40.049999999999997</v>
      </c>
      <c r="H2596" t="str" cm="1">
        <f t="array" ref="H2596">SUBSTITUTE(INDEX($C$1:$C2596, MAX(IF((NOT(ISBLANK($C$1:$C2596)))*(ISNUMBER(FIND("Item:", $C$1:$C2596))), ROW($C$1:$C2596)-ROW($C$1)+1))), "Item: ", "")</f>
        <v>PROV Y COLOC DE PUERTA TABLERO MADERA SEMIDURA C/BARNIZ (0,80X2,10)</v>
      </c>
      <c r="I2596" t="str">
        <f t="shared" si="204"/>
        <v/>
      </c>
      <c r="J2596" t="str">
        <f t="shared" si="207"/>
        <v>EQUIPO</v>
      </c>
      <c r="K2596" t="b">
        <f t="shared" si="205"/>
        <v>0</v>
      </c>
      <c r="L2596" s="11" t="str">
        <f t="shared" si="206"/>
        <v/>
      </c>
      <c r="M2596" t="str">
        <f>IF(B2596="Q", MAX(M$2:M2595)+1, "")</f>
        <v/>
      </c>
      <c r="N2596" t="str">
        <f t="shared" si="203"/>
        <v/>
      </c>
    </row>
    <row r="2597" spans="1:14" x14ac:dyDescent="0.25">
      <c r="H2597" t="str" cm="1">
        <f t="array" ref="H2597">SUBSTITUTE(INDEX($C$1:$C2597, MAX(IF((NOT(ISBLANK($C$1:$C2597)))*(ISNUMBER(FIND("Item:", $C$1:$C2597))), ROW($C$1:$C2597)-ROW($C$1)+1))), "Item: ", "")</f>
        <v>PROV Y COLOC DE PUERTA TABLERO MADERA SEMIDURA C/BARNIZ (0,80X2,10)</v>
      </c>
      <c r="I2597" t="str">
        <f t="shared" si="204"/>
        <v/>
      </c>
      <c r="J2597" t="str">
        <f t="shared" si="207"/>
        <v>EQUIPO</v>
      </c>
      <c r="K2597" t="b">
        <f t="shared" si="205"/>
        <v>0</v>
      </c>
      <c r="L2597" s="11" t="str">
        <f t="shared" si="206"/>
        <v/>
      </c>
      <c r="M2597" t="str">
        <f>IF(B2597="Q", MAX(M$2:M2596)+1, "")</f>
        <v/>
      </c>
      <c r="N2597" t="str">
        <f t="shared" si="203"/>
        <v/>
      </c>
    </row>
    <row r="2598" spans="1:14" x14ac:dyDescent="0.25">
      <c r="A2598" s="6" t="s">
        <v>1</v>
      </c>
      <c r="B2598" s="6" t="s">
        <v>263</v>
      </c>
      <c r="C2598" s="8" t="s">
        <v>264</v>
      </c>
      <c r="D2598" s="8"/>
      <c r="E2598" s="8"/>
      <c r="F2598" s="8" t="s">
        <v>265</v>
      </c>
      <c r="G2598" s="7">
        <v>1336.22</v>
      </c>
      <c r="H2598" t="str" cm="1">
        <f t="array" ref="H2598">SUBSTITUTE(INDEX($C$1:$C2598, MAX(IF((NOT(ISBLANK($C$1:$C2598)))*(ISNUMBER(FIND("Item:", $C$1:$C2598))), ROW($C$1:$C2598)-ROW($C$1)+1))), "Item: ", "")</f>
        <v>PROV Y COLOC DE PUERTA TABLERO MADERA SEMIDURA C/BARNIZ (0,80X2,10)</v>
      </c>
      <c r="I2598" t="str">
        <f t="shared" si="204"/>
        <v/>
      </c>
      <c r="J2598" t="str">
        <f t="shared" si="207"/>
        <v>EQUIPO</v>
      </c>
      <c r="K2598" t="b">
        <f t="shared" si="205"/>
        <v>0</v>
      </c>
      <c r="L2598" s="11" t="str">
        <f t="shared" si="206"/>
        <v/>
      </c>
      <c r="M2598">
        <f>IF(B2598="Q", MAX(M$2:M2597)+1, "")</f>
        <v>52</v>
      </c>
      <c r="N2598" t="str">
        <f t="shared" si="203"/>
        <v>PROV Y COLOC DE PUERTA TABLERO MADERA SEMIDURA C/BARNIZ (0,80X2,10)</v>
      </c>
    </row>
    <row r="2599" spans="1:14" x14ac:dyDescent="0.25">
      <c r="A2599" s="6" t="s">
        <v>1</v>
      </c>
      <c r="B2599" s="6"/>
      <c r="C2599" s="8" t="s">
        <v>266</v>
      </c>
      <c r="D2599" s="8"/>
      <c r="E2599" s="8"/>
      <c r="F2599" s="8"/>
      <c r="G2599" s="7">
        <v>1336.22</v>
      </c>
      <c r="H2599" t="str" cm="1">
        <f t="array" ref="H2599">SUBSTITUTE(INDEX($C$1:$C2599, MAX(IF((NOT(ISBLANK($C$1:$C2599)))*(ISNUMBER(FIND("Item:", $C$1:$C2599))), ROW($C$1:$C2599)-ROW($C$1)+1))), "Item: ", "")</f>
        <v>PROV Y COLOC DE PUERTA TABLERO MADERA SEMIDURA C/BARNIZ (0,80X2,10)</v>
      </c>
      <c r="I2599" t="str">
        <f t="shared" si="204"/>
        <v/>
      </c>
      <c r="J2599" t="str">
        <f t="shared" si="207"/>
        <v>EQUIPO</v>
      </c>
      <c r="K2599" t="b">
        <f t="shared" si="205"/>
        <v>0</v>
      </c>
      <c r="L2599" s="11" t="str">
        <f t="shared" si="206"/>
        <v/>
      </c>
      <c r="M2599" t="str">
        <f>IF(B2599="Q", MAX(M$2:M2598)+1, "")</f>
        <v/>
      </c>
      <c r="N2599" t="str">
        <f t="shared" si="203"/>
        <v/>
      </c>
    </row>
    <row r="2600" spans="1:14" x14ac:dyDescent="0.25">
      <c r="C2600" s="9" t="s">
        <v>380</v>
      </c>
      <c r="H2600" t="str" cm="1">
        <f t="array" ref="H2600">SUBSTITUTE(INDEX($C$1:$C2600, MAX(IF((NOT(ISBLANK($C$1:$C2600)))*(ISNUMBER(FIND("Item:", $C$1:$C2600))), ROW($C$1:$C2600)-ROW($C$1)+1))), "Item: ", "")</f>
        <v>PROV Y COLOC DE PUERTA TABLERO MADERA SEMIDURA C/BARNIZ (0,80X2,10)</v>
      </c>
      <c r="I2600" t="str">
        <f t="shared" si="204"/>
        <v/>
      </c>
      <c r="J2600" t="str">
        <f t="shared" si="207"/>
        <v>EQUIPO</v>
      </c>
      <c r="K2600" t="b">
        <f t="shared" si="205"/>
        <v>0</v>
      </c>
      <c r="L2600" s="11" t="str">
        <f t="shared" si="206"/>
        <v/>
      </c>
      <c r="M2600" t="str">
        <f>IF(B2600="Q", MAX(M$2:M2599)+1, "")</f>
        <v/>
      </c>
      <c r="N2600" t="str">
        <f t="shared" si="203"/>
        <v/>
      </c>
    </row>
    <row r="2601" spans="1:14" x14ac:dyDescent="0.25">
      <c r="H2601" t="str" cm="1">
        <f t="array" ref="H2601">SUBSTITUTE(INDEX($C$1:$C2601, MAX(IF((NOT(ISBLANK($C$1:$C2601)))*(ISNUMBER(FIND("Item:", $C$1:$C2601))), ROW($C$1:$C2601)-ROW($C$1)+1))), "Item: ", "")</f>
        <v>PROV Y COLOC DE PUERTA TABLERO MADERA SEMIDURA C/BARNIZ (0,80X2,10)</v>
      </c>
      <c r="I2601" t="str">
        <f t="shared" si="204"/>
        <v/>
      </c>
      <c r="J2601" t="str">
        <f t="shared" si="207"/>
        <v>EQUIPO</v>
      </c>
      <c r="K2601" t="b">
        <f t="shared" si="205"/>
        <v>0</v>
      </c>
      <c r="L2601" s="11" t="str">
        <f t="shared" si="206"/>
        <v/>
      </c>
      <c r="M2601" t="str">
        <f>IF(B2601="Q", MAX(M$2:M2600)+1, "")</f>
        <v/>
      </c>
      <c r="N2601" t="str">
        <f t="shared" si="203"/>
        <v/>
      </c>
    </row>
    <row r="2602" spans="1:14" x14ac:dyDescent="0.25">
      <c r="C2602" s="10" t="s">
        <v>381</v>
      </c>
      <c r="E2602" s="10" t="s">
        <v>361</v>
      </c>
      <c r="H2602" t="str" cm="1">
        <f t="array" ref="H2602">SUBSTITUTE(INDEX($C$1:$C2602, MAX(IF((NOT(ISBLANK($C$1:$C2602)))*(ISNUMBER(FIND("Item:", $C$1:$C2602))), ROW($C$1:$C2602)-ROW($C$1)+1))), "Item: ", "")</f>
        <v>PLACA DE NUMERACIÓN DE VIVIENDA MAS ACCESORIOS</v>
      </c>
      <c r="I2602" t="str">
        <f t="shared" si="204"/>
        <v/>
      </c>
      <c r="J2602" t="str">
        <f t="shared" si="207"/>
        <v>EQUIPO</v>
      </c>
      <c r="K2602" t="b">
        <f t="shared" si="205"/>
        <v>0</v>
      </c>
      <c r="L2602" s="11" t="str">
        <f t="shared" si="206"/>
        <v/>
      </c>
      <c r="M2602" t="str">
        <f>IF(B2602="Q", MAX(M$2:M2601)+1, "")</f>
        <v/>
      </c>
      <c r="N2602" t="str">
        <f t="shared" si="203"/>
        <v/>
      </c>
    </row>
    <row r="2603" spans="1:14" x14ac:dyDescent="0.25">
      <c r="C2603" s="10" t="s">
        <v>0</v>
      </c>
      <c r="E2603" s="10" t="s">
        <v>72</v>
      </c>
      <c r="H2603" t="str" cm="1">
        <f t="array" ref="H2603">SUBSTITUTE(INDEX($C$1:$C2603, MAX(IF((NOT(ISBLANK($C$1:$C2603)))*(ISNUMBER(FIND("Item:", $C$1:$C2603))), ROW($C$1:$C2603)-ROW($C$1)+1))), "Item: ", "")</f>
        <v>PLACA DE NUMERACIÓN DE VIVIENDA MAS ACCESORIOS</v>
      </c>
      <c r="I2603" t="str">
        <f t="shared" si="204"/>
        <v/>
      </c>
      <c r="J2603" t="str">
        <f t="shared" si="207"/>
        <v>EQUIPO</v>
      </c>
      <c r="K2603" t="b">
        <f t="shared" si="205"/>
        <v>0</v>
      </c>
      <c r="L2603" s="11" t="str">
        <f t="shared" si="206"/>
        <v/>
      </c>
      <c r="M2603" t="str">
        <f>IF(B2603="Q", MAX(M$2:M2602)+1, "")</f>
        <v/>
      </c>
      <c r="N2603" t="str">
        <f t="shared" si="203"/>
        <v/>
      </c>
    </row>
    <row r="2604" spans="1:14" x14ac:dyDescent="0.25">
      <c r="C2604" s="10" t="s">
        <v>71</v>
      </c>
      <c r="E2604" s="10" t="s">
        <v>73</v>
      </c>
      <c r="H2604" t="str" cm="1">
        <f t="array" ref="H2604">SUBSTITUTE(INDEX($C$1:$C2604, MAX(IF((NOT(ISBLANK($C$1:$C2604)))*(ISNUMBER(FIND("Item:", $C$1:$C2604))), ROW($C$1:$C2604)-ROW($C$1)+1))), "Item: ", "")</f>
        <v>PLACA DE NUMERACIÓN DE VIVIENDA MAS ACCESORIOS</v>
      </c>
      <c r="I2604" t="str">
        <f t="shared" si="204"/>
        <v/>
      </c>
      <c r="J2604" t="str">
        <f t="shared" si="207"/>
        <v>EQUIPO</v>
      </c>
      <c r="K2604" t="b">
        <f t="shared" si="205"/>
        <v>0</v>
      </c>
      <c r="L2604" s="11" t="str">
        <f t="shared" si="206"/>
        <v/>
      </c>
      <c r="M2604" t="str">
        <f>IF(B2604="Q", MAX(M$2:M2603)+1, "")</f>
        <v/>
      </c>
      <c r="N2604" t="str">
        <f t="shared" si="203"/>
        <v/>
      </c>
    </row>
    <row r="2605" spans="1:14" x14ac:dyDescent="0.25">
      <c r="H2605" t="str" cm="1">
        <f t="array" ref="H2605">SUBSTITUTE(INDEX($C$1:$C2605, MAX(IF((NOT(ISBLANK($C$1:$C2605)))*(ISNUMBER(FIND("Item:", $C$1:$C2605))), ROW($C$1:$C2605)-ROW($C$1)+1))), "Item: ", "")</f>
        <v>PLACA DE NUMERACIÓN DE VIVIENDA MAS ACCESORIOS</v>
      </c>
      <c r="I2605" t="str">
        <f t="shared" si="204"/>
        <v/>
      </c>
      <c r="J2605" t="str">
        <f t="shared" si="207"/>
        <v>EQUIPO</v>
      </c>
      <c r="K2605" t="b">
        <f t="shared" si="205"/>
        <v>0</v>
      </c>
      <c r="L2605" s="11" t="str">
        <f t="shared" si="206"/>
        <v/>
      </c>
      <c r="M2605" t="str">
        <f>IF(B2605="Q", MAX(M$2:M2604)+1, "")</f>
        <v/>
      </c>
      <c r="N2605" t="str">
        <f t="shared" si="203"/>
        <v/>
      </c>
    </row>
    <row r="2606" spans="1:14" x14ac:dyDescent="0.25">
      <c r="A2606" s="1" t="s">
        <v>2</v>
      </c>
      <c r="B2606" s="1" t="s">
        <v>213</v>
      </c>
      <c r="C2606" s="4" t="s">
        <v>214</v>
      </c>
      <c r="D2606" s="4" t="s">
        <v>74</v>
      </c>
      <c r="E2606" s="4" t="s">
        <v>77</v>
      </c>
      <c r="F2606" s="4" t="s">
        <v>215</v>
      </c>
      <c r="G2606" s="4" t="s">
        <v>76</v>
      </c>
      <c r="H2606" t="str" cm="1">
        <f t="array" ref="H2606">SUBSTITUTE(INDEX($C$1:$C2606, MAX(IF((NOT(ISBLANK($C$1:$C2606)))*(ISNUMBER(FIND("Item:", $C$1:$C2606))), ROW($C$1:$C2606)-ROW($C$1)+1))), "Item: ", "")</f>
        <v>PLACA DE NUMERACIÓN DE VIVIENDA MAS ACCESORIOS</v>
      </c>
      <c r="I2606" t="str">
        <f t="shared" si="204"/>
        <v/>
      </c>
      <c r="J2606" t="str">
        <f t="shared" si="207"/>
        <v>EQUIPO</v>
      </c>
      <c r="K2606" t="b">
        <f t="shared" si="205"/>
        <v>0</v>
      </c>
      <c r="L2606" s="11" t="str">
        <f t="shared" si="206"/>
        <v/>
      </c>
      <c r="M2606" t="str">
        <f>IF(B2606="Q", MAX(M$2:M2605)+1, "")</f>
        <v/>
      </c>
      <c r="N2606" t="str">
        <f t="shared" si="203"/>
        <v/>
      </c>
    </row>
    <row r="2607" spans="1:14" x14ac:dyDescent="0.25">
      <c r="A2607" s="2"/>
      <c r="B2607" s="2" t="s">
        <v>216</v>
      </c>
      <c r="C2607" s="5" t="s">
        <v>217</v>
      </c>
      <c r="D2607" s="5"/>
      <c r="E2607" s="5"/>
      <c r="F2607" s="5"/>
      <c r="G2607" s="5"/>
      <c r="H2607" t="str" cm="1">
        <f t="array" ref="H2607">SUBSTITUTE(INDEX($C$1:$C2607, MAX(IF((NOT(ISBLANK($C$1:$C2607)))*(ISNUMBER(FIND("Item:", $C$1:$C2607))), ROW($C$1:$C2607)-ROW($C$1)+1))), "Item: ", "")</f>
        <v>PLACA DE NUMERACIÓN DE VIVIENDA MAS ACCESORIOS</v>
      </c>
      <c r="I2607" t="str">
        <f t="shared" si="204"/>
        <v>MATERIALES</v>
      </c>
      <c r="J2607" t="str">
        <f t="shared" si="207"/>
        <v>MATERIALES</v>
      </c>
      <c r="K2607" t="b">
        <f t="shared" si="205"/>
        <v>1</v>
      </c>
      <c r="L2607" s="11" t="str">
        <f t="shared" si="206"/>
        <v/>
      </c>
      <c r="M2607" t="str">
        <f>IF(B2607="Q", MAX(M$2:M2606)+1, "")</f>
        <v/>
      </c>
      <c r="N2607" t="str">
        <f t="shared" si="203"/>
        <v/>
      </c>
    </row>
    <row r="2608" spans="1:14" x14ac:dyDescent="0.25">
      <c r="A2608" s="2">
        <v>1</v>
      </c>
      <c r="B2608" s="2" t="s">
        <v>218</v>
      </c>
      <c r="C2608" s="5" t="s">
        <v>207</v>
      </c>
      <c r="D2608" s="5" t="s">
        <v>37</v>
      </c>
      <c r="E2608" s="3">
        <v>1</v>
      </c>
      <c r="F2608" s="3">
        <v>25</v>
      </c>
      <c r="G2608" s="3">
        <v>25</v>
      </c>
      <c r="H2608" t="str" cm="1">
        <f t="array" ref="H2608">SUBSTITUTE(INDEX($C$1:$C2608, MAX(IF((NOT(ISBLANK($C$1:$C2608)))*(ISNUMBER(FIND("Item:", $C$1:$C2608))), ROW($C$1:$C2608)-ROW($C$1)+1))), "Item: ", "")</f>
        <v>PLACA DE NUMERACIÓN DE VIVIENDA MAS ACCESORIOS</v>
      </c>
      <c r="I2608" t="str">
        <f t="shared" si="204"/>
        <v/>
      </c>
      <c r="J2608" t="str">
        <f t="shared" si="207"/>
        <v>MATERIALES</v>
      </c>
      <c r="K2608" t="b">
        <f t="shared" si="205"/>
        <v>0</v>
      </c>
      <c r="L2608" s="11" t="str">
        <f t="shared" si="206"/>
        <v>SI</v>
      </c>
      <c r="M2608" t="str">
        <f>IF(B2608="Q", MAX(M$2:M2607)+1, "")</f>
        <v/>
      </c>
      <c r="N2608" t="str">
        <f t="shared" si="203"/>
        <v/>
      </c>
    </row>
    <row r="2609" spans="1:14" x14ac:dyDescent="0.25">
      <c r="H2609" t="str" cm="1">
        <f t="array" ref="H2609">SUBSTITUTE(INDEX($C$1:$C2609, MAX(IF((NOT(ISBLANK($C$1:$C2609)))*(ISNUMBER(FIND("Item:", $C$1:$C2609))), ROW($C$1:$C2609)-ROW($C$1)+1))), "Item: ", "")</f>
        <v>PLACA DE NUMERACIÓN DE VIVIENDA MAS ACCESORIOS</v>
      </c>
      <c r="I2609" t="str">
        <f t="shared" si="204"/>
        <v/>
      </c>
      <c r="J2609" t="str">
        <f t="shared" si="207"/>
        <v>MATERIALES</v>
      </c>
      <c r="K2609" t="b">
        <f t="shared" si="205"/>
        <v>0</v>
      </c>
      <c r="L2609" s="11" t="str">
        <f t="shared" si="206"/>
        <v/>
      </c>
      <c r="M2609" t="str">
        <f>IF(B2609="Q", MAX(M$2:M2608)+1, "")</f>
        <v/>
      </c>
      <c r="N2609" t="str">
        <f t="shared" si="203"/>
        <v/>
      </c>
    </row>
    <row r="2610" spans="1:14" x14ac:dyDescent="0.25">
      <c r="H2610" t="str" cm="1">
        <f t="array" ref="H2610">SUBSTITUTE(INDEX($C$1:$C2610, MAX(IF((NOT(ISBLANK($C$1:$C2610)))*(ISNUMBER(FIND("Item:", $C$1:$C2610))), ROW($C$1:$C2610)-ROW($C$1)+1))), "Item: ", "")</f>
        <v>PLACA DE NUMERACIÓN DE VIVIENDA MAS ACCESORIOS</v>
      </c>
      <c r="I2610" t="str">
        <f t="shared" si="204"/>
        <v/>
      </c>
      <c r="J2610" t="str">
        <f t="shared" si="207"/>
        <v>MATERIALES</v>
      </c>
      <c r="K2610" t="b">
        <f t="shared" si="205"/>
        <v>0</v>
      </c>
      <c r="L2610" s="11" t="str">
        <f t="shared" si="206"/>
        <v/>
      </c>
      <c r="M2610" t="str">
        <f>IF(B2610="Q", MAX(M$2:M2609)+1, "")</f>
        <v/>
      </c>
      <c r="N2610" t="str">
        <f t="shared" si="203"/>
        <v/>
      </c>
    </row>
    <row r="2611" spans="1:14" x14ac:dyDescent="0.25">
      <c r="H2611" t="str" cm="1">
        <f t="array" ref="H2611">SUBSTITUTE(INDEX($C$1:$C2611, MAX(IF((NOT(ISBLANK($C$1:$C2611)))*(ISNUMBER(FIND("Item:", $C$1:$C2611))), ROW($C$1:$C2611)-ROW($C$1)+1))), "Item: ", "")</f>
        <v>PLACA DE NUMERACIÓN DE VIVIENDA MAS ACCESORIOS</v>
      </c>
      <c r="I2611" t="str">
        <f t="shared" si="204"/>
        <v/>
      </c>
      <c r="J2611" t="str">
        <f t="shared" si="207"/>
        <v>MATERIALES</v>
      </c>
      <c r="K2611" t="b">
        <f t="shared" si="205"/>
        <v>0</v>
      </c>
      <c r="L2611" s="11" t="str">
        <f t="shared" si="206"/>
        <v/>
      </c>
      <c r="M2611" t="str">
        <f>IF(B2611="Q", MAX(M$2:M2610)+1, "")</f>
        <v/>
      </c>
      <c r="N2611" t="str">
        <f t="shared" si="203"/>
        <v/>
      </c>
    </row>
    <row r="2612" spans="1:14" x14ac:dyDescent="0.25">
      <c r="H2612" t="str" cm="1">
        <f t="array" ref="H2612">SUBSTITUTE(INDEX($C$1:$C2612, MAX(IF((NOT(ISBLANK($C$1:$C2612)))*(ISNUMBER(FIND("Item:", $C$1:$C2612))), ROW($C$1:$C2612)-ROW($C$1)+1))), "Item: ", "")</f>
        <v>PLACA DE NUMERACIÓN DE VIVIENDA MAS ACCESORIOS</v>
      </c>
      <c r="I2612" t="str">
        <f t="shared" si="204"/>
        <v/>
      </c>
      <c r="J2612" t="str">
        <f t="shared" si="207"/>
        <v>MATERIALES</v>
      </c>
      <c r="K2612" t="b">
        <f t="shared" si="205"/>
        <v>0</v>
      </c>
      <c r="L2612" s="11" t="str">
        <f t="shared" si="206"/>
        <v/>
      </c>
      <c r="M2612" t="str">
        <f>IF(B2612="Q", MAX(M$2:M2611)+1, "")</f>
        <v/>
      </c>
      <c r="N2612" t="str">
        <f t="shared" si="203"/>
        <v/>
      </c>
    </row>
    <row r="2613" spans="1:14" x14ac:dyDescent="0.25">
      <c r="H2613" t="str" cm="1">
        <f t="array" ref="H2613">SUBSTITUTE(INDEX($C$1:$C2613, MAX(IF((NOT(ISBLANK($C$1:$C2613)))*(ISNUMBER(FIND("Item:", $C$1:$C2613))), ROW($C$1:$C2613)-ROW($C$1)+1))), "Item: ", "")</f>
        <v>PLACA DE NUMERACIÓN DE VIVIENDA MAS ACCESORIOS</v>
      </c>
      <c r="I2613" t="str">
        <f t="shared" si="204"/>
        <v/>
      </c>
      <c r="J2613" t="str">
        <f t="shared" si="207"/>
        <v>MATERIALES</v>
      </c>
      <c r="K2613" t="b">
        <f t="shared" si="205"/>
        <v>0</v>
      </c>
      <c r="L2613" s="11" t="str">
        <f t="shared" si="206"/>
        <v/>
      </c>
      <c r="M2613" t="str">
        <f>IF(B2613="Q", MAX(M$2:M2612)+1, "")</f>
        <v/>
      </c>
      <c r="N2613" t="str">
        <f t="shared" si="203"/>
        <v/>
      </c>
    </row>
    <row r="2614" spans="1:14" x14ac:dyDescent="0.25">
      <c r="H2614" t="str" cm="1">
        <f t="array" ref="H2614">SUBSTITUTE(INDEX($C$1:$C2614, MAX(IF((NOT(ISBLANK($C$1:$C2614)))*(ISNUMBER(FIND("Item:", $C$1:$C2614))), ROW($C$1:$C2614)-ROW($C$1)+1))), "Item: ", "")</f>
        <v>PLACA DE NUMERACIÓN DE VIVIENDA MAS ACCESORIOS</v>
      </c>
      <c r="I2614" t="str">
        <f t="shared" si="204"/>
        <v/>
      </c>
      <c r="J2614" t="str">
        <f t="shared" si="207"/>
        <v>MATERIALES</v>
      </c>
      <c r="K2614" t="b">
        <f t="shared" si="205"/>
        <v>0</v>
      </c>
      <c r="L2614" s="11" t="str">
        <f t="shared" si="206"/>
        <v/>
      </c>
      <c r="M2614" t="str">
        <f>IF(B2614="Q", MAX(M$2:M2613)+1, "")</f>
        <v/>
      </c>
      <c r="N2614" t="str">
        <f t="shared" si="203"/>
        <v/>
      </c>
    </row>
    <row r="2615" spans="1:14" x14ac:dyDescent="0.25">
      <c r="H2615" t="str" cm="1">
        <f t="array" ref="H2615">SUBSTITUTE(INDEX($C$1:$C2615, MAX(IF((NOT(ISBLANK($C$1:$C2615)))*(ISNUMBER(FIND("Item:", $C$1:$C2615))), ROW($C$1:$C2615)-ROW($C$1)+1))), "Item: ", "")</f>
        <v>PLACA DE NUMERACIÓN DE VIVIENDA MAS ACCESORIOS</v>
      </c>
      <c r="I2615" t="str">
        <f t="shared" si="204"/>
        <v/>
      </c>
      <c r="J2615" t="str">
        <f t="shared" si="207"/>
        <v>MATERIALES</v>
      </c>
      <c r="K2615" t="b">
        <f t="shared" si="205"/>
        <v>0</v>
      </c>
      <c r="L2615" s="11" t="str">
        <f t="shared" si="206"/>
        <v/>
      </c>
      <c r="M2615" t="str">
        <f>IF(B2615="Q", MAX(M$2:M2614)+1, "")</f>
        <v/>
      </c>
      <c r="N2615" t="str">
        <f t="shared" si="203"/>
        <v/>
      </c>
    </row>
    <row r="2616" spans="1:14" x14ac:dyDescent="0.25">
      <c r="H2616" t="str" cm="1">
        <f t="array" ref="H2616">SUBSTITUTE(INDEX($C$1:$C2616, MAX(IF((NOT(ISBLANK($C$1:$C2616)))*(ISNUMBER(FIND("Item:", $C$1:$C2616))), ROW($C$1:$C2616)-ROW($C$1)+1))), "Item: ", "")</f>
        <v>PLACA DE NUMERACIÓN DE VIVIENDA MAS ACCESORIOS</v>
      </c>
      <c r="I2616" t="str">
        <f t="shared" si="204"/>
        <v/>
      </c>
      <c r="J2616" t="str">
        <f t="shared" si="207"/>
        <v>MATERIALES</v>
      </c>
      <c r="K2616" t="b">
        <f t="shared" si="205"/>
        <v>0</v>
      </c>
      <c r="L2616" s="11" t="str">
        <f t="shared" si="206"/>
        <v/>
      </c>
      <c r="M2616" t="str">
        <f>IF(B2616="Q", MAX(M$2:M2615)+1, "")</f>
        <v/>
      </c>
      <c r="N2616" t="str">
        <f t="shared" si="203"/>
        <v/>
      </c>
    </row>
    <row r="2617" spans="1:14" x14ac:dyDescent="0.25">
      <c r="H2617" t="str" cm="1">
        <f t="array" ref="H2617">SUBSTITUTE(INDEX($C$1:$C2617, MAX(IF((NOT(ISBLANK($C$1:$C2617)))*(ISNUMBER(FIND("Item:", $C$1:$C2617))), ROW($C$1:$C2617)-ROW($C$1)+1))), "Item: ", "")</f>
        <v>PLACA DE NUMERACIÓN DE VIVIENDA MAS ACCESORIOS</v>
      </c>
      <c r="I2617" t="str">
        <f t="shared" si="204"/>
        <v/>
      </c>
      <c r="J2617" t="str">
        <f t="shared" si="207"/>
        <v>MATERIALES</v>
      </c>
      <c r="K2617" t="b">
        <f t="shared" si="205"/>
        <v>0</v>
      </c>
      <c r="L2617" s="11" t="str">
        <f t="shared" si="206"/>
        <v/>
      </c>
      <c r="M2617" t="str">
        <f>IF(B2617="Q", MAX(M$2:M2616)+1, "")</f>
        <v/>
      </c>
      <c r="N2617" t="str">
        <f t="shared" si="203"/>
        <v/>
      </c>
    </row>
    <row r="2618" spans="1:14" x14ac:dyDescent="0.25">
      <c r="H2618" t="str" cm="1">
        <f t="array" ref="H2618">SUBSTITUTE(INDEX($C$1:$C2618, MAX(IF((NOT(ISBLANK($C$1:$C2618)))*(ISNUMBER(FIND("Item:", $C$1:$C2618))), ROW($C$1:$C2618)-ROW($C$1)+1))), "Item: ", "")</f>
        <v>PLACA DE NUMERACIÓN DE VIVIENDA MAS ACCESORIOS</v>
      </c>
      <c r="I2618" t="str">
        <f t="shared" si="204"/>
        <v/>
      </c>
      <c r="J2618" t="str">
        <f t="shared" si="207"/>
        <v>MATERIALES</v>
      </c>
      <c r="K2618" t="b">
        <f t="shared" si="205"/>
        <v>0</v>
      </c>
      <c r="L2618" s="11" t="str">
        <f t="shared" si="206"/>
        <v/>
      </c>
      <c r="M2618" t="str">
        <f>IF(B2618="Q", MAX(M$2:M2617)+1, "")</f>
        <v/>
      </c>
      <c r="N2618" t="str">
        <f t="shared" si="203"/>
        <v/>
      </c>
    </row>
    <row r="2619" spans="1:14" x14ac:dyDescent="0.25">
      <c r="H2619" t="str" cm="1">
        <f t="array" ref="H2619">SUBSTITUTE(INDEX($C$1:$C2619, MAX(IF((NOT(ISBLANK($C$1:$C2619)))*(ISNUMBER(FIND("Item:", $C$1:$C2619))), ROW($C$1:$C2619)-ROW($C$1)+1))), "Item: ", "")</f>
        <v>PLACA DE NUMERACIÓN DE VIVIENDA MAS ACCESORIOS</v>
      </c>
      <c r="I2619" t="str">
        <f t="shared" si="204"/>
        <v/>
      </c>
      <c r="J2619" t="str">
        <f t="shared" si="207"/>
        <v>MATERIALES</v>
      </c>
      <c r="K2619" t="b">
        <f t="shared" si="205"/>
        <v>0</v>
      </c>
      <c r="L2619" s="11" t="str">
        <f t="shared" si="206"/>
        <v/>
      </c>
      <c r="M2619" t="str">
        <f>IF(B2619="Q", MAX(M$2:M2618)+1, "")</f>
        <v/>
      </c>
      <c r="N2619" t="str">
        <f t="shared" si="203"/>
        <v/>
      </c>
    </row>
    <row r="2620" spans="1:14" x14ac:dyDescent="0.25">
      <c r="H2620" t="str" cm="1">
        <f t="array" ref="H2620">SUBSTITUTE(INDEX($C$1:$C2620, MAX(IF((NOT(ISBLANK($C$1:$C2620)))*(ISNUMBER(FIND("Item:", $C$1:$C2620))), ROW($C$1:$C2620)-ROW($C$1)+1))), "Item: ", "")</f>
        <v>PLACA DE NUMERACIÓN DE VIVIENDA MAS ACCESORIOS</v>
      </c>
      <c r="I2620" t="str">
        <f t="shared" si="204"/>
        <v/>
      </c>
      <c r="J2620" t="str">
        <f t="shared" si="207"/>
        <v>MATERIALES</v>
      </c>
      <c r="K2620" t="b">
        <f t="shared" si="205"/>
        <v>0</v>
      </c>
      <c r="L2620" s="11" t="str">
        <f t="shared" si="206"/>
        <v/>
      </c>
      <c r="M2620" t="str">
        <f>IF(B2620="Q", MAX(M$2:M2619)+1, "")</f>
        <v/>
      </c>
      <c r="N2620" t="str">
        <f t="shared" si="203"/>
        <v/>
      </c>
    </row>
    <row r="2621" spans="1:14" x14ac:dyDescent="0.25">
      <c r="H2621" t="str" cm="1">
        <f t="array" ref="H2621">SUBSTITUTE(INDEX($C$1:$C2621, MAX(IF((NOT(ISBLANK($C$1:$C2621)))*(ISNUMBER(FIND("Item:", $C$1:$C2621))), ROW($C$1:$C2621)-ROW($C$1)+1))), "Item: ", "")</f>
        <v>PLACA DE NUMERACIÓN DE VIVIENDA MAS ACCESORIOS</v>
      </c>
      <c r="I2621" t="str">
        <f t="shared" si="204"/>
        <v/>
      </c>
      <c r="J2621" t="str">
        <f t="shared" si="207"/>
        <v>MATERIALES</v>
      </c>
      <c r="K2621" t="b">
        <f t="shared" si="205"/>
        <v>0</v>
      </c>
      <c r="L2621" s="11" t="str">
        <f t="shared" si="206"/>
        <v/>
      </c>
      <c r="M2621" t="str">
        <f>IF(B2621="Q", MAX(M$2:M2620)+1, "")</f>
        <v/>
      </c>
      <c r="N2621" t="str">
        <f t="shared" si="203"/>
        <v/>
      </c>
    </row>
    <row r="2622" spans="1:14" x14ac:dyDescent="0.25">
      <c r="H2622" t="str" cm="1">
        <f t="array" ref="H2622">SUBSTITUTE(INDEX($C$1:$C2622, MAX(IF((NOT(ISBLANK($C$1:$C2622)))*(ISNUMBER(FIND("Item:", $C$1:$C2622))), ROW($C$1:$C2622)-ROW($C$1)+1))), "Item: ", "")</f>
        <v>PLACA DE NUMERACIÓN DE VIVIENDA MAS ACCESORIOS</v>
      </c>
      <c r="I2622" t="str">
        <f t="shared" si="204"/>
        <v/>
      </c>
      <c r="J2622" t="str">
        <f t="shared" si="207"/>
        <v>MATERIALES</v>
      </c>
      <c r="K2622" t="b">
        <f t="shared" si="205"/>
        <v>0</v>
      </c>
      <c r="L2622" s="11" t="str">
        <f t="shared" si="206"/>
        <v/>
      </c>
      <c r="M2622" t="str">
        <f>IF(B2622="Q", MAX(M$2:M2621)+1, "")</f>
        <v/>
      </c>
      <c r="N2622" t="str">
        <f t="shared" si="203"/>
        <v/>
      </c>
    </row>
    <row r="2623" spans="1:14" x14ac:dyDescent="0.25">
      <c r="A2623" s="6" t="s">
        <v>1</v>
      </c>
      <c r="B2623" s="6" t="s">
        <v>219</v>
      </c>
      <c r="C2623" s="8" t="s">
        <v>220</v>
      </c>
      <c r="D2623" s="8"/>
      <c r="E2623" s="8"/>
      <c r="F2623" s="8" t="s">
        <v>221</v>
      </c>
      <c r="G2623" s="7">
        <v>25</v>
      </c>
      <c r="H2623" t="str" cm="1">
        <f t="array" ref="H2623">SUBSTITUTE(INDEX($C$1:$C2623, MAX(IF((NOT(ISBLANK($C$1:$C2623)))*(ISNUMBER(FIND("Item:", $C$1:$C2623))), ROW($C$1:$C2623)-ROW($C$1)+1))), "Item: ", "")</f>
        <v>PLACA DE NUMERACIÓN DE VIVIENDA MAS ACCESORIOS</v>
      </c>
      <c r="I2623" t="str">
        <f t="shared" si="204"/>
        <v>MATERIALES</v>
      </c>
      <c r="J2623" t="str">
        <f t="shared" si="207"/>
        <v>MATERIALES</v>
      </c>
      <c r="K2623" t="b">
        <f t="shared" si="205"/>
        <v>0</v>
      </c>
      <c r="L2623" s="11" t="str">
        <f t="shared" si="206"/>
        <v/>
      </c>
      <c r="M2623" t="str">
        <f>IF(B2623="Q", MAX(M$2:M2622)+1, "")</f>
        <v/>
      </c>
      <c r="N2623" t="str">
        <f t="shared" si="203"/>
        <v/>
      </c>
    </row>
    <row r="2624" spans="1:14" x14ac:dyDescent="0.25">
      <c r="A2624" s="2"/>
      <c r="B2624" s="2" t="s">
        <v>222</v>
      </c>
      <c r="C2624" s="5" t="s">
        <v>223</v>
      </c>
      <c r="D2624" s="5"/>
      <c r="E2624" s="5"/>
      <c r="F2624" s="5"/>
      <c r="G2624" s="5"/>
      <c r="H2624" t="str" cm="1">
        <f t="array" ref="H2624">SUBSTITUTE(INDEX($C$1:$C2624, MAX(IF((NOT(ISBLANK($C$1:$C2624)))*(ISNUMBER(FIND("Item:", $C$1:$C2624))), ROW($C$1:$C2624)-ROW($C$1)+1))), "Item: ", "")</f>
        <v>PLACA DE NUMERACIÓN DE VIVIENDA MAS ACCESORIOS</v>
      </c>
      <c r="I2624" t="str">
        <f t="shared" si="204"/>
        <v>MANO DE OBRA</v>
      </c>
      <c r="J2624" t="str">
        <f t="shared" si="207"/>
        <v>MANO DE OBRA</v>
      </c>
      <c r="K2624" t="b">
        <f t="shared" si="205"/>
        <v>1</v>
      </c>
      <c r="L2624" s="11" t="str">
        <f t="shared" si="206"/>
        <v/>
      </c>
      <c r="M2624" t="str">
        <f>IF(B2624="Q", MAX(M$2:M2623)+1, "")</f>
        <v/>
      </c>
      <c r="N2624" t="str">
        <f t="shared" si="203"/>
        <v/>
      </c>
    </row>
    <row r="2625" spans="1:14" x14ac:dyDescent="0.25">
      <c r="A2625" s="2">
        <v>1</v>
      </c>
      <c r="B2625" s="2" t="s">
        <v>218</v>
      </c>
      <c r="C2625" s="5" t="s">
        <v>197</v>
      </c>
      <c r="D2625" s="5" t="s">
        <v>198</v>
      </c>
      <c r="E2625" s="3">
        <v>0.25</v>
      </c>
      <c r="F2625" s="3">
        <v>18</v>
      </c>
      <c r="G2625" s="3">
        <v>4.5</v>
      </c>
      <c r="H2625" t="str" cm="1">
        <f t="array" ref="H2625">SUBSTITUTE(INDEX($C$1:$C2625, MAX(IF((NOT(ISBLANK($C$1:$C2625)))*(ISNUMBER(FIND("Item:", $C$1:$C2625))), ROW($C$1:$C2625)-ROW($C$1)+1))), "Item: ", "")</f>
        <v>PLACA DE NUMERACIÓN DE VIVIENDA MAS ACCESORIOS</v>
      </c>
      <c r="I2625" t="str">
        <f t="shared" si="204"/>
        <v/>
      </c>
      <c r="J2625" t="str">
        <f t="shared" si="207"/>
        <v>MANO DE OBRA</v>
      </c>
      <c r="K2625" t="b">
        <f t="shared" si="205"/>
        <v>0</v>
      </c>
      <c r="L2625" s="11" t="str">
        <f t="shared" si="206"/>
        <v>SI</v>
      </c>
      <c r="M2625" t="str">
        <f>IF(B2625="Q", MAX(M$2:M2624)+1, "")</f>
        <v/>
      </c>
      <c r="N2625" t="str">
        <f t="shared" si="203"/>
        <v/>
      </c>
    </row>
    <row r="2626" spans="1:14" x14ac:dyDescent="0.25">
      <c r="H2626" t="str" cm="1">
        <f t="array" ref="H2626">SUBSTITUTE(INDEX($C$1:$C2626, MAX(IF((NOT(ISBLANK($C$1:$C2626)))*(ISNUMBER(FIND("Item:", $C$1:$C2626))), ROW($C$1:$C2626)-ROW($C$1)+1))), "Item: ", "")</f>
        <v>PLACA DE NUMERACIÓN DE VIVIENDA MAS ACCESORIOS</v>
      </c>
      <c r="I2626" t="str">
        <f t="shared" si="204"/>
        <v/>
      </c>
      <c r="J2626" t="str">
        <f t="shared" si="207"/>
        <v>MANO DE OBRA</v>
      </c>
      <c r="K2626" t="b">
        <f t="shared" si="205"/>
        <v>0</v>
      </c>
      <c r="L2626" s="11" t="str">
        <f t="shared" si="206"/>
        <v/>
      </c>
      <c r="M2626" t="str">
        <f>IF(B2626="Q", MAX(M$2:M2625)+1, "")</f>
        <v/>
      </c>
      <c r="N2626" t="str">
        <f t="shared" ref="N2626:N2689" si="208">+IF(M2626="","",H2626)</f>
        <v/>
      </c>
    </row>
    <row r="2627" spans="1:14" x14ac:dyDescent="0.25">
      <c r="H2627" t="str" cm="1">
        <f t="array" ref="H2627">SUBSTITUTE(INDEX($C$1:$C2627, MAX(IF((NOT(ISBLANK($C$1:$C2627)))*(ISNUMBER(FIND("Item:", $C$1:$C2627))), ROW($C$1:$C2627)-ROW($C$1)+1))), "Item: ", "")</f>
        <v>PLACA DE NUMERACIÓN DE VIVIENDA MAS ACCESORIOS</v>
      </c>
      <c r="I2627" t="str">
        <f t="shared" ref="I2627:I2690" si="209">IFERROR(  IF(OR(ISNUMBER(FIND("MATERIALES", C2627,1))), "MATERIALES",  IF(OR(ISNUMBER(FIND("MANO DE OBRA", C2627))), "MANO DE OBRA",  IF(OR(ISNUMBER(FIND("EQUIPO", C2627))), "EQUIPO",  ""))),"")</f>
        <v/>
      </c>
      <c r="J2627" t="str">
        <f t="shared" si="207"/>
        <v>MANO DE OBRA</v>
      </c>
      <c r="K2627" t="b">
        <f t="shared" ref="K2627:K2690" si="210">AND(ISTEXT(B2627),C2627=J2627)</f>
        <v>0</v>
      </c>
      <c r="L2627" s="11" t="str">
        <f t="shared" ref="L2627:L2690" si="211">IF(ISNUMBER(A2627),"SI","")</f>
        <v/>
      </c>
      <c r="M2627" t="str">
        <f>IF(B2627="Q", MAX(M$2:M2626)+1, "")</f>
        <v/>
      </c>
      <c r="N2627" t="str">
        <f t="shared" si="208"/>
        <v/>
      </c>
    </row>
    <row r="2628" spans="1:14" x14ac:dyDescent="0.25">
      <c r="H2628" t="str" cm="1">
        <f t="array" ref="H2628">SUBSTITUTE(INDEX($C$1:$C2628, MAX(IF((NOT(ISBLANK($C$1:$C2628)))*(ISNUMBER(FIND("Item:", $C$1:$C2628))), ROW($C$1:$C2628)-ROW($C$1)+1))), "Item: ", "")</f>
        <v>PLACA DE NUMERACIÓN DE VIVIENDA MAS ACCESORIOS</v>
      </c>
      <c r="I2628" t="str">
        <f t="shared" si="209"/>
        <v/>
      </c>
      <c r="J2628" t="str">
        <f t="shared" si="207"/>
        <v>MANO DE OBRA</v>
      </c>
      <c r="K2628" t="b">
        <f t="shared" si="210"/>
        <v>0</v>
      </c>
      <c r="L2628" s="11" t="str">
        <f t="shared" si="211"/>
        <v/>
      </c>
      <c r="M2628" t="str">
        <f>IF(B2628="Q", MAX(M$2:M2627)+1, "")</f>
        <v/>
      </c>
      <c r="N2628" t="str">
        <f t="shared" si="208"/>
        <v/>
      </c>
    </row>
    <row r="2629" spans="1:14" x14ac:dyDescent="0.25">
      <c r="H2629" t="str" cm="1">
        <f t="array" ref="H2629">SUBSTITUTE(INDEX($C$1:$C2629, MAX(IF((NOT(ISBLANK($C$1:$C2629)))*(ISNUMBER(FIND("Item:", $C$1:$C2629))), ROW($C$1:$C2629)-ROW($C$1)+1))), "Item: ", "")</f>
        <v>PLACA DE NUMERACIÓN DE VIVIENDA MAS ACCESORIOS</v>
      </c>
      <c r="I2629" t="str">
        <f t="shared" si="209"/>
        <v/>
      </c>
      <c r="J2629" t="str">
        <f t="shared" si="207"/>
        <v>MANO DE OBRA</v>
      </c>
      <c r="K2629" t="b">
        <f t="shared" si="210"/>
        <v>0</v>
      </c>
      <c r="L2629" s="11" t="str">
        <f t="shared" si="211"/>
        <v/>
      </c>
      <c r="M2629" t="str">
        <f>IF(B2629="Q", MAX(M$2:M2628)+1, "")</f>
        <v/>
      </c>
      <c r="N2629" t="str">
        <f t="shared" si="208"/>
        <v/>
      </c>
    </row>
    <row r="2630" spans="1:14" x14ac:dyDescent="0.25">
      <c r="A2630" s="6" t="s">
        <v>1</v>
      </c>
      <c r="B2630" s="6" t="s">
        <v>224</v>
      </c>
      <c r="C2630" s="8" t="s">
        <v>225</v>
      </c>
      <c r="D2630" s="8"/>
      <c r="E2630" s="8"/>
      <c r="F2630" s="8" t="s">
        <v>226</v>
      </c>
      <c r="G2630" s="7">
        <v>4.5</v>
      </c>
      <c r="H2630" t="str" cm="1">
        <f t="array" ref="H2630">SUBSTITUTE(INDEX($C$1:$C2630, MAX(IF((NOT(ISBLANK($C$1:$C2630)))*(ISNUMBER(FIND("Item:", $C$1:$C2630))), ROW($C$1:$C2630)-ROW($C$1)+1))), "Item: ", "")</f>
        <v>PLACA DE NUMERACIÓN DE VIVIENDA MAS ACCESORIOS</v>
      </c>
      <c r="I2630" t="str">
        <f t="shared" si="209"/>
        <v>MANO DE OBRA</v>
      </c>
      <c r="J2630" t="str">
        <f t="shared" si="207"/>
        <v>MANO DE OBRA</v>
      </c>
      <c r="K2630" t="b">
        <f t="shared" si="210"/>
        <v>0</v>
      </c>
      <c r="L2630" s="11" t="str">
        <f t="shared" si="211"/>
        <v/>
      </c>
      <c r="M2630" t="str">
        <f>IF(B2630="Q", MAX(M$2:M2629)+1, "")</f>
        <v/>
      </c>
      <c r="N2630" t="str">
        <f t="shared" si="208"/>
        <v/>
      </c>
    </row>
    <row r="2631" spans="1:14" x14ac:dyDescent="0.25">
      <c r="A2631" s="2"/>
      <c r="B2631" s="2" t="s">
        <v>227</v>
      </c>
      <c r="C2631" s="5" t="s">
        <v>228</v>
      </c>
      <c r="D2631" s="5"/>
      <c r="E2631" s="5" t="s">
        <v>229</v>
      </c>
      <c r="F2631" s="5" t="s">
        <v>230</v>
      </c>
      <c r="G2631" s="3">
        <v>2.48</v>
      </c>
      <c r="H2631" t="str" cm="1">
        <f t="array" ref="H2631">SUBSTITUTE(INDEX($C$1:$C2631, MAX(IF((NOT(ISBLANK($C$1:$C2631)))*(ISNUMBER(FIND("Item:", $C$1:$C2631))), ROW($C$1:$C2631)-ROW($C$1)+1))), "Item: ", "")</f>
        <v>PLACA DE NUMERACIÓN DE VIVIENDA MAS ACCESORIOS</v>
      </c>
      <c r="I2631" t="str">
        <f t="shared" si="209"/>
        <v/>
      </c>
      <c r="J2631" t="str">
        <f t="shared" si="207"/>
        <v>MANO DE OBRA</v>
      </c>
      <c r="K2631" t="b">
        <f t="shared" si="210"/>
        <v>0</v>
      </c>
      <c r="L2631" s="11" t="str">
        <f t="shared" si="211"/>
        <v/>
      </c>
      <c r="M2631" t="str">
        <f>IF(B2631="Q", MAX(M$2:M2630)+1, "")</f>
        <v/>
      </c>
      <c r="N2631" t="str">
        <f t="shared" si="208"/>
        <v/>
      </c>
    </row>
    <row r="2632" spans="1:14" x14ac:dyDescent="0.25">
      <c r="A2632" s="2"/>
      <c r="B2632" s="2" t="s">
        <v>231</v>
      </c>
      <c r="C2632" s="5" t="s">
        <v>232</v>
      </c>
      <c r="D2632" s="5"/>
      <c r="E2632" s="5" t="s">
        <v>233</v>
      </c>
      <c r="F2632" s="5" t="s">
        <v>234</v>
      </c>
      <c r="G2632" s="3">
        <v>1.04</v>
      </c>
      <c r="H2632" t="str" cm="1">
        <f t="array" ref="H2632">SUBSTITUTE(INDEX($C$1:$C2632, MAX(IF((NOT(ISBLANK($C$1:$C2632)))*(ISNUMBER(FIND("Item:", $C$1:$C2632))), ROW($C$1:$C2632)-ROW($C$1)+1))), "Item: ", "")</f>
        <v>PLACA DE NUMERACIÓN DE VIVIENDA MAS ACCESORIOS</v>
      </c>
      <c r="I2632" t="str">
        <f t="shared" si="209"/>
        <v/>
      </c>
      <c r="J2632" t="str">
        <f t="shared" ref="J2632:J2695" si="212">+IF(I2632="",J2631,I2632)</f>
        <v>MANO DE OBRA</v>
      </c>
      <c r="K2632" t="b">
        <f t="shared" si="210"/>
        <v>0</v>
      </c>
      <c r="L2632" s="11" t="str">
        <f t="shared" si="211"/>
        <v/>
      </c>
      <c r="M2632" t="str">
        <f>IF(B2632="Q", MAX(M$2:M2631)+1, "")</f>
        <v/>
      </c>
      <c r="N2632" t="str">
        <f t="shared" si="208"/>
        <v/>
      </c>
    </row>
    <row r="2633" spans="1:14" x14ac:dyDescent="0.25">
      <c r="A2633" s="6" t="s">
        <v>1</v>
      </c>
      <c r="B2633" s="6" t="s">
        <v>235</v>
      </c>
      <c r="C2633" s="8" t="s">
        <v>236</v>
      </c>
      <c r="D2633" s="8"/>
      <c r="E2633" s="8"/>
      <c r="F2633" s="8" t="s">
        <v>237</v>
      </c>
      <c r="G2633" s="7">
        <v>8.02</v>
      </c>
      <c r="H2633" t="str" cm="1">
        <f t="array" ref="H2633">SUBSTITUTE(INDEX($C$1:$C2633, MAX(IF((NOT(ISBLANK($C$1:$C2633)))*(ISNUMBER(FIND("Item:", $C$1:$C2633))), ROW($C$1:$C2633)-ROW($C$1)+1))), "Item: ", "")</f>
        <v>PLACA DE NUMERACIÓN DE VIVIENDA MAS ACCESORIOS</v>
      </c>
      <c r="I2633" t="str">
        <f t="shared" si="209"/>
        <v>MANO DE OBRA</v>
      </c>
      <c r="J2633" t="str">
        <f t="shared" si="212"/>
        <v>MANO DE OBRA</v>
      </c>
      <c r="K2633" t="b">
        <f t="shared" si="210"/>
        <v>0</v>
      </c>
      <c r="L2633" s="11" t="str">
        <f t="shared" si="211"/>
        <v/>
      </c>
      <c r="M2633" t="str">
        <f>IF(B2633="Q", MAX(M$2:M2632)+1, "")</f>
        <v/>
      </c>
      <c r="N2633" t="str">
        <f t="shared" si="208"/>
        <v/>
      </c>
    </row>
    <row r="2634" spans="1:14" x14ac:dyDescent="0.25">
      <c r="A2634" s="2"/>
      <c r="B2634" s="2" t="s">
        <v>238</v>
      </c>
      <c r="C2634" s="5" t="s">
        <v>239</v>
      </c>
      <c r="D2634" s="5"/>
      <c r="E2634" s="5"/>
      <c r="F2634" s="5"/>
      <c r="G2634" s="5"/>
      <c r="H2634" t="str" cm="1">
        <f t="array" ref="H2634">SUBSTITUTE(INDEX($C$1:$C2634, MAX(IF((NOT(ISBLANK($C$1:$C2634)))*(ISNUMBER(FIND("Item:", $C$1:$C2634))), ROW($C$1:$C2634)-ROW($C$1)+1))), "Item: ", "")</f>
        <v>PLACA DE NUMERACIÓN DE VIVIENDA MAS ACCESORIOS</v>
      </c>
      <c r="I2634" t="str">
        <f t="shared" si="209"/>
        <v>EQUIPO</v>
      </c>
      <c r="J2634" t="str">
        <f t="shared" si="212"/>
        <v>EQUIPO</v>
      </c>
      <c r="K2634" t="b">
        <f t="shared" si="210"/>
        <v>0</v>
      </c>
      <c r="L2634" s="11" t="str">
        <f t="shared" si="211"/>
        <v/>
      </c>
      <c r="M2634" t="str">
        <f>IF(B2634="Q", MAX(M$2:M2633)+1, "")</f>
        <v/>
      </c>
      <c r="N2634" t="str">
        <f t="shared" si="208"/>
        <v/>
      </c>
    </row>
    <row r="2635" spans="1:14" x14ac:dyDescent="0.25">
      <c r="H2635" t="str" cm="1">
        <f t="array" ref="H2635">SUBSTITUTE(INDEX($C$1:$C2635, MAX(IF((NOT(ISBLANK($C$1:$C2635)))*(ISNUMBER(FIND("Item:", $C$1:$C2635))), ROW($C$1:$C2635)-ROW($C$1)+1))), "Item: ", "")</f>
        <v>PLACA DE NUMERACIÓN DE VIVIENDA MAS ACCESORIOS</v>
      </c>
      <c r="I2635" t="str">
        <f t="shared" si="209"/>
        <v/>
      </c>
      <c r="J2635" t="str">
        <f t="shared" si="212"/>
        <v>EQUIPO</v>
      </c>
      <c r="K2635" t="b">
        <f t="shared" si="210"/>
        <v>0</v>
      </c>
      <c r="L2635" s="11" t="str">
        <f t="shared" si="211"/>
        <v/>
      </c>
      <c r="M2635" t="str">
        <f>IF(B2635="Q", MAX(M$2:M2634)+1, "")</f>
        <v/>
      </c>
      <c r="N2635" t="str">
        <f t="shared" si="208"/>
        <v/>
      </c>
    </row>
    <row r="2636" spans="1:14" x14ac:dyDescent="0.25">
      <c r="H2636" t="str" cm="1">
        <f t="array" ref="H2636">SUBSTITUTE(INDEX($C$1:$C2636, MAX(IF((NOT(ISBLANK($C$1:$C2636)))*(ISNUMBER(FIND("Item:", $C$1:$C2636))), ROW($C$1:$C2636)-ROW($C$1)+1))), "Item: ", "")</f>
        <v>PLACA DE NUMERACIÓN DE VIVIENDA MAS ACCESORIOS</v>
      </c>
      <c r="I2636" t="str">
        <f t="shared" si="209"/>
        <v/>
      </c>
      <c r="J2636" t="str">
        <f t="shared" si="212"/>
        <v>EQUIPO</v>
      </c>
      <c r="K2636" t="b">
        <f t="shared" si="210"/>
        <v>0</v>
      </c>
      <c r="L2636" s="11" t="str">
        <f t="shared" si="211"/>
        <v/>
      </c>
      <c r="M2636" t="str">
        <f>IF(B2636="Q", MAX(M$2:M2635)+1, "")</f>
        <v/>
      </c>
      <c r="N2636" t="str">
        <f t="shared" si="208"/>
        <v/>
      </c>
    </row>
    <row r="2637" spans="1:14" x14ac:dyDescent="0.25">
      <c r="H2637" t="str" cm="1">
        <f t="array" ref="H2637">SUBSTITUTE(INDEX($C$1:$C2637, MAX(IF((NOT(ISBLANK($C$1:$C2637)))*(ISNUMBER(FIND("Item:", $C$1:$C2637))), ROW($C$1:$C2637)-ROW($C$1)+1))), "Item: ", "")</f>
        <v>PLACA DE NUMERACIÓN DE VIVIENDA MAS ACCESORIOS</v>
      </c>
      <c r="I2637" t="str">
        <f t="shared" si="209"/>
        <v/>
      </c>
      <c r="J2637" t="str">
        <f t="shared" si="212"/>
        <v>EQUIPO</v>
      </c>
      <c r="K2637" t="b">
        <f t="shared" si="210"/>
        <v>0</v>
      </c>
      <c r="L2637" s="11" t="str">
        <f t="shared" si="211"/>
        <v/>
      </c>
      <c r="M2637" t="str">
        <f>IF(B2637="Q", MAX(M$2:M2636)+1, "")</f>
        <v/>
      </c>
      <c r="N2637" t="str">
        <f t="shared" si="208"/>
        <v/>
      </c>
    </row>
    <row r="2638" spans="1:14" x14ac:dyDescent="0.25">
      <c r="H2638" t="str" cm="1">
        <f t="array" ref="H2638">SUBSTITUTE(INDEX($C$1:$C2638, MAX(IF((NOT(ISBLANK($C$1:$C2638)))*(ISNUMBER(FIND("Item:", $C$1:$C2638))), ROW($C$1:$C2638)-ROW($C$1)+1))), "Item: ", "")</f>
        <v>PLACA DE NUMERACIÓN DE VIVIENDA MAS ACCESORIOS</v>
      </c>
      <c r="I2638" t="str">
        <f t="shared" si="209"/>
        <v/>
      </c>
      <c r="J2638" t="str">
        <f t="shared" si="212"/>
        <v>EQUIPO</v>
      </c>
      <c r="K2638" t="b">
        <f t="shared" si="210"/>
        <v>0</v>
      </c>
      <c r="L2638" s="11" t="str">
        <f t="shared" si="211"/>
        <v/>
      </c>
      <c r="M2638" t="str">
        <f>IF(B2638="Q", MAX(M$2:M2637)+1, "")</f>
        <v/>
      </c>
      <c r="N2638" t="str">
        <f t="shared" si="208"/>
        <v/>
      </c>
    </row>
    <row r="2639" spans="1:14" x14ac:dyDescent="0.25">
      <c r="H2639" t="str" cm="1">
        <f t="array" ref="H2639">SUBSTITUTE(INDEX($C$1:$C2639, MAX(IF((NOT(ISBLANK($C$1:$C2639)))*(ISNUMBER(FIND("Item:", $C$1:$C2639))), ROW($C$1:$C2639)-ROW($C$1)+1))), "Item: ", "")</f>
        <v>PLACA DE NUMERACIÓN DE VIVIENDA MAS ACCESORIOS</v>
      </c>
      <c r="I2639" t="str">
        <f t="shared" si="209"/>
        <v/>
      </c>
      <c r="J2639" t="str">
        <f t="shared" si="212"/>
        <v>EQUIPO</v>
      </c>
      <c r="K2639" t="b">
        <f t="shared" si="210"/>
        <v>0</v>
      </c>
      <c r="L2639" s="11" t="str">
        <f t="shared" si="211"/>
        <v/>
      </c>
      <c r="M2639" t="str">
        <f>IF(B2639="Q", MAX(M$2:M2638)+1, "")</f>
        <v/>
      </c>
      <c r="N2639" t="str">
        <f t="shared" si="208"/>
        <v/>
      </c>
    </row>
    <row r="2640" spans="1:14" x14ac:dyDescent="0.25">
      <c r="A2640" s="2"/>
      <c r="B2640" s="2" t="s">
        <v>240</v>
      </c>
      <c r="C2640" s="5" t="s">
        <v>241</v>
      </c>
      <c r="D2640" s="5"/>
      <c r="E2640" s="5" t="s">
        <v>242</v>
      </c>
      <c r="F2640" s="5" t="s">
        <v>243</v>
      </c>
      <c r="G2640" s="3">
        <v>0.24</v>
      </c>
      <c r="H2640" t="str" cm="1">
        <f t="array" ref="H2640">SUBSTITUTE(INDEX($C$1:$C2640, MAX(IF((NOT(ISBLANK($C$1:$C2640)))*(ISNUMBER(FIND("Item:", $C$1:$C2640))), ROW($C$1:$C2640)-ROW($C$1)+1))), "Item: ", "")</f>
        <v>PLACA DE NUMERACIÓN DE VIVIENDA MAS ACCESORIOS</v>
      </c>
      <c r="I2640" t="str">
        <f t="shared" si="209"/>
        <v/>
      </c>
      <c r="J2640" t="str">
        <f t="shared" si="212"/>
        <v>EQUIPO</v>
      </c>
      <c r="K2640" t="b">
        <f t="shared" si="210"/>
        <v>0</v>
      </c>
      <c r="L2640" s="11" t="str">
        <f t="shared" si="211"/>
        <v/>
      </c>
      <c r="M2640" t="str">
        <f>IF(B2640="Q", MAX(M$2:M2639)+1, "")</f>
        <v/>
      </c>
      <c r="N2640" t="str">
        <f t="shared" si="208"/>
        <v/>
      </c>
    </row>
    <row r="2641" spans="1:14" x14ac:dyDescent="0.25">
      <c r="A2641" s="6" t="s">
        <v>1</v>
      </c>
      <c r="B2641" s="6" t="s">
        <v>244</v>
      </c>
      <c r="C2641" s="8" t="s">
        <v>245</v>
      </c>
      <c r="D2641" s="8"/>
      <c r="E2641" s="8"/>
      <c r="F2641" s="8" t="s">
        <v>246</v>
      </c>
      <c r="G2641" s="7">
        <v>0.24</v>
      </c>
      <c r="H2641" t="str" cm="1">
        <f t="array" ref="H2641">SUBSTITUTE(INDEX($C$1:$C2641, MAX(IF((NOT(ISBLANK($C$1:$C2641)))*(ISNUMBER(FIND("Item:", $C$1:$C2641))), ROW($C$1:$C2641)-ROW($C$1)+1))), "Item: ", "")</f>
        <v>PLACA DE NUMERACIÓN DE VIVIENDA MAS ACCESORIOS</v>
      </c>
      <c r="I2641" t="str">
        <f t="shared" si="209"/>
        <v>EQUIPO</v>
      </c>
      <c r="J2641" t="str">
        <f t="shared" si="212"/>
        <v>EQUIPO</v>
      </c>
      <c r="K2641" t="b">
        <f t="shared" si="210"/>
        <v>0</v>
      </c>
      <c r="L2641" s="11" t="str">
        <f t="shared" si="211"/>
        <v/>
      </c>
      <c r="M2641" t="str">
        <f>IF(B2641="Q", MAX(M$2:M2640)+1, "")</f>
        <v/>
      </c>
      <c r="N2641" t="str">
        <f t="shared" si="208"/>
        <v/>
      </c>
    </row>
    <row r="2642" spans="1:14" x14ac:dyDescent="0.25">
      <c r="A2642" s="6" t="s">
        <v>1</v>
      </c>
      <c r="B2642" s="6" t="s">
        <v>247</v>
      </c>
      <c r="C2642" s="8" t="s">
        <v>248</v>
      </c>
      <c r="D2642" s="8"/>
      <c r="E2642" s="8"/>
      <c r="F2642" s="8" t="s">
        <v>249</v>
      </c>
      <c r="G2642" s="7">
        <v>33.26</v>
      </c>
      <c r="H2642" t="str" cm="1">
        <f t="array" ref="H2642">SUBSTITUTE(INDEX($C$1:$C2642, MAX(IF((NOT(ISBLANK($C$1:$C2642)))*(ISNUMBER(FIND("Item:", $C$1:$C2642))), ROW($C$1:$C2642)-ROW($C$1)+1))), "Item: ", "")</f>
        <v>PLACA DE NUMERACIÓN DE VIVIENDA MAS ACCESORIOS</v>
      </c>
      <c r="I2642" t="str">
        <f t="shared" si="209"/>
        <v/>
      </c>
      <c r="J2642" t="str">
        <f t="shared" si="212"/>
        <v>EQUIPO</v>
      </c>
      <c r="K2642" t="b">
        <f t="shared" si="210"/>
        <v>0</v>
      </c>
      <c r="L2642" s="11" t="str">
        <f t="shared" si="211"/>
        <v/>
      </c>
      <c r="M2642" t="str">
        <f>IF(B2642="Q", MAX(M$2:M2641)+1, "")</f>
        <v/>
      </c>
      <c r="N2642" t="str">
        <f t="shared" si="208"/>
        <v/>
      </c>
    </row>
    <row r="2643" spans="1:14" x14ac:dyDescent="0.25">
      <c r="A2643" s="2"/>
      <c r="B2643" s="2" t="s">
        <v>250</v>
      </c>
      <c r="C2643" s="5" t="s">
        <v>251</v>
      </c>
      <c r="D2643" s="5"/>
      <c r="E2643" s="5" t="s">
        <v>252</v>
      </c>
      <c r="F2643" s="5" t="s">
        <v>253</v>
      </c>
      <c r="G2643" s="3">
        <v>2.33</v>
      </c>
      <c r="H2643" t="str" cm="1">
        <f t="array" ref="H2643">SUBSTITUTE(INDEX($C$1:$C2643, MAX(IF((NOT(ISBLANK($C$1:$C2643)))*(ISNUMBER(FIND("Item:", $C$1:$C2643))), ROW($C$1:$C2643)-ROW($C$1)+1))), "Item: ", "")</f>
        <v>PLACA DE NUMERACIÓN DE VIVIENDA MAS ACCESORIOS</v>
      </c>
      <c r="I2643" t="str">
        <f t="shared" si="209"/>
        <v/>
      </c>
      <c r="J2643" t="str">
        <f t="shared" si="212"/>
        <v>EQUIPO</v>
      </c>
      <c r="K2643" t="b">
        <f t="shared" si="210"/>
        <v>0</v>
      </c>
      <c r="L2643" s="11" t="str">
        <f t="shared" si="211"/>
        <v/>
      </c>
      <c r="M2643" t="str">
        <f>IF(B2643="Q", MAX(M$2:M2642)+1, "")</f>
        <v/>
      </c>
      <c r="N2643" t="str">
        <f t="shared" si="208"/>
        <v/>
      </c>
    </row>
    <row r="2644" spans="1:14" x14ac:dyDescent="0.25">
      <c r="A2644" s="2"/>
      <c r="B2644" s="2" t="s">
        <v>26</v>
      </c>
      <c r="C2644" s="5" t="s">
        <v>254</v>
      </c>
      <c r="D2644" s="5"/>
      <c r="E2644" s="5" t="s">
        <v>252</v>
      </c>
      <c r="F2644" s="5" t="s">
        <v>255</v>
      </c>
      <c r="G2644" s="3">
        <v>2.4900000000000002</v>
      </c>
      <c r="H2644" t="str" cm="1">
        <f t="array" ref="H2644">SUBSTITUTE(INDEX($C$1:$C2644, MAX(IF((NOT(ISBLANK($C$1:$C2644)))*(ISNUMBER(FIND("Item:", $C$1:$C2644))), ROW($C$1:$C2644)-ROW($C$1)+1))), "Item: ", "")</f>
        <v>PLACA DE NUMERACIÓN DE VIVIENDA MAS ACCESORIOS</v>
      </c>
      <c r="I2644" t="str">
        <f t="shared" si="209"/>
        <v/>
      </c>
      <c r="J2644" t="str">
        <f t="shared" si="212"/>
        <v>EQUIPO</v>
      </c>
      <c r="K2644" t="b">
        <f t="shared" si="210"/>
        <v>0</v>
      </c>
      <c r="L2644" s="11" t="str">
        <f t="shared" si="211"/>
        <v/>
      </c>
      <c r="M2644" t="str">
        <f>IF(B2644="Q", MAX(M$2:M2643)+1, "")</f>
        <v/>
      </c>
      <c r="N2644" t="str">
        <f t="shared" si="208"/>
        <v/>
      </c>
    </row>
    <row r="2645" spans="1:14" x14ac:dyDescent="0.25">
      <c r="A2645" s="6" t="s">
        <v>1</v>
      </c>
      <c r="B2645" s="6" t="s">
        <v>256</v>
      </c>
      <c r="C2645" s="8" t="s">
        <v>257</v>
      </c>
      <c r="D2645" s="8"/>
      <c r="E2645" s="8"/>
      <c r="F2645" s="8" t="s">
        <v>258</v>
      </c>
      <c r="G2645" s="7">
        <v>38.08</v>
      </c>
      <c r="H2645" t="str" cm="1">
        <f t="array" ref="H2645">SUBSTITUTE(INDEX($C$1:$C2645, MAX(IF((NOT(ISBLANK($C$1:$C2645)))*(ISNUMBER(FIND("Item:", $C$1:$C2645))), ROW($C$1:$C2645)-ROW($C$1)+1))), "Item: ", "")</f>
        <v>PLACA DE NUMERACIÓN DE VIVIENDA MAS ACCESORIOS</v>
      </c>
      <c r="I2645" t="str">
        <f t="shared" si="209"/>
        <v/>
      </c>
      <c r="J2645" t="str">
        <f t="shared" si="212"/>
        <v>EQUIPO</v>
      </c>
      <c r="K2645" t="b">
        <f t="shared" si="210"/>
        <v>0</v>
      </c>
      <c r="L2645" s="11" t="str">
        <f t="shared" si="211"/>
        <v/>
      </c>
      <c r="M2645" t="str">
        <f>IF(B2645="Q", MAX(M$2:M2644)+1, "")</f>
        <v/>
      </c>
      <c r="N2645" t="str">
        <f t="shared" si="208"/>
        <v/>
      </c>
    </row>
    <row r="2646" spans="1:14" x14ac:dyDescent="0.25">
      <c r="A2646" s="2"/>
      <c r="B2646" s="2" t="s">
        <v>259</v>
      </c>
      <c r="C2646" s="5" t="s">
        <v>260</v>
      </c>
      <c r="D2646" s="5"/>
      <c r="E2646" s="5" t="s">
        <v>261</v>
      </c>
      <c r="F2646" s="5" t="s">
        <v>262</v>
      </c>
      <c r="G2646" s="3">
        <v>1.18</v>
      </c>
      <c r="H2646" t="str" cm="1">
        <f t="array" ref="H2646">SUBSTITUTE(INDEX($C$1:$C2646, MAX(IF((NOT(ISBLANK($C$1:$C2646)))*(ISNUMBER(FIND("Item:", $C$1:$C2646))), ROW($C$1:$C2646)-ROW($C$1)+1))), "Item: ", "")</f>
        <v>PLACA DE NUMERACIÓN DE VIVIENDA MAS ACCESORIOS</v>
      </c>
      <c r="I2646" t="str">
        <f t="shared" si="209"/>
        <v/>
      </c>
      <c r="J2646" t="str">
        <f t="shared" si="212"/>
        <v>EQUIPO</v>
      </c>
      <c r="K2646" t="b">
        <f t="shared" si="210"/>
        <v>0</v>
      </c>
      <c r="L2646" s="11" t="str">
        <f t="shared" si="211"/>
        <v/>
      </c>
      <c r="M2646" t="str">
        <f>IF(B2646="Q", MAX(M$2:M2645)+1, "")</f>
        <v/>
      </c>
      <c r="N2646" t="str">
        <f t="shared" si="208"/>
        <v/>
      </c>
    </row>
    <row r="2647" spans="1:14" x14ac:dyDescent="0.25">
      <c r="H2647" t="str" cm="1">
        <f t="array" ref="H2647">SUBSTITUTE(INDEX($C$1:$C2647, MAX(IF((NOT(ISBLANK($C$1:$C2647)))*(ISNUMBER(FIND("Item:", $C$1:$C2647))), ROW($C$1:$C2647)-ROW($C$1)+1))), "Item: ", "")</f>
        <v>PLACA DE NUMERACIÓN DE VIVIENDA MAS ACCESORIOS</v>
      </c>
      <c r="I2647" t="str">
        <f t="shared" si="209"/>
        <v/>
      </c>
      <c r="J2647" t="str">
        <f t="shared" si="212"/>
        <v>EQUIPO</v>
      </c>
      <c r="K2647" t="b">
        <f t="shared" si="210"/>
        <v>0</v>
      </c>
      <c r="L2647" s="11" t="str">
        <f t="shared" si="211"/>
        <v/>
      </c>
      <c r="M2647" t="str">
        <f>IF(B2647="Q", MAX(M$2:M2646)+1, "")</f>
        <v/>
      </c>
      <c r="N2647" t="str">
        <f t="shared" si="208"/>
        <v/>
      </c>
    </row>
    <row r="2648" spans="1:14" x14ac:dyDescent="0.25">
      <c r="A2648" s="6" t="s">
        <v>1</v>
      </c>
      <c r="B2648" s="6" t="s">
        <v>263</v>
      </c>
      <c r="C2648" s="8" t="s">
        <v>264</v>
      </c>
      <c r="D2648" s="8"/>
      <c r="E2648" s="8"/>
      <c r="F2648" s="8" t="s">
        <v>265</v>
      </c>
      <c r="G2648" s="7">
        <v>39.25</v>
      </c>
      <c r="H2648" t="str" cm="1">
        <f t="array" ref="H2648">SUBSTITUTE(INDEX($C$1:$C2648, MAX(IF((NOT(ISBLANK($C$1:$C2648)))*(ISNUMBER(FIND("Item:", $C$1:$C2648))), ROW($C$1:$C2648)-ROW($C$1)+1))), "Item: ", "")</f>
        <v>PLACA DE NUMERACIÓN DE VIVIENDA MAS ACCESORIOS</v>
      </c>
      <c r="I2648" t="str">
        <f t="shared" si="209"/>
        <v/>
      </c>
      <c r="J2648" t="str">
        <f t="shared" si="212"/>
        <v>EQUIPO</v>
      </c>
      <c r="K2648" t="b">
        <f t="shared" si="210"/>
        <v>0</v>
      </c>
      <c r="L2648" s="11" t="str">
        <f t="shared" si="211"/>
        <v/>
      </c>
      <c r="M2648">
        <f>IF(B2648="Q", MAX(M$2:M2647)+1, "")</f>
        <v>53</v>
      </c>
      <c r="N2648" t="str">
        <f t="shared" si="208"/>
        <v>PLACA DE NUMERACIÓN DE VIVIENDA MAS ACCESORIOS</v>
      </c>
    </row>
    <row r="2649" spans="1:14" x14ac:dyDescent="0.25">
      <c r="A2649" s="6" t="s">
        <v>1</v>
      </c>
      <c r="B2649" s="6"/>
      <c r="C2649" s="8" t="s">
        <v>266</v>
      </c>
      <c r="D2649" s="8"/>
      <c r="E2649" s="8"/>
      <c r="F2649" s="8"/>
      <c r="G2649" s="7">
        <v>39.25</v>
      </c>
      <c r="H2649" t="str" cm="1">
        <f t="array" ref="H2649">SUBSTITUTE(INDEX($C$1:$C2649, MAX(IF((NOT(ISBLANK($C$1:$C2649)))*(ISNUMBER(FIND("Item:", $C$1:$C2649))), ROW($C$1:$C2649)-ROW($C$1)+1))), "Item: ", "")</f>
        <v>PLACA DE NUMERACIÓN DE VIVIENDA MAS ACCESORIOS</v>
      </c>
      <c r="I2649" t="str">
        <f t="shared" si="209"/>
        <v/>
      </c>
      <c r="J2649" t="str">
        <f t="shared" si="212"/>
        <v>EQUIPO</v>
      </c>
      <c r="K2649" t="b">
        <f t="shared" si="210"/>
        <v>0</v>
      </c>
      <c r="L2649" s="11" t="str">
        <f t="shared" si="211"/>
        <v/>
      </c>
      <c r="M2649" t="str">
        <f>IF(B2649="Q", MAX(M$2:M2648)+1, "")</f>
        <v/>
      </c>
      <c r="N2649" t="str">
        <f t="shared" si="208"/>
        <v/>
      </c>
    </row>
    <row r="2650" spans="1:14" x14ac:dyDescent="0.25">
      <c r="C2650" s="9" t="s">
        <v>382</v>
      </c>
      <c r="H2650" t="str" cm="1">
        <f t="array" ref="H2650">SUBSTITUTE(INDEX($C$1:$C2650, MAX(IF((NOT(ISBLANK($C$1:$C2650)))*(ISNUMBER(FIND("Item:", $C$1:$C2650))), ROW($C$1:$C2650)-ROW($C$1)+1))), "Item: ", "")</f>
        <v>PLACA DE NUMERACIÓN DE VIVIENDA MAS ACCESORIOS</v>
      </c>
      <c r="I2650" t="str">
        <f t="shared" si="209"/>
        <v/>
      </c>
      <c r="J2650" t="str">
        <f t="shared" si="212"/>
        <v>EQUIPO</v>
      </c>
      <c r="K2650" t="b">
        <f t="shared" si="210"/>
        <v>0</v>
      </c>
      <c r="L2650" s="11" t="str">
        <f t="shared" si="211"/>
        <v/>
      </c>
      <c r="M2650" t="str">
        <f>IF(B2650="Q", MAX(M$2:M2649)+1, "")</f>
        <v/>
      </c>
      <c r="N2650" t="str">
        <f t="shared" si="208"/>
        <v/>
      </c>
    </row>
    <row r="2651" spans="1:14" x14ac:dyDescent="0.25">
      <c r="H2651" t="str" cm="1">
        <f t="array" ref="H2651">SUBSTITUTE(INDEX($C$1:$C2651, MAX(IF((NOT(ISBLANK($C$1:$C2651)))*(ISNUMBER(FIND("Item:", $C$1:$C2651))), ROW($C$1:$C2651)-ROW($C$1)+1))), "Item: ", "")</f>
        <v>PLACA DE NUMERACIÓN DE VIVIENDA MAS ACCESORIOS</v>
      </c>
      <c r="I2651" t="str">
        <f t="shared" si="209"/>
        <v/>
      </c>
      <c r="J2651" t="str">
        <f t="shared" si="212"/>
        <v>EQUIPO</v>
      </c>
      <c r="K2651" t="b">
        <f t="shared" si="210"/>
        <v>0</v>
      </c>
      <c r="L2651" s="11" t="str">
        <f t="shared" si="211"/>
        <v/>
      </c>
      <c r="M2651" t="str">
        <f>IF(B2651="Q", MAX(M$2:M2650)+1, "")</f>
        <v/>
      </c>
      <c r="N2651" t="str">
        <f t="shared" si="208"/>
        <v/>
      </c>
    </row>
    <row r="2652" spans="1:14" x14ac:dyDescent="0.25">
      <c r="C2652" s="10" t="s">
        <v>383</v>
      </c>
      <c r="E2652" s="10" t="s">
        <v>269</v>
      </c>
      <c r="H2652" t="str" cm="1">
        <f t="array" ref="H2652">SUBSTITUTE(INDEX($C$1:$C2652, MAX(IF((NOT(ISBLANK($C$1:$C2652)))*(ISNUMBER(FIND("Item:", $C$1:$C2652))), ROW($C$1:$C2652)-ROW($C$1)+1))), "Item: ", "")</f>
        <v>PROVISION Y COLOCADO DE TANQUE PLÁSTICO DE AGUA DE 450 LT C/ACCESORIOS</v>
      </c>
      <c r="I2652" t="str">
        <f t="shared" si="209"/>
        <v/>
      </c>
      <c r="J2652" t="str">
        <f t="shared" si="212"/>
        <v>EQUIPO</v>
      </c>
      <c r="K2652" t="b">
        <f t="shared" si="210"/>
        <v>0</v>
      </c>
      <c r="L2652" s="11" t="str">
        <f t="shared" si="211"/>
        <v/>
      </c>
      <c r="M2652" t="str">
        <f>IF(B2652="Q", MAX(M$2:M2651)+1, "")</f>
        <v/>
      </c>
      <c r="N2652" t="str">
        <f t="shared" si="208"/>
        <v/>
      </c>
    </row>
    <row r="2653" spans="1:14" x14ac:dyDescent="0.25">
      <c r="C2653" s="10" t="s">
        <v>0</v>
      </c>
      <c r="E2653" s="10" t="s">
        <v>72</v>
      </c>
      <c r="H2653" t="str" cm="1">
        <f t="array" ref="H2653">SUBSTITUTE(INDEX($C$1:$C2653, MAX(IF((NOT(ISBLANK($C$1:$C2653)))*(ISNUMBER(FIND("Item:", $C$1:$C2653))), ROW($C$1:$C2653)-ROW($C$1)+1))), "Item: ", "")</f>
        <v>PROVISION Y COLOCADO DE TANQUE PLÁSTICO DE AGUA DE 450 LT C/ACCESORIOS</v>
      </c>
      <c r="I2653" t="str">
        <f t="shared" si="209"/>
        <v/>
      </c>
      <c r="J2653" t="str">
        <f t="shared" si="212"/>
        <v>EQUIPO</v>
      </c>
      <c r="K2653" t="b">
        <f t="shared" si="210"/>
        <v>0</v>
      </c>
      <c r="L2653" s="11" t="str">
        <f t="shared" si="211"/>
        <v/>
      </c>
      <c r="M2653" t="str">
        <f>IF(B2653="Q", MAX(M$2:M2652)+1, "")</f>
        <v/>
      </c>
      <c r="N2653" t="str">
        <f t="shared" si="208"/>
        <v/>
      </c>
    </row>
    <row r="2654" spans="1:14" x14ac:dyDescent="0.25">
      <c r="C2654" s="10" t="s">
        <v>71</v>
      </c>
      <c r="E2654" s="10" t="s">
        <v>73</v>
      </c>
      <c r="H2654" t="str" cm="1">
        <f t="array" ref="H2654">SUBSTITUTE(INDEX($C$1:$C2654, MAX(IF((NOT(ISBLANK($C$1:$C2654)))*(ISNUMBER(FIND("Item:", $C$1:$C2654))), ROW($C$1:$C2654)-ROW($C$1)+1))), "Item: ", "")</f>
        <v>PROVISION Y COLOCADO DE TANQUE PLÁSTICO DE AGUA DE 450 LT C/ACCESORIOS</v>
      </c>
      <c r="I2654" t="str">
        <f t="shared" si="209"/>
        <v/>
      </c>
      <c r="J2654" t="str">
        <f t="shared" si="212"/>
        <v>EQUIPO</v>
      </c>
      <c r="K2654" t="b">
        <f t="shared" si="210"/>
        <v>0</v>
      </c>
      <c r="L2654" s="11" t="str">
        <f t="shared" si="211"/>
        <v/>
      </c>
      <c r="M2654" t="str">
        <f>IF(B2654="Q", MAX(M$2:M2653)+1, "")</f>
        <v/>
      </c>
      <c r="N2654" t="str">
        <f t="shared" si="208"/>
        <v/>
      </c>
    </row>
    <row r="2655" spans="1:14" x14ac:dyDescent="0.25">
      <c r="H2655" t="str" cm="1">
        <f t="array" ref="H2655">SUBSTITUTE(INDEX($C$1:$C2655, MAX(IF((NOT(ISBLANK($C$1:$C2655)))*(ISNUMBER(FIND("Item:", $C$1:$C2655))), ROW($C$1:$C2655)-ROW($C$1)+1))), "Item: ", "")</f>
        <v>PROVISION Y COLOCADO DE TANQUE PLÁSTICO DE AGUA DE 450 LT C/ACCESORIOS</v>
      </c>
      <c r="I2655" t="str">
        <f t="shared" si="209"/>
        <v/>
      </c>
      <c r="J2655" t="str">
        <f t="shared" si="212"/>
        <v>EQUIPO</v>
      </c>
      <c r="K2655" t="b">
        <f t="shared" si="210"/>
        <v>0</v>
      </c>
      <c r="L2655" s="11" t="str">
        <f t="shared" si="211"/>
        <v/>
      </c>
      <c r="M2655" t="str">
        <f>IF(B2655="Q", MAX(M$2:M2654)+1, "")</f>
        <v/>
      </c>
      <c r="N2655" t="str">
        <f t="shared" si="208"/>
        <v/>
      </c>
    </row>
    <row r="2656" spans="1:14" x14ac:dyDescent="0.25">
      <c r="A2656" s="1" t="s">
        <v>2</v>
      </c>
      <c r="B2656" s="1" t="s">
        <v>213</v>
      </c>
      <c r="C2656" s="4" t="s">
        <v>214</v>
      </c>
      <c r="D2656" s="4" t="s">
        <v>74</v>
      </c>
      <c r="E2656" s="4" t="s">
        <v>77</v>
      </c>
      <c r="F2656" s="4" t="s">
        <v>215</v>
      </c>
      <c r="G2656" s="4" t="s">
        <v>76</v>
      </c>
      <c r="H2656" t="str" cm="1">
        <f t="array" ref="H2656">SUBSTITUTE(INDEX($C$1:$C2656, MAX(IF((NOT(ISBLANK($C$1:$C2656)))*(ISNUMBER(FIND("Item:", $C$1:$C2656))), ROW($C$1:$C2656)-ROW($C$1)+1))), "Item: ", "")</f>
        <v>PROVISION Y COLOCADO DE TANQUE PLÁSTICO DE AGUA DE 450 LT C/ACCESORIOS</v>
      </c>
      <c r="I2656" t="str">
        <f t="shared" si="209"/>
        <v/>
      </c>
      <c r="J2656" t="str">
        <f t="shared" si="212"/>
        <v>EQUIPO</v>
      </c>
      <c r="K2656" t="b">
        <f t="shared" si="210"/>
        <v>0</v>
      </c>
      <c r="L2656" s="11" t="str">
        <f t="shared" si="211"/>
        <v/>
      </c>
      <c r="M2656" t="str">
        <f>IF(B2656="Q", MAX(M$2:M2655)+1, "")</f>
        <v/>
      </c>
      <c r="N2656" t="str">
        <f t="shared" si="208"/>
        <v/>
      </c>
    </row>
    <row r="2657" spans="1:14" x14ac:dyDescent="0.25">
      <c r="A2657" s="2"/>
      <c r="B2657" s="2" t="s">
        <v>216</v>
      </c>
      <c r="C2657" s="5" t="s">
        <v>217</v>
      </c>
      <c r="D2657" s="5"/>
      <c r="E2657" s="5"/>
      <c r="F2657" s="5"/>
      <c r="G2657" s="5"/>
      <c r="H2657" t="str" cm="1">
        <f t="array" ref="H2657">SUBSTITUTE(INDEX($C$1:$C2657, MAX(IF((NOT(ISBLANK($C$1:$C2657)))*(ISNUMBER(FIND("Item:", $C$1:$C2657))), ROW($C$1:$C2657)-ROW($C$1)+1))), "Item: ", "")</f>
        <v>PROVISION Y COLOCADO DE TANQUE PLÁSTICO DE AGUA DE 450 LT C/ACCESORIOS</v>
      </c>
      <c r="I2657" t="str">
        <f t="shared" si="209"/>
        <v>MATERIALES</v>
      </c>
      <c r="J2657" t="str">
        <f t="shared" si="212"/>
        <v>MATERIALES</v>
      </c>
      <c r="K2657" t="b">
        <f t="shared" si="210"/>
        <v>1</v>
      </c>
      <c r="L2657" s="11" t="str">
        <f t="shared" si="211"/>
        <v/>
      </c>
      <c r="M2657" t="str">
        <f>IF(B2657="Q", MAX(M$2:M2656)+1, "")</f>
        <v/>
      </c>
      <c r="N2657" t="str">
        <f t="shared" si="208"/>
        <v/>
      </c>
    </row>
    <row r="2658" spans="1:14" x14ac:dyDescent="0.25">
      <c r="A2658" s="2">
        <v>1</v>
      </c>
      <c r="B2658" s="2" t="s">
        <v>218</v>
      </c>
      <c r="C2658" s="5" t="s">
        <v>174</v>
      </c>
      <c r="D2658" s="5" t="s">
        <v>4</v>
      </c>
      <c r="E2658" s="3">
        <v>1</v>
      </c>
      <c r="F2658" s="3">
        <v>450</v>
      </c>
      <c r="G2658" s="3">
        <v>450</v>
      </c>
      <c r="H2658" t="str" cm="1">
        <f t="array" ref="H2658">SUBSTITUTE(INDEX($C$1:$C2658, MAX(IF((NOT(ISBLANK($C$1:$C2658)))*(ISNUMBER(FIND("Item:", $C$1:$C2658))), ROW($C$1:$C2658)-ROW($C$1)+1))), "Item: ", "")</f>
        <v>PROVISION Y COLOCADO DE TANQUE PLÁSTICO DE AGUA DE 450 LT C/ACCESORIOS</v>
      </c>
      <c r="I2658" t="str">
        <f t="shared" si="209"/>
        <v/>
      </c>
      <c r="J2658" t="str">
        <f t="shared" si="212"/>
        <v>MATERIALES</v>
      </c>
      <c r="K2658" t="b">
        <f t="shared" si="210"/>
        <v>0</v>
      </c>
      <c r="L2658" s="11" t="str">
        <f t="shared" si="211"/>
        <v>SI</v>
      </c>
      <c r="M2658" t="str">
        <f>IF(B2658="Q", MAX(M$2:M2657)+1, "")</f>
        <v/>
      </c>
      <c r="N2658" t="str">
        <f t="shared" si="208"/>
        <v/>
      </c>
    </row>
    <row r="2659" spans="1:14" x14ac:dyDescent="0.25">
      <c r="H2659" t="str" cm="1">
        <f t="array" ref="H2659">SUBSTITUTE(INDEX($C$1:$C2659, MAX(IF((NOT(ISBLANK($C$1:$C2659)))*(ISNUMBER(FIND("Item:", $C$1:$C2659))), ROW($C$1:$C2659)-ROW($C$1)+1))), "Item: ", "")</f>
        <v>PROVISION Y COLOCADO DE TANQUE PLÁSTICO DE AGUA DE 450 LT C/ACCESORIOS</v>
      </c>
      <c r="I2659" t="str">
        <f t="shared" si="209"/>
        <v/>
      </c>
      <c r="J2659" t="str">
        <f t="shared" si="212"/>
        <v>MATERIALES</v>
      </c>
      <c r="K2659" t="b">
        <f t="shared" si="210"/>
        <v>0</v>
      </c>
      <c r="L2659" s="11" t="str">
        <f t="shared" si="211"/>
        <v/>
      </c>
      <c r="M2659" t="str">
        <f>IF(B2659="Q", MAX(M$2:M2658)+1, "")</f>
        <v/>
      </c>
      <c r="N2659" t="str">
        <f t="shared" si="208"/>
        <v/>
      </c>
    </row>
    <row r="2660" spans="1:14" x14ac:dyDescent="0.25">
      <c r="H2660" t="str" cm="1">
        <f t="array" ref="H2660">SUBSTITUTE(INDEX($C$1:$C2660, MAX(IF((NOT(ISBLANK($C$1:$C2660)))*(ISNUMBER(FIND("Item:", $C$1:$C2660))), ROW($C$1:$C2660)-ROW($C$1)+1))), "Item: ", "")</f>
        <v>PROVISION Y COLOCADO DE TANQUE PLÁSTICO DE AGUA DE 450 LT C/ACCESORIOS</v>
      </c>
      <c r="I2660" t="str">
        <f t="shared" si="209"/>
        <v/>
      </c>
      <c r="J2660" t="str">
        <f t="shared" si="212"/>
        <v>MATERIALES</v>
      </c>
      <c r="K2660" t="b">
        <f t="shared" si="210"/>
        <v>0</v>
      </c>
      <c r="L2660" s="11" t="str">
        <f t="shared" si="211"/>
        <v/>
      </c>
      <c r="M2660" t="str">
        <f>IF(B2660="Q", MAX(M$2:M2659)+1, "")</f>
        <v/>
      </c>
      <c r="N2660" t="str">
        <f t="shared" si="208"/>
        <v/>
      </c>
    </row>
    <row r="2661" spans="1:14" x14ac:dyDescent="0.25">
      <c r="H2661" t="str" cm="1">
        <f t="array" ref="H2661">SUBSTITUTE(INDEX($C$1:$C2661, MAX(IF((NOT(ISBLANK($C$1:$C2661)))*(ISNUMBER(FIND("Item:", $C$1:$C2661))), ROW($C$1:$C2661)-ROW($C$1)+1))), "Item: ", "")</f>
        <v>PROVISION Y COLOCADO DE TANQUE PLÁSTICO DE AGUA DE 450 LT C/ACCESORIOS</v>
      </c>
      <c r="I2661" t="str">
        <f t="shared" si="209"/>
        <v/>
      </c>
      <c r="J2661" t="str">
        <f t="shared" si="212"/>
        <v>MATERIALES</v>
      </c>
      <c r="K2661" t="b">
        <f t="shared" si="210"/>
        <v>0</v>
      </c>
      <c r="L2661" s="11" t="str">
        <f t="shared" si="211"/>
        <v/>
      </c>
      <c r="M2661" t="str">
        <f>IF(B2661="Q", MAX(M$2:M2660)+1, "")</f>
        <v/>
      </c>
      <c r="N2661" t="str">
        <f t="shared" si="208"/>
        <v/>
      </c>
    </row>
    <row r="2662" spans="1:14" x14ac:dyDescent="0.25">
      <c r="H2662" t="str" cm="1">
        <f t="array" ref="H2662">SUBSTITUTE(INDEX($C$1:$C2662, MAX(IF((NOT(ISBLANK($C$1:$C2662)))*(ISNUMBER(FIND("Item:", $C$1:$C2662))), ROW($C$1:$C2662)-ROW($C$1)+1))), "Item: ", "")</f>
        <v>PROVISION Y COLOCADO DE TANQUE PLÁSTICO DE AGUA DE 450 LT C/ACCESORIOS</v>
      </c>
      <c r="I2662" t="str">
        <f t="shared" si="209"/>
        <v/>
      </c>
      <c r="J2662" t="str">
        <f t="shared" si="212"/>
        <v>MATERIALES</v>
      </c>
      <c r="K2662" t="b">
        <f t="shared" si="210"/>
        <v>0</v>
      </c>
      <c r="L2662" s="11" t="str">
        <f t="shared" si="211"/>
        <v/>
      </c>
      <c r="M2662" t="str">
        <f>IF(B2662="Q", MAX(M$2:M2661)+1, "")</f>
        <v/>
      </c>
      <c r="N2662" t="str">
        <f t="shared" si="208"/>
        <v/>
      </c>
    </row>
    <row r="2663" spans="1:14" x14ac:dyDescent="0.25">
      <c r="H2663" t="str" cm="1">
        <f t="array" ref="H2663">SUBSTITUTE(INDEX($C$1:$C2663, MAX(IF((NOT(ISBLANK($C$1:$C2663)))*(ISNUMBER(FIND("Item:", $C$1:$C2663))), ROW($C$1:$C2663)-ROW($C$1)+1))), "Item: ", "")</f>
        <v>PROVISION Y COLOCADO DE TANQUE PLÁSTICO DE AGUA DE 450 LT C/ACCESORIOS</v>
      </c>
      <c r="I2663" t="str">
        <f t="shared" si="209"/>
        <v/>
      </c>
      <c r="J2663" t="str">
        <f t="shared" si="212"/>
        <v>MATERIALES</v>
      </c>
      <c r="K2663" t="b">
        <f t="shared" si="210"/>
        <v>0</v>
      </c>
      <c r="L2663" s="11" t="str">
        <f t="shared" si="211"/>
        <v/>
      </c>
      <c r="M2663" t="str">
        <f>IF(B2663="Q", MAX(M$2:M2662)+1, "")</f>
        <v/>
      </c>
      <c r="N2663" t="str">
        <f t="shared" si="208"/>
        <v/>
      </c>
    </row>
    <row r="2664" spans="1:14" x14ac:dyDescent="0.25">
      <c r="H2664" t="str" cm="1">
        <f t="array" ref="H2664">SUBSTITUTE(INDEX($C$1:$C2664, MAX(IF((NOT(ISBLANK($C$1:$C2664)))*(ISNUMBER(FIND("Item:", $C$1:$C2664))), ROW($C$1:$C2664)-ROW($C$1)+1))), "Item: ", "")</f>
        <v>PROVISION Y COLOCADO DE TANQUE PLÁSTICO DE AGUA DE 450 LT C/ACCESORIOS</v>
      </c>
      <c r="I2664" t="str">
        <f t="shared" si="209"/>
        <v/>
      </c>
      <c r="J2664" t="str">
        <f t="shared" si="212"/>
        <v>MATERIALES</v>
      </c>
      <c r="K2664" t="b">
        <f t="shared" si="210"/>
        <v>0</v>
      </c>
      <c r="L2664" s="11" t="str">
        <f t="shared" si="211"/>
        <v/>
      </c>
      <c r="M2664" t="str">
        <f>IF(B2664="Q", MAX(M$2:M2663)+1, "")</f>
        <v/>
      </c>
      <c r="N2664" t="str">
        <f t="shared" si="208"/>
        <v/>
      </c>
    </row>
    <row r="2665" spans="1:14" x14ac:dyDescent="0.25">
      <c r="H2665" t="str" cm="1">
        <f t="array" ref="H2665">SUBSTITUTE(INDEX($C$1:$C2665, MAX(IF((NOT(ISBLANK($C$1:$C2665)))*(ISNUMBER(FIND("Item:", $C$1:$C2665))), ROW($C$1:$C2665)-ROW($C$1)+1))), "Item: ", "")</f>
        <v>PROVISION Y COLOCADO DE TANQUE PLÁSTICO DE AGUA DE 450 LT C/ACCESORIOS</v>
      </c>
      <c r="I2665" t="str">
        <f t="shared" si="209"/>
        <v/>
      </c>
      <c r="J2665" t="str">
        <f t="shared" si="212"/>
        <v>MATERIALES</v>
      </c>
      <c r="K2665" t="b">
        <f t="shared" si="210"/>
        <v>0</v>
      </c>
      <c r="L2665" s="11" t="str">
        <f t="shared" si="211"/>
        <v/>
      </c>
      <c r="M2665" t="str">
        <f>IF(B2665="Q", MAX(M$2:M2664)+1, "")</f>
        <v/>
      </c>
      <c r="N2665" t="str">
        <f t="shared" si="208"/>
        <v/>
      </c>
    </row>
    <row r="2666" spans="1:14" x14ac:dyDescent="0.25">
      <c r="H2666" t="str" cm="1">
        <f t="array" ref="H2666">SUBSTITUTE(INDEX($C$1:$C2666, MAX(IF((NOT(ISBLANK($C$1:$C2666)))*(ISNUMBER(FIND("Item:", $C$1:$C2666))), ROW($C$1:$C2666)-ROW($C$1)+1))), "Item: ", "")</f>
        <v>PROVISION Y COLOCADO DE TANQUE PLÁSTICO DE AGUA DE 450 LT C/ACCESORIOS</v>
      </c>
      <c r="I2666" t="str">
        <f t="shared" si="209"/>
        <v/>
      </c>
      <c r="J2666" t="str">
        <f t="shared" si="212"/>
        <v>MATERIALES</v>
      </c>
      <c r="K2666" t="b">
        <f t="shared" si="210"/>
        <v>0</v>
      </c>
      <c r="L2666" s="11" t="str">
        <f t="shared" si="211"/>
        <v/>
      </c>
      <c r="M2666" t="str">
        <f>IF(B2666="Q", MAX(M$2:M2665)+1, "")</f>
        <v/>
      </c>
      <c r="N2666" t="str">
        <f t="shared" si="208"/>
        <v/>
      </c>
    </row>
    <row r="2667" spans="1:14" x14ac:dyDescent="0.25">
      <c r="H2667" t="str" cm="1">
        <f t="array" ref="H2667">SUBSTITUTE(INDEX($C$1:$C2667, MAX(IF((NOT(ISBLANK($C$1:$C2667)))*(ISNUMBER(FIND("Item:", $C$1:$C2667))), ROW($C$1:$C2667)-ROW($C$1)+1))), "Item: ", "")</f>
        <v>PROVISION Y COLOCADO DE TANQUE PLÁSTICO DE AGUA DE 450 LT C/ACCESORIOS</v>
      </c>
      <c r="I2667" t="str">
        <f t="shared" si="209"/>
        <v/>
      </c>
      <c r="J2667" t="str">
        <f t="shared" si="212"/>
        <v>MATERIALES</v>
      </c>
      <c r="K2667" t="b">
        <f t="shared" si="210"/>
        <v>0</v>
      </c>
      <c r="L2667" s="11" t="str">
        <f t="shared" si="211"/>
        <v/>
      </c>
      <c r="M2667" t="str">
        <f>IF(B2667="Q", MAX(M$2:M2666)+1, "")</f>
        <v/>
      </c>
      <c r="N2667" t="str">
        <f t="shared" si="208"/>
        <v/>
      </c>
    </row>
    <row r="2668" spans="1:14" x14ac:dyDescent="0.25">
      <c r="H2668" t="str" cm="1">
        <f t="array" ref="H2668">SUBSTITUTE(INDEX($C$1:$C2668, MAX(IF((NOT(ISBLANK($C$1:$C2668)))*(ISNUMBER(FIND("Item:", $C$1:$C2668))), ROW($C$1:$C2668)-ROW($C$1)+1))), "Item: ", "")</f>
        <v>PROVISION Y COLOCADO DE TANQUE PLÁSTICO DE AGUA DE 450 LT C/ACCESORIOS</v>
      </c>
      <c r="I2668" t="str">
        <f t="shared" si="209"/>
        <v/>
      </c>
      <c r="J2668" t="str">
        <f t="shared" si="212"/>
        <v>MATERIALES</v>
      </c>
      <c r="K2668" t="b">
        <f t="shared" si="210"/>
        <v>0</v>
      </c>
      <c r="L2668" s="11" t="str">
        <f t="shared" si="211"/>
        <v/>
      </c>
      <c r="M2668" t="str">
        <f>IF(B2668="Q", MAX(M$2:M2667)+1, "")</f>
        <v/>
      </c>
      <c r="N2668" t="str">
        <f t="shared" si="208"/>
        <v/>
      </c>
    </row>
    <row r="2669" spans="1:14" x14ac:dyDescent="0.25">
      <c r="H2669" t="str" cm="1">
        <f t="array" ref="H2669">SUBSTITUTE(INDEX($C$1:$C2669, MAX(IF((NOT(ISBLANK($C$1:$C2669)))*(ISNUMBER(FIND("Item:", $C$1:$C2669))), ROW($C$1:$C2669)-ROW($C$1)+1))), "Item: ", "")</f>
        <v>PROVISION Y COLOCADO DE TANQUE PLÁSTICO DE AGUA DE 450 LT C/ACCESORIOS</v>
      </c>
      <c r="I2669" t="str">
        <f t="shared" si="209"/>
        <v/>
      </c>
      <c r="J2669" t="str">
        <f t="shared" si="212"/>
        <v>MATERIALES</v>
      </c>
      <c r="K2669" t="b">
        <f t="shared" si="210"/>
        <v>0</v>
      </c>
      <c r="L2669" s="11" t="str">
        <f t="shared" si="211"/>
        <v/>
      </c>
      <c r="M2669" t="str">
        <f>IF(B2669="Q", MAX(M$2:M2668)+1, "")</f>
        <v/>
      </c>
      <c r="N2669" t="str">
        <f t="shared" si="208"/>
        <v/>
      </c>
    </row>
    <row r="2670" spans="1:14" x14ac:dyDescent="0.25">
      <c r="H2670" t="str" cm="1">
        <f t="array" ref="H2670">SUBSTITUTE(INDEX($C$1:$C2670, MAX(IF((NOT(ISBLANK($C$1:$C2670)))*(ISNUMBER(FIND("Item:", $C$1:$C2670))), ROW($C$1:$C2670)-ROW($C$1)+1))), "Item: ", "")</f>
        <v>PROVISION Y COLOCADO DE TANQUE PLÁSTICO DE AGUA DE 450 LT C/ACCESORIOS</v>
      </c>
      <c r="I2670" t="str">
        <f t="shared" si="209"/>
        <v/>
      </c>
      <c r="J2670" t="str">
        <f t="shared" si="212"/>
        <v>MATERIALES</v>
      </c>
      <c r="K2670" t="b">
        <f t="shared" si="210"/>
        <v>0</v>
      </c>
      <c r="L2670" s="11" t="str">
        <f t="shared" si="211"/>
        <v/>
      </c>
      <c r="M2670" t="str">
        <f>IF(B2670="Q", MAX(M$2:M2669)+1, "")</f>
        <v/>
      </c>
      <c r="N2670" t="str">
        <f t="shared" si="208"/>
        <v/>
      </c>
    </row>
    <row r="2671" spans="1:14" x14ac:dyDescent="0.25">
      <c r="H2671" t="str" cm="1">
        <f t="array" ref="H2671">SUBSTITUTE(INDEX($C$1:$C2671, MAX(IF((NOT(ISBLANK($C$1:$C2671)))*(ISNUMBER(FIND("Item:", $C$1:$C2671))), ROW($C$1:$C2671)-ROW($C$1)+1))), "Item: ", "")</f>
        <v>PROVISION Y COLOCADO DE TANQUE PLÁSTICO DE AGUA DE 450 LT C/ACCESORIOS</v>
      </c>
      <c r="I2671" t="str">
        <f t="shared" si="209"/>
        <v/>
      </c>
      <c r="J2671" t="str">
        <f t="shared" si="212"/>
        <v>MATERIALES</v>
      </c>
      <c r="K2671" t="b">
        <f t="shared" si="210"/>
        <v>0</v>
      </c>
      <c r="L2671" s="11" t="str">
        <f t="shared" si="211"/>
        <v/>
      </c>
      <c r="M2671" t="str">
        <f>IF(B2671="Q", MAX(M$2:M2670)+1, "")</f>
        <v/>
      </c>
      <c r="N2671" t="str">
        <f t="shared" si="208"/>
        <v/>
      </c>
    </row>
    <row r="2672" spans="1:14" x14ac:dyDescent="0.25">
      <c r="H2672" t="str" cm="1">
        <f t="array" ref="H2672">SUBSTITUTE(INDEX($C$1:$C2672, MAX(IF((NOT(ISBLANK($C$1:$C2672)))*(ISNUMBER(FIND("Item:", $C$1:$C2672))), ROW($C$1:$C2672)-ROW($C$1)+1))), "Item: ", "")</f>
        <v>PROVISION Y COLOCADO DE TANQUE PLÁSTICO DE AGUA DE 450 LT C/ACCESORIOS</v>
      </c>
      <c r="I2672" t="str">
        <f t="shared" si="209"/>
        <v/>
      </c>
      <c r="J2672" t="str">
        <f t="shared" si="212"/>
        <v>MATERIALES</v>
      </c>
      <c r="K2672" t="b">
        <f t="shared" si="210"/>
        <v>0</v>
      </c>
      <c r="L2672" s="11" t="str">
        <f t="shared" si="211"/>
        <v/>
      </c>
      <c r="M2672" t="str">
        <f>IF(B2672="Q", MAX(M$2:M2671)+1, "")</f>
        <v/>
      </c>
      <c r="N2672" t="str">
        <f t="shared" si="208"/>
        <v/>
      </c>
    </row>
    <row r="2673" spans="1:14" x14ac:dyDescent="0.25">
      <c r="A2673" s="6" t="s">
        <v>1</v>
      </c>
      <c r="B2673" s="6" t="s">
        <v>219</v>
      </c>
      <c r="C2673" s="8" t="s">
        <v>220</v>
      </c>
      <c r="D2673" s="8"/>
      <c r="E2673" s="8"/>
      <c r="F2673" s="8" t="s">
        <v>221</v>
      </c>
      <c r="G2673" s="7">
        <v>450</v>
      </c>
      <c r="H2673" t="str" cm="1">
        <f t="array" ref="H2673">SUBSTITUTE(INDEX($C$1:$C2673, MAX(IF((NOT(ISBLANK($C$1:$C2673)))*(ISNUMBER(FIND("Item:", $C$1:$C2673))), ROW($C$1:$C2673)-ROW($C$1)+1))), "Item: ", "")</f>
        <v>PROVISION Y COLOCADO DE TANQUE PLÁSTICO DE AGUA DE 450 LT C/ACCESORIOS</v>
      </c>
      <c r="I2673" t="str">
        <f t="shared" si="209"/>
        <v>MATERIALES</v>
      </c>
      <c r="J2673" t="str">
        <f t="shared" si="212"/>
        <v>MATERIALES</v>
      </c>
      <c r="K2673" t="b">
        <f t="shared" si="210"/>
        <v>0</v>
      </c>
      <c r="L2673" s="11" t="str">
        <f t="shared" si="211"/>
        <v/>
      </c>
      <c r="M2673" t="str">
        <f>IF(B2673="Q", MAX(M$2:M2672)+1, "")</f>
        <v/>
      </c>
      <c r="N2673" t="str">
        <f t="shared" si="208"/>
        <v/>
      </c>
    </row>
    <row r="2674" spans="1:14" x14ac:dyDescent="0.25">
      <c r="A2674" s="2"/>
      <c r="B2674" s="2" t="s">
        <v>222</v>
      </c>
      <c r="C2674" s="5" t="s">
        <v>223</v>
      </c>
      <c r="D2674" s="5"/>
      <c r="E2674" s="5"/>
      <c r="F2674" s="5"/>
      <c r="G2674" s="5"/>
      <c r="H2674" t="str" cm="1">
        <f t="array" ref="H2674">SUBSTITUTE(INDEX($C$1:$C2674, MAX(IF((NOT(ISBLANK($C$1:$C2674)))*(ISNUMBER(FIND("Item:", $C$1:$C2674))), ROW($C$1:$C2674)-ROW($C$1)+1))), "Item: ", "")</f>
        <v>PROVISION Y COLOCADO DE TANQUE PLÁSTICO DE AGUA DE 450 LT C/ACCESORIOS</v>
      </c>
      <c r="I2674" t="str">
        <f t="shared" si="209"/>
        <v>MANO DE OBRA</v>
      </c>
      <c r="J2674" t="str">
        <f t="shared" si="212"/>
        <v>MANO DE OBRA</v>
      </c>
      <c r="K2674" t="b">
        <f t="shared" si="210"/>
        <v>1</v>
      </c>
      <c r="L2674" s="11" t="str">
        <f t="shared" si="211"/>
        <v/>
      </c>
      <c r="M2674" t="str">
        <f>IF(B2674="Q", MAX(M$2:M2673)+1, "")</f>
        <v/>
      </c>
      <c r="N2674" t="str">
        <f t="shared" si="208"/>
        <v/>
      </c>
    </row>
    <row r="2675" spans="1:14" x14ac:dyDescent="0.25">
      <c r="A2675" s="2">
        <v>1</v>
      </c>
      <c r="B2675" s="2" t="s">
        <v>218</v>
      </c>
      <c r="C2675" s="5" t="s">
        <v>206</v>
      </c>
      <c r="D2675" s="5" t="s">
        <v>198</v>
      </c>
      <c r="E2675" s="3">
        <v>4</v>
      </c>
      <c r="F2675" s="3">
        <v>18</v>
      </c>
      <c r="G2675" s="3">
        <v>72</v>
      </c>
      <c r="H2675" t="str" cm="1">
        <f t="array" ref="H2675">SUBSTITUTE(INDEX($C$1:$C2675, MAX(IF((NOT(ISBLANK($C$1:$C2675)))*(ISNUMBER(FIND("Item:", $C$1:$C2675))), ROW($C$1:$C2675)-ROW($C$1)+1))), "Item: ", "")</f>
        <v>PROVISION Y COLOCADO DE TANQUE PLÁSTICO DE AGUA DE 450 LT C/ACCESORIOS</v>
      </c>
      <c r="I2675" t="str">
        <f t="shared" si="209"/>
        <v/>
      </c>
      <c r="J2675" t="str">
        <f t="shared" si="212"/>
        <v>MANO DE OBRA</v>
      </c>
      <c r="K2675" t="b">
        <f t="shared" si="210"/>
        <v>0</v>
      </c>
      <c r="L2675" s="11" t="str">
        <f t="shared" si="211"/>
        <v>SI</v>
      </c>
      <c r="M2675" t="str">
        <f>IF(B2675="Q", MAX(M$2:M2674)+1, "")</f>
        <v/>
      </c>
      <c r="N2675" t="str">
        <f t="shared" si="208"/>
        <v/>
      </c>
    </row>
    <row r="2676" spans="1:14" x14ac:dyDescent="0.25">
      <c r="A2676" s="2">
        <v>2</v>
      </c>
      <c r="B2676" s="2" t="s">
        <v>218</v>
      </c>
      <c r="C2676" s="5" t="s">
        <v>200</v>
      </c>
      <c r="D2676" s="5" t="s">
        <v>198</v>
      </c>
      <c r="E2676" s="3">
        <v>4</v>
      </c>
      <c r="F2676" s="3">
        <v>0</v>
      </c>
      <c r="G2676" s="3">
        <v>0</v>
      </c>
      <c r="H2676" t="str" cm="1">
        <f t="array" ref="H2676">SUBSTITUTE(INDEX($C$1:$C2676, MAX(IF((NOT(ISBLANK($C$1:$C2676)))*(ISNUMBER(FIND("Item:", $C$1:$C2676))), ROW($C$1:$C2676)-ROW($C$1)+1))), "Item: ", "")</f>
        <v>PROVISION Y COLOCADO DE TANQUE PLÁSTICO DE AGUA DE 450 LT C/ACCESORIOS</v>
      </c>
      <c r="I2676" t="str">
        <f t="shared" si="209"/>
        <v/>
      </c>
      <c r="J2676" t="str">
        <f t="shared" si="212"/>
        <v>MANO DE OBRA</v>
      </c>
      <c r="K2676" t="b">
        <f t="shared" si="210"/>
        <v>0</v>
      </c>
      <c r="L2676" s="11" t="str">
        <f t="shared" si="211"/>
        <v>SI</v>
      </c>
      <c r="M2676" t="str">
        <f>IF(B2676="Q", MAX(M$2:M2675)+1, "")</f>
        <v/>
      </c>
      <c r="N2676" t="str">
        <f t="shared" si="208"/>
        <v/>
      </c>
    </row>
    <row r="2677" spans="1:14" x14ac:dyDescent="0.25">
      <c r="H2677" t="str" cm="1">
        <f t="array" ref="H2677">SUBSTITUTE(INDEX($C$1:$C2677, MAX(IF((NOT(ISBLANK($C$1:$C2677)))*(ISNUMBER(FIND("Item:", $C$1:$C2677))), ROW($C$1:$C2677)-ROW($C$1)+1))), "Item: ", "")</f>
        <v>PROVISION Y COLOCADO DE TANQUE PLÁSTICO DE AGUA DE 450 LT C/ACCESORIOS</v>
      </c>
      <c r="I2677" t="str">
        <f t="shared" si="209"/>
        <v/>
      </c>
      <c r="J2677" t="str">
        <f t="shared" si="212"/>
        <v>MANO DE OBRA</v>
      </c>
      <c r="K2677" t="b">
        <f t="shared" si="210"/>
        <v>0</v>
      </c>
      <c r="L2677" s="11" t="str">
        <f t="shared" si="211"/>
        <v/>
      </c>
      <c r="M2677" t="str">
        <f>IF(B2677="Q", MAX(M$2:M2676)+1, "")</f>
        <v/>
      </c>
      <c r="N2677" t="str">
        <f t="shared" si="208"/>
        <v/>
      </c>
    </row>
    <row r="2678" spans="1:14" x14ac:dyDescent="0.25">
      <c r="H2678" t="str" cm="1">
        <f t="array" ref="H2678">SUBSTITUTE(INDEX($C$1:$C2678, MAX(IF((NOT(ISBLANK($C$1:$C2678)))*(ISNUMBER(FIND("Item:", $C$1:$C2678))), ROW($C$1:$C2678)-ROW($C$1)+1))), "Item: ", "")</f>
        <v>PROVISION Y COLOCADO DE TANQUE PLÁSTICO DE AGUA DE 450 LT C/ACCESORIOS</v>
      </c>
      <c r="I2678" t="str">
        <f t="shared" si="209"/>
        <v/>
      </c>
      <c r="J2678" t="str">
        <f t="shared" si="212"/>
        <v>MANO DE OBRA</v>
      </c>
      <c r="K2678" t="b">
        <f t="shared" si="210"/>
        <v>0</v>
      </c>
      <c r="L2678" s="11" t="str">
        <f t="shared" si="211"/>
        <v/>
      </c>
      <c r="M2678" t="str">
        <f>IF(B2678="Q", MAX(M$2:M2677)+1, "")</f>
        <v/>
      </c>
      <c r="N2678" t="str">
        <f t="shared" si="208"/>
        <v/>
      </c>
    </row>
    <row r="2679" spans="1:14" x14ac:dyDescent="0.25">
      <c r="H2679" t="str" cm="1">
        <f t="array" ref="H2679">SUBSTITUTE(INDEX($C$1:$C2679, MAX(IF((NOT(ISBLANK($C$1:$C2679)))*(ISNUMBER(FIND("Item:", $C$1:$C2679))), ROW($C$1:$C2679)-ROW($C$1)+1))), "Item: ", "")</f>
        <v>PROVISION Y COLOCADO DE TANQUE PLÁSTICO DE AGUA DE 450 LT C/ACCESORIOS</v>
      </c>
      <c r="I2679" t="str">
        <f t="shared" si="209"/>
        <v/>
      </c>
      <c r="J2679" t="str">
        <f t="shared" si="212"/>
        <v>MANO DE OBRA</v>
      </c>
      <c r="K2679" t="b">
        <f t="shared" si="210"/>
        <v>0</v>
      </c>
      <c r="L2679" s="11" t="str">
        <f t="shared" si="211"/>
        <v/>
      </c>
      <c r="M2679" t="str">
        <f>IF(B2679="Q", MAX(M$2:M2678)+1, "")</f>
        <v/>
      </c>
      <c r="N2679" t="str">
        <f t="shared" si="208"/>
        <v/>
      </c>
    </row>
    <row r="2680" spans="1:14" x14ac:dyDescent="0.25">
      <c r="A2680" s="6" t="s">
        <v>1</v>
      </c>
      <c r="B2680" s="6" t="s">
        <v>224</v>
      </c>
      <c r="C2680" s="8" t="s">
        <v>225</v>
      </c>
      <c r="D2680" s="8"/>
      <c r="E2680" s="8"/>
      <c r="F2680" s="8" t="s">
        <v>226</v>
      </c>
      <c r="G2680" s="7">
        <v>72</v>
      </c>
      <c r="H2680" t="str" cm="1">
        <f t="array" ref="H2680">SUBSTITUTE(INDEX($C$1:$C2680, MAX(IF((NOT(ISBLANK($C$1:$C2680)))*(ISNUMBER(FIND("Item:", $C$1:$C2680))), ROW($C$1:$C2680)-ROW($C$1)+1))), "Item: ", "")</f>
        <v>PROVISION Y COLOCADO DE TANQUE PLÁSTICO DE AGUA DE 450 LT C/ACCESORIOS</v>
      </c>
      <c r="I2680" t="str">
        <f t="shared" si="209"/>
        <v>MANO DE OBRA</v>
      </c>
      <c r="J2680" t="str">
        <f t="shared" si="212"/>
        <v>MANO DE OBRA</v>
      </c>
      <c r="K2680" t="b">
        <f t="shared" si="210"/>
        <v>0</v>
      </c>
      <c r="L2680" s="11" t="str">
        <f t="shared" si="211"/>
        <v/>
      </c>
      <c r="M2680" t="str">
        <f>IF(B2680="Q", MAX(M$2:M2679)+1, "")</f>
        <v/>
      </c>
      <c r="N2680" t="str">
        <f t="shared" si="208"/>
        <v/>
      </c>
    </row>
    <row r="2681" spans="1:14" x14ac:dyDescent="0.25">
      <c r="A2681" s="2"/>
      <c r="B2681" s="2" t="s">
        <v>227</v>
      </c>
      <c r="C2681" s="5" t="s">
        <v>228</v>
      </c>
      <c r="D2681" s="5"/>
      <c r="E2681" s="5" t="s">
        <v>229</v>
      </c>
      <c r="F2681" s="5" t="s">
        <v>230</v>
      </c>
      <c r="G2681" s="3">
        <v>39.6</v>
      </c>
      <c r="H2681" t="str" cm="1">
        <f t="array" ref="H2681">SUBSTITUTE(INDEX($C$1:$C2681, MAX(IF((NOT(ISBLANK($C$1:$C2681)))*(ISNUMBER(FIND("Item:", $C$1:$C2681))), ROW($C$1:$C2681)-ROW($C$1)+1))), "Item: ", "")</f>
        <v>PROVISION Y COLOCADO DE TANQUE PLÁSTICO DE AGUA DE 450 LT C/ACCESORIOS</v>
      </c>
      <c r="I2681" t="str">
        <f t="shared" si="209"/>
        <v/>
      </c>
      <c r="J2681" t="str">
        <f t="shared" si="212"/>
        <v>MANO DE OBRA</v>
      </c>
      <c r="K2681" t="b">
        <f t="shared" si="210"/>
        <v>0</v>
      </c>
      <c r="L2681" s="11" t="str">
        <f t="shared" si="211"/>
        <v/>
      </c>
      <c r="M2681" t="str">
        <f>IF(B2681="Q", MAX(M$2:M2680)+1, "")</f>
        <v/>
      </c>
      <c r="N2681" t="str">
        <f t="shared" si="208"/>
        <v/>
      </c>
    </row>
    <row r="2682" spans="1:14" x14ac:dyDescent="0.25">
      <c r="A2682" s="2"/>
      <c r="B2682" s="2" t="s">
        <v>231</v>
      </c>
      <c r="C2682" s="5" t="s">
        <v>232</v>
      </c>
      <c r="D2682" s="5"/>
      <c r="E2682" s="5" t="s">
        <v>233</v>
      </c>
      <c r="F2682" s="5" t="s">
        <v>234</v>
      </c>
      <c r="G2682" s="3">
        <v>16.670000000000002</v>
      </c>
      <c r="H2682" t="str" cm="1">
        <f t="array" ref="H2682">SUBSTITUTE(INDEX($C$1:$C2682, MAX(IF((NOT(ISBLANK($C$1:$C2682)))*(ISNUMBER(FIND("Item:", $C$1:$C2682))), ROW($C$1:$C2682)-ROW($C$1)+1))), "Item: ", "")</f>
        <v>PROVISION Y COLOCADO DE TANQUE PLÁSTICO DE AGUA DE 450 LT C/ACCESORIOS</v>
      </c>
      <c r="I2682" t="str">
        <f t="shared" si="209"/>
        <v/>
      </c>
      <c r="J2682" t="str">
        <f t="shared" si="212"/>
        <v>MANO DE OBRA</v>
      </c>
      <c r="K2682" t="b">
        <f t="shared" si="210"/>
        <v>0</v>
      </c>
      <c r="L2682" s="11" t="str">
        <f t="shared" si="211"/>
        <v/>
      </c>
      <c r="M2682" t="str">
        <f>IF(B2682="Q", MAX(M$2:M2681)+1, "")</f>
        <v/>
      </c>
      <c r="N2682" t="str">
        <f t="shared" si="208"/>
        <v/>
      </c>
    </row>
    <row r="2683" spans="1:14" x14ac:dyDescent="0.25">
      <c r="A2683" s="6" t="s">
        <v>1</v>
      </c>
      <c r="B2683" s="6" t="s">
        <v>235</v>
      </c>
      <c r="C2683" s="8" t="s">
        <v>236</v>
      </c>
      <c r="D2683" s="8"/>
      <c r="E2683" s="8"/>
      <c r="F2683" s="8" t="s">
        <v>237</v>
      </c>
      <c r="G2683" s="7">
        <v>128.27000000000001</v>
      </c>
      <c r="H2683" t="str" cm="1">
        <f t="array" ref="H2683">SUBSTITUTE(INDEX($C$1:$C2683, MAX(IF((NOT(ISBLANK($C$1:$C2683)))*(ISNUMBER(FIND("Item:", $C$1:$C2683))), ROW($C$1:$C2683)-ROW($C$1)+1))), "Item: ", "")</f>
        <v>PROVISION Y COLOCADO DE TANQUE PLÁSTICO DE AGUA DE 450 LT C/ACCESORIOS</v>
      </c>
      <c r="I2683" t="str">
        <f t="shared" si="209"/>
        <v>MANO DE OBRA</v>
      </c>
      <c r="J2683" t="str">
        <f t="shared" si="212"/>
        <v>MANO DE OBRA</v>
      </c>
      <c r="K2683" t="b">
        <f t="shared" si="210"/>
        <v>0</v>
      </c>
      <c r="L2683" s="11" t="str">
        <f t="shared" si="211"/>
        <v/>
      </c>
      <c r="M2683" t="str">
        <f>IF(B2683="Q", MAX(M$2:M2682)+1, "")</f>
        <v/>
      </c>
      <c r="N2683" t="str">
        <f t="shared" si="208"/>
        <v/>
      </c>
    </row>
    <row r="2684" spans="1:14" x14ac:dyDescent="0.25">
      <c r="A2684" s="2"/>
      <c r="B2684" s="2" t="s">
        <v>238</v>
      </c>
      <c r="C2684" s="5" t="s">
        <v>239</v>
      </c>
      <c r="D2684" s="5"/>
      <c r="E2684" s="5"/>
      <c r="F2684" s="5"/>
      <c r="G2684" s="5"/>
      <c r="H2684" t="str" cm="1">
        <f t="array" ref="H2684">SUBSTITUTE(INDEX($C$1:$C2684, MAX(IF((NOT(ISBLANK($C$1:$C2684)))*(ISNUMBER(FIND("Item:", $C$1:$C2684))), ROW($C$1:$C2684)-ROW($C$1)+1))), "Item: ", "")</f>
        <v>PROVISION Y COLOCADO DE TANQUE PLÁSTICO DE AGUA DE 450 LT C/ACCESORIOS</v>
      </c>
      <c r="I2684" t="str">
        <f t="shared" si="209"/>
        <v>EQUIPO</v>
      </c>
      <c r="J2684" t="str">
        <f t="shared" si="212"/>
        <v>EQUIPO</v>
      </c>
      <c r="K2684" t="b">
        <f t="shared" si="210"/>
        <v>0</v>
      </c>
      <c r="L2684" s="11" t="str">
        <f t="shared" si="211"/>
        <v/>
      </c>
      <c r="M2684" t="str">
        <f>IF(B2684="Q", MAX(M$2:M2683)+1, "")</f>
        <v/>
      </c>
      <c r="N2684" t="str">
        <f t="shared" si="208"/>
        <v/>
      </c>
    </row>
    <row r="2685" spans="1:14" x14ac:dyDescent="0.25">
      <c r="H2685" t="str" cm="1">
        <f t="array" ref="H2685">SUBSTITUTE(INDEX($C$1:$C2685, MAX(IF((NOT(ISBLANK($C$1:$C2685)))*(ISNUMBER(FIND("Item:", $C$1:$C2685))), ROW($C$1:$C2685)-ROW($C$1)+1))), "Item: ", "")</f>
        <v>PROVISION Y COLOCADO DE TANQUE PLÁSTICO DE AGUA DE 450 LT C/ACCESORIOS</v>
      </c>
      <c r="I2685" t="str">
        <f t="shared" si="209"/>
        <v/>
      </c>
      <c r="J2685" t="str">
        <f t="shared" si="212"/>
        <v>EQUIPO</v>
      </c>
      <c r="K2685" t="b">
        <f t="shared" si="210"/>
        <v>0</v>
      </c>
      <c r="L2685" s="11" t="str">
        <f t="shared" si="211"/>
        <v/>
      </c>
      <c r="M2685" t="str">
        <f>IF(B2685="Q", MAX(M$2:M2684)+1, "")</f>
        <v/>
      </c>
      <c r="N2685" t="str">
        <f t="shared" si="208"/>
        <v/>
      </c>
    </row>
    <row r="2686" spans="1:14" x14ac:dyDescent="0.25">
      <c r="H2686" t="str" cm="1">
        <f t="array" ref="H2686">SUBSTITUTE(INDEX($C$1:$C2686, MAX(IF((NOT(ISBLANK($C$1:$C2686)))*(ISNUMBER(FIND("Item:", $C$1:$C2686))), ROW($C$1:$C2686)-ROW($C$1)+1))), "Item: ", "")</f>
        <v>PROVISION Y COLOCADO DE TANQUE PLÁSTICO DE AGUA DE 450 LT C/ACCESORIOS</v>
      </c>
      <c r="I2686" t="str">
        <f t="shared" si="209"/>
        <v/>
      </c>
      <c r="J2686" t="str">
        <f t="shared" si="212"/>
        <v>EQUIPO</v>
      </c>
      <c r="K2686" t="b">
        <f t="shared" si="210"/>
        <v>0</v>
      </c>
      <c r="L2686" s="11" t="str">
        <f t="shared" si="211"/>
        <v/>
      </c>
      <c r="M2686" t="str">
        <f>IF(B2686="Q", MAX(M$2:M2685)+1, "")</f>
        <v/>
      </c>
      <c r="N2686" t="str">
        <f t="shared" si="208"/>
        <v/>
      </c>
    </row>
    <row r="2687" spans="1:14" x14ac:dyDescent="0.25">
      <c r="H2687" t="str" cm="1">
        <f t="array" ref="H2687">SUBSTITUTE(INDEX($C$1:$C2687, MAX(IF((NOT(ISBLANK($C$1:$C2687)))*(ISNUMBER(FIND("Item:", $C$1:$C2687))), ROW($C$1:$C2687)-ROW($C$1)+1))), "Item: ", "")</f>
        <v>PROVISION Y COLOCADO DE TANQUE PLÁSTICO DE AGUA DE 450 LT C/ACCESORIOS</v>
      </c>
      <c r="I2687" t="str">
        <f t="shared" si="209"/>
        <v/>
      </c>
      <c r="J2687" t="str">
        <f t="shared" si="212"/>
        <v>EQUIPO</v>
      </c>
      <c r="K2687" t="b">
        <f t="shared" si="210"/>
        <v>0</v>
      </c>
      <c r="L2687" s="11" t="str">
        <f t="shared" si="211"/>
        <v/>
      </c>
      <c r="M2687" t="str">
        <f>IF(B2687="Q", MAX(M$2:M2686)+1, "")</f>
        <v/>
      </c>
      <c r="N2687" t="str">
        <f t="shared" si="208"/>
        <v/>
      </c>
    </row>
    <row r="2688" spans="1:14" x14ac:dyDescent="0.25">
      <c r="H2688" t="str" cm="1">
        <f t="array" ref="H2688">SUBSTITUTE(INDEX($C$1:$C2688, MAX(IF((NOT(ISBLANK($C$1:$C2688)))*(ISNUMBER(FIND("Item:", $C$1:$C2688))), ROW($C$1:$C2688)-ROW($C$1)+1))), "Item: ", "")</f>
        <v>PROVISION Y COLOCADO DE TANQUE PLÁSTICO DE AGUA DE 450 LT C/ACCESORIOS</v>
      </c>
      <c r="I2688" t="str">
        <f t="shared" si="209"/>
        <v/>
      </c>
      <c r="J2688" t="str">
        <f t="shared" si="212"/>
        <v>EQUIPO</v>
      </c>
      <c r="K2688" t="b">
        <f t="shared" si="210"/>
        <v>0</v>
      </c>
      <c r="L2688" s="11" t="str">
        <f t="shared" si="211"/>
        <v/>
      </c>
      <c r="M2688" t="str">
        <f>IF(B2688="Q", MAX(M$2:M2687)+1, "")</f>
        <v/>
      </c>
      <c r="N2688" t="str">
        <f t="shared" si="208"/>
        <v/>
      </c>
    </row>
    <row r="2689" spans="1:14" x14ac:dyDescent="0.25">
      <c r="H2689" t="str" cm="1">
        <f t="array" ref="H2689">SUBSTITUTE(INDEX($C$1:$C2689, MAX(IF((NOT(ISBLANK($C$1:$C2689)))*(ISNUMBER(FIND("Item:", $C$1:$C2689))), ROW($C$1:$C2689)-ROW($C$1)+1))), "Item: ", "")</f>
        <v>PROVISION Y COLOCADO DE TANQUE PLÁSTICO DE AGUA DE 450 LT C/ACCESORIOS</v>
      </c>
      <c r="I2689" t="str">
        <f t="shared" si="209"/>
        <v/>
      </c>
      <c r="J2689" t="str">
        <f t="shared" si="212"/>
        <v>EQUIPO</v>
      </c>
      <c r="K2689" t="b">
        <f t="shared" si="210"/>
        <v>0</v>
      </c>
      <c r="L2689" s="11" t="str">
        <f t="shared" si="211"/>
        <v/>
      </c>
      <c r="M2689" t="str">
        <f>IF(B2689="Q", MAX(M$2:M2688)+1, "")</f>
        <v/>
      </c>
      <c r="N2689" t="str">
        <f t="shared" si="208"/>
        <v/>
      </c>
    </row>
    <row r="2690" spans="1:14" x14ac:dyDescent="0.25">
      <c r="A2690" s="2"/>
      <c r="B2690" s="2" t="s">
        <v>240</v>
      </c>
      <c r="C2690" s="5" t="s">
        <v>241</v>
      </c>
      <c r="D2690" s="5"/>
      <c r="E2690" s="5" t="s">
        <v>242</v>
      </c>
      <c r="F2690" s="5" t="s">
        <v>243</v>
      </c>
      <c r="G2690" s="3">
        <v>3.85</v>
      </c>
      <c r="H2690" t="str" cm="1">
        <f t="array" ref="H2690">SUBSTITUTE(INDEX($C$1:$C2690, MAX(IF((NOT(ISBLANK($C$1:$C2690)))*(ISNUMBER(FIND("Item:", $C$1:$C2690))), ROW($C$1:$C2690)-ROW($C$1)+1))), "Item: ", "")</f>
        <v>PROVISION Y COLOCADO DE TANQUE PLÁSTICO DE AGUA DE 450 LT C/ACCESORIOS</v>
      </c>
      <c r="I2690" t="str">
        <f t="shared" si="209"/>
        <v/>
      </c>
      <c r="J2690" t="str">
        <f t="shared" si="212"/>
        <v>EQUIPO</v>
      </c>
      <c r="K2690" t="b">
        <f t="shared" si="210"/>
        <v>0</v>
      </c>
      <c r="L2690" s="11" t="str">
        <f t="shared" si="211"/>
        <v/>
      </c>
      <c r="M2690" t="str">
        <f>IF(B2690="Q", MAX(M$2:M2689)+1, "")</f>
        <v/>
      </c>
      <c r="N2690" t="str">
        <f t="shared" ref="N2690:N2753" si="213">+IF(M2690="","",H2690)</f>
        <v/>
      </c>
    </row>
    <row r="2691" spans="1:14" x14ac:dyDescent="0.25">
      <c r="A2691" s="6" t="s">
        <v>1</v>
      </c>
      <c r="B2691" s="6" t="s">
        <v>244</v>
      </c>
      <c r="C2691" s="8" t="s">
        <v>245</v>
      </c>
      <c r="D2691" s="8"/>
      <c r="E2691" s="8"/>
      <c r="F2691" s="8" t="s">
        <v>246</v>
      </c>
      <c r="G2691" s="7">
        <v>3.85</v>
      </c>
      <c r="H2691" t="str" cm="1">
        <f t="array" ref="H2691">SUBSTITUTE(INDEX($C$1:$C2691, MAX(IF((NOT(ISBLANK($C$1:$C2691)))*(ISNUMBER(FIND("Item:", $C$1:$C2691))), ROW($C$1:$C2691)-ROW($C$1)+1))), "Item: ", "")</f>
        <v>PROVISION Y COLOCADO DE TANQUE PLÁSTICO DE AGUA DE 450 LT C/ACCESORIOS</v>
      </c>
      <c r="I2691" t="str">
        <f t="shared" ref="I2691:I2754" si="214">IFERROR(  IF(OR(ISNUMBER(FIND("MATERIALES", C2691,1))), "MATERIALES",  IF(OR(ISNUMBER(FIND("MANO DE OBRA", C2691))), "MANO DE OBRA",  IF(OR(ISNUMBER(FIND("EQUIPO", C2691))), "EQUIPO",  ""))),"")</f>
        <v>EQUIPO</v>
      </c>
      <c r="J2691" t="str">
        <f t="shared" si="212"/>
        <v>EQUIPO</v>
      </c>
      <c r="K2691" t="b">
        <f t="shared" ref="K2691:K2754" si="215">AND(ISTEXT(B2691),C2691=J2691)</f>
        <v>0</v>
      </c>
      <c r="L2691" s="11" t="str">
        <f t="shared" ref="L2691:L2754" si="216">IF(ISNUMBER(A2691),"SI","")</f>
        <v/>
      </c>
      <c r="M2691" t="str">
        <f>IF(B2691="Q", MAX(M$2:M2690)+1, "")</f>
        <v/>
      </c>
      <c r="N2691" t="str">
        <f t="shared" si="213"/>
        <v/>
      </c>
    </row>
    <row r="2692" spans="1:14" x14ac:dyDescent="0.25">
      <c r="A2692" s="6" t="s">
        <v>1</v>
      </c>
      <c r="B2692" s="6" t="s">
        <v>247</v>
      </c>
      <c r="C2692" s="8" t="s">
        <v>248</v>
      </c>
      <c r="D2692" s="8"/>
      <c r="E2692" s="8"/>
      <c r="F2692" s="8" t="s">
        <v>249</v>
      </c>
      <c r="G2692" s="7">
        <v>582.12</v>
      </c>
      <c r="H2692" t="str" cm="1">
        <f t="array" ref="H2692">SUBSTITUTE(INDEX($C$1:$C2692, MAX(IF((NOT(ISBLANK($C$1:$C2692)))*(ISNUMBER(FIND("Item:", $C$1:$C2692))), ROW($C$1:$C2692)-ROW($C$1)+1))), "Item: ", "")</f>
        <v>PROVISION Y COLOCADO DE TANQUE PLÁSTICO DE AGUA DE 450 LT C/ACCESORIOS</v>
      </c>
      <c r="I2692" t="str">
        <f t="shared" si="214"/>
        <v/>
      </c>
      <c r="J2692" t="str">
        <f t="shared" si="212"/>
        <v>EQUIPO</v>
      </c>
      <c r="K2692" t="b">
        <f t="shared" si="215"/>
        <v>0</v>
      </c>
      <c r="L2692" s="11" t="str">
        <f t="shared" si="216"/>
        <v/>
      </c>
      <c r="M2692" t="str">
        <f>IF(B2692="Q", MAX(M$2:M2691)+1, "")</f>
        <v/>
      </c>
      <c r="N2692" t="str">
        <f t="shared" si="213"/>
        <v/>
      </c>
    </row>
    <row r="2693" spans="1:14" x14ac:dyDescent="0.25">
      <c r="A2693" s="2"/>
      <c r="B2693" s="2" t="s">
        <v>250</v>
      </c>
      <c r="C2693" s="5" t="s">
        <v>251</v>
      </c>
      <c r="D2693" s="5"/>
      <c r="E2693" s="5" t="s">
        <v>252</v>
      </c>
      <c r="F2693" s="5" t="s">
        <v>253</v>
      </c>
      <c r="G2693" s="3">
        <v>40.75</v>
      </c>
      <c r="H2693" t="str" cm="1">
        <f t="array" ref="H2693">SUBSTITUTE(INDEX($C$1:$C2693, MAX(IF((NOT(ISBLANK($C$1:$C2693)))*(ISNUMBER(FIND("Item:", $C$1:$C2693))), ROW($C$1:$C2693)-ROW($C$1)+1))), "Item: ", "")</f>
        <v>PROVISION Y COLOCADO DE TANQUE PLÁSTICO DE AGUA DE 450 LT C/ACCESORIOS</v>
      </c>
      <c r="I2693" t="str">
        <f t="shared" si="214"/>
        <v/>
      </c>
      <c r="J2693" t="str">
        <f t="shared" si="212"/>
        <v>EQUIPO</v>
      </c>
      <c r="K2693" t="b">
        <f t="shared" si="215"/>
        <v>0</v>
      </c>
      <c r="L2693" s="11" t="str">
        <f t="shared" si="216"/>
        <v/>
      </c>
      <c r="M2693" t="str">
        <f>IF(B2693="Q", MAX(M$2:M2692)+1, "")</f>
        <v/>
      </c>
      <c r="N2693" t="str">
        <f t="shared" si="213"/>
        <v/>
      </c>
    </row>
    <row r="2694" spans="1:14" x14ac:dyDescent="0.25">
      <c r="A2694" s="2"/>
      <c r="B2694" s="2" t="s">
        <v>26</v>
      </c>
      <c r="C2694" s="5" t="s">
        <v>254</v>
      </c>
      <c r="D2694" s="5"/>
      <c r="E2694" s="5" t="s">
        <v>252</v>
      </c>
      <c r="F2694" s="5" t="s">
        <v>255</v>
      </c>
      <c r="G2694" s="3">
        <v>43.6</v>
      </c>
      <c r="H2694" t="str" cm="1">
        <f t="array" ref="H2694">SUBSTITUTE(INDEX($C$1:$C2694, MAX(IF((NOT(ISBLANK($C$1:$C2694)))*(ISNUMBER(FIND("Item:", $C$1:$C2694))), ROW($C$1:$C2694)-ROW($C$1)+1))), "Item: ", "")</f>
        <v>PROVISION Y COLOCADO DE TANQUE PLÁSTICO DE AGUA DE 450 LT C/ACCESORIOS</v>
      </c>
      <c r="I2694" t="str">
        <f t="shared" si="214"/>
        <v/>
      </c>
      <c r="J2694" t="str">
        <f t="shared" si="212"/>
        <v>EQUIPO</v>
      </c>
      <c r="K2694" t="b">
        <f t="shared" si="215"/>
        <v>0</v>
      </c>
      <c r="L2694" s="11" t="str">
        <f t="shared" si="216"/>
        <v/>
      </c>
      <c r="M2694" t="str">
        <f>IF(B2694="Q", MAX(M$2:M2693)+1, "")</f>
        <v/>
      </c>
      <c r="N2694" t="str">
        <f t="shared" si="213"/>
        <v/>
      </c>
    </row>
    <row r="2695" spans="1:14" x14ac:dyDescent="0.25">
      <c r="A2695" s="6" t="s">
        <v>1</v>
      </c>
      <c r="B2695" s="6" t="s">
        <v>256</v>
      </c>
      <c r="C2695" s="8" t="s">
        <v>257</v>
      </c>
      <c r="D2695" s="8"/>
      <c r="E2695" s="8"/>
      <c r="F2695" s="8" t="s">
        <v>258</v>
      </c>
      <c r="G2695" s="7">
        <v>666.47</v>
      </c>
      <c r="H2695" t="str" cm="1">
        <f t="array" ref="H2695">SUBSTITUTE(INDEX($C$1:$C2695, MAX(IF((NOT(ISBLANK($C$1:$C2695)))*(ISNUMBER(FIND("Item:", $C$1:$C2695))), ROW($C$1:$C2695)-ROW($C$1)+1))), "Item: ", "")</f>
        <v>PROVISION Y COLOCADO DE TANQUE PLÁSTICO DE AGUA DE 450 LT C/ACCESORIOS</v>
      </c>
      <c r="I2695" t="str">
        <f t="shared" si="214"/>
        <v/>
      </c>
      <c r="J2695" t="str">
        <f t="shared" si="212"/>
        <v>EQUIPO</v>
      </c>
      <c r="K2695" t="b">
        <f t="shared" si="215"/>
        <v>0</v>
      </c>
      <c r="L2695" s="11" t="str">
        <f t="shared" si="216"/>
        <v/>
      </c>
      <c r="M2695" t="str">
        <f>IF(B2695="Q", MAX(M$2:M2694)+1, "")</f>
        <v/>
      </c>
      <c r="N2695" t="str">
        <f t="shared" si="213"/>
        <v/>
      </c>
    </row>
    <row r="2696" spans="1:14" x14ac:dyDescent="0.25">
      <c r="A2696" s="2"/>
      <c r="B2696" s="2" t="s">
        <v>259</v>
      </c>
      <c r="C2696" s="5" t="s">
        <v>260</v>
      </c>
      <c r="D2696" s="5"/>
      <c r="E2696" s="5" t="s">
        <v>261</v>
      </c>
      <c r="F2696" s="5" t="s">
        <v>262</v>
      </c>
      <c r="G2696" s="3">
        <v>20.59</v>
      </c>
      <c r="H2696" t="str" cm="1">
        <f t="array" ref="H2696">SUBSTITUTE(INDEX($C$1:$C2696, MAX(IF((NOT(ISBLANK($C$1:$C2696)))*(ISNUMBER(FIND("Item:", $C$1:$C2696))), ROW($C$1:$C2696)-ROW($C$1)+1))), "Item: ", "")</f>
        <v>PROVISION Y COLOCADO DE TANQUE PLÁSTICO DE AGUA DE 450 LT C/ACCESORIOS</v>
      </c>
      <c r="I2696" t="str">
        <f t="shared" si="214"/>
        <v/>
      </c>
      <c r="J2696" t="str">
        <f t="shared" ref="J2696:J2759" si="217">+IF(I2696="",J2695,I2696)</f>
        <v>EQUIPO</v>
      </c>
      <c r="K2696" t="b">
        <f t="shared" si="215"/>
        <v>0</v>
      </c>
      <c r="L2696" s="11" t="str">
        <f t="shared" si="216"/>
        <v/>
      </c>
      <c r="M2696" t="str">
        <f>IF(B2696="Q", MAX(M$2:M2695)+1, "")</f>
        <v/>
      </c>
      <c r="N2696" t="str">
        <f t="shared" si="213"/>
        <v/>
      </c>
    </row>
    <row r="2697" spans="1:14" x14ac:dyDescent="0.25">
      <c r="H2697" t="str" cm="1">
        <f t="array" ref="H2697">SUBSTITUTE(INDEX($C$1:$C2697, MAX(IF((NOT(ISBLANK($C$1:$C2697)))*(ISNUMBER(FIND("Item:", $C$1:$C2697))), ROW($C$1:$C2697)-ROW($C$1)+1))), "Item: ", "")</f>
        <v>PROVISION Y COLOCADO DE TANQUE PLÁSTICO DE AGUA DE 450 LT C/ACCESORIOS</v>
      </c>
      <c r="I2697" t="str">
        <f t="shared" si="214"/>
        <v/>
      </c>
      <c r="J2697" t="str">
        <f t="shared" si="217"/>
        <v>EQUIPO</v>
      </c>
      <c r="K2697" t="b">
        <f t="shared" si="215"/>
        <v>0</v>
      </c>
      <c r="L2697" s="11" t="str">
        <f t="shared" si="216"/>
        <v/>
      </c>
      <c r="M2697" t="str">
        <f>IF(B2697="Q", MAX(M$2:M2696)+1, "")</f>
        <v/>
      </c>
      <c r="N2697" t="str">
        <f t="shared" si="213"/>
        <v/>
      </c>
    </row>
    <row r="2698" spans="1:14" x14ac:dyDescent="0.25">
      <c r="A2698" s="6" t="s">
        <v>1</v>
      </c>
      <c r="B2698" s="6" t="s">
        <v>263</v>
      </c>
      <c r="C2698" s="8" t="s">
        <v>264</v>
      </c>
      <c r="D2698" s="8"/>
      <c r="E2698" s="8"/>
      <c r="F2698" s="8" t="s">
        <v>265</v>
      </c>
      <c r="G2698" s="7">
        <v>687.06</v>
      </c>
      <c r="H2698" t="str" cm="1">
        <f t="array" ref="H2698">SUBSTITUTE(INDEX($C$1:$C2698, MAX(IF((NOT(ISBLANK($C$1:$C2698)))*(ISNUMBER(FIND("Item:", $C$1:$C2698))), ROW($C$1:$C2698)-ROW($C$1)+1))), "Item: ", "")</f>
        <v>PROVISION Y COLOCADO DE TANQUE PLÁSTICO DE AGUA DE 450 LT C/ACCESORIOS</v>
      </c>
      <c r="I2698" t="str">
        <f t="shared" si="214"/>
        <v/>
      </c>
      <c r="J2698" t="str">
        <f t="shared" si="217"/>
        <v>EQUIPO</v>
      </c>
      <c r="K2698" t="b">
        <f t="shared" si="215"/>
        <v>0</v>
      </c>
      <c r="L2698" s="11" t="str">
        <f t="shared" si="216"/>
        <v/>
      </c>
      <c r="M2698">
        <f>IF(B2698="Q", MAX(M$2:M2697)+1, "")</f>
        <v>54</v>
      </c>
      <c r="N2698" t="str">
        <f t="shared" si="213"/>
        <v>PROVISION Y COLOCADO DE TANQUE PLÁSTICO DE AGUA DE 450 LT C/ACCESORIOS</v>
      </c>
    </row>
    <row r="2699" spans="1:14" x14ac:dyDescent="0.25">
      <c r="A2699" s="6" t="s">
        <v>1</v>
      </c>
      <c r="B2699" s="6"/>
      <c r="C2699" s="8" t="s">
        <v>266</v>
      </c>
      <c r="D2699" s="8"/>
      <c r="E2699" s="8"/>
      <c r="F2699" s="8"/>
      <c r="G2699" s="7">
        <v>687.06</v>
      </c>
      <c r="H2699" t="str" cm="1">
        <f t="array" ref="H2699">SUBSTITUTE(INDEX($C$1:$C2699, MAX(IF((NOT(ISBLANK($C$1:$C2699)))*(ISNUMBER(FIND("Item:", $C$1:$C2699))), ROW($C$1:$C2699)-ROW($C$1)+1))), "Item: ", "")</f>
        <v>PROVISION Y COLOCADO DE TANQUE PLÁSTICO DE AGUA DE 450 LT C/ACCESORIOS</v>
      </c>
      <c r="I2699" t="str">
        <f t="shared" si="214"/>
        <v/>
      </c>
      <c r="J2699" t="str">
        <f t="shared" si="217"/>
        <v>EQUIPO</v>
      </c>
      <c r="K2699" t="b">
        <f t="shared" si="215"/>
        <v>0</v>
      </c>
      <c r="L2699" s="11" t="str">
        <f t="shared" si="216"/>
        <v/>
      </c>
      <c r="M2699" t="str">
        <f>IF(B2699="Q", MAX(M$2:M2698)+1, "")</f>
        <v/>
      </c>
      <c r="N2699" t="str">
        <f t="shared" si="213"/>
        <v/>
      </c>
    </row>
    <row r="2700" spans="1:14" x14ac:dyDescent="0.25">
      <c r="C2700" s="9" t="s">
        <v>384</v>
      </c>
      <c r="H2700" t="str" cm="1">
        <f t="array" ref="H2700">SUBSTITUTE(INDEX($C$1:$C2700, MAX(IF((NOT(ISBLANK($C$1:$C2700)))*(ISNUMBER(FIND("Item:", $C$1:$C2700))), ROW($C$1:$C2700)-ROW($C$1)+1))), "Item: ", "")</f>
        <v>PROVISION Y COLOCADO DE TANQUE PLÁSTICO DE AGUA DE 450 LT C/ACCESORIOS</v>
      </c>
      <c r="I2700" t="str">
        <f t="shared" si="214"/>
        <v/>
      </c>
      <c r="J2700" t="str">
        <f t="shared" si="217"/>
        <v>EQUIPO</v>
      </c>
      <c r="K2700" t="b">
        <f t="shared" si="215"/>
        <v>0</v>
      </c>
      <c r="L2700" s="11" t="str">
        <f t="shared" si="216"/>
        <v/>
      </c>
      <c r="M2700" t="str">
        <f>IF(B2700="Q", MAX(M$2:M2699)+1, "")</f>
        <v/>
      </c>
      <c r="N2700" t="str">
        <f t="shared" si="213"/>
        <v/>
      </c>
    </row>
    <row r="2701" spans="1:14" x14ac:dyDescent="0.25">
      <c r="H2701" t="str" cm="1">
        <f t="array" ref="H2701">SUBSTITUTE(INDEX($C$1:$C2701, MAX(IF((NOT(ISBLANK($C$1:$C2701)))*(ISNUMBER(FIND("Item:", $C$1:$C2701))), ROW($C$1:$C2701)-ROW($C$1)+1))), "Item: ", "")</f>
        <v>PROVISION Y COLOCADO DE TANQUE PLÁSTICO DE AGUA DE 450 LT C/ACCESORIOS</v>
      </c>
      <c r="I2701" t="str">
        <f t="shared" si="214"/>
        <v/>
      </c>
      <c r="J2701" t="str">
        <f t="shared" si="217"/>
        <v>EQUIPO</v>
      </c>
      <c r="K2701" t="b">
        <f t="shared" si="215"/>
        <v>0</v>
      </c>
      <c r="L2701" s="11" t="str">
        <f t="shared" si="216"/>
        <v/>
      </c>
      <c r="M2701" t="str">
        <f>IF(B2701="Q", MAX(M$2:M2700)+1, "")</f>
        <v/>
      </c>
      <c r="N2701" t="str">
        <f t="shared" si="213"/>
        <v/>
      </c>
    </row>
    <row r="2702" spans="1:14" x14ac:dyDescent="0.25">
      <c r="C2702" s="10" t="s">
        <v>385</v>
      </c>
      <c r="E2702" s="10" t="s">
        <v>269</v>
      </c>
      <c r="H2702" t="str" cm="1">
        <f t="array" ref="H2702">SUBSTITUTE(INDEX($C$1:$C2702, MAX(IF((NOT(ISBLANK($C$1:$C2702)))*(ISNUMBER(FIND("Item:", $C$1:$C2702))), ROW($C$1:$C2702)-ROW($C$1)+1))), "Item: ", "")</f>
        <v>PLACA DE ENTREGA DE OBRA</v>
      </c>
      <c r="I2702" t="str">
        <f t="shared" si="214"/>
        <v/>
      </c>
      <c r="J2702" t="str">
        <f t="shared" si="217"/>
        <v>EQUIPO</v>
      </c>
      <c r="K2702" t="b">
        <f t="shared" si="215"/>
        <v>0</v>
      </c>
      <c r="L2702" s="11" t="str">
        <f t="shared" si="216"/>
        <v/>
      </c>
      <c r="M2702" t="str">
        <f>IF(B2702="Q", MAX(M$2:M2701)+1, "")</f>
        <v/>
      </c>
      <c r="N2702" t="str">
        <f t="shared" si="213"/>
        <v/>
      </c>
    </row>
    <row r="2703" spans="1:14" x14ac:dyDescent="0.25">
      <c r="C2703" s="10" t="s">
        <v>0</v>
      </c>
      <c r="E2703" s="10" t="s">
        <v>72</v>
      </c>
      <c r="H2703" t="str" cm="1">
        <f t="array" ref="H2703">SUBSTITUTE(INDEX($C$1:$C2703, MAX(IF((NOT(ISBLANK($C$1:$C2703)))*(ISNUMBER(FIND("Item:", $C$1:$C2703))), ROW($C$1:$C2703)-ROW($C$1)+1))), "Item: ", "")</f>
        <v>PLACA DE ENTREGA DE OBRA</v>
      </c>
      <c r="I2703" t="str">
        <f t="shared" si="214"/>
        <v/>
      </c>
      <c r="J2703" t="str">
        <f t="shared" si="217"/>
        <v>EQUIPO</v>
      </c>
      <c r="K2703" t="b">
        <f t="shared" si="215"/>
        <v>0</v>
      </c>
      <c r="L2703" s="11" t="str">
        <f t="shared" si="216"/>
        <v/>
      </c>
      <c r="M2703" t="str">
        <f>IF(B2703="Q", MAX(M$2:M2702)+1, "")</f>
        <v/>
      </c>
      <c r="N2703" t="str">
        <f t="shared" si="213"/>
        <v/>
      </c>
    </row>
    <row r="2704" spans="1:14" x14ac:dyDescent="0.25">
      <c r="C2704" s="10" t="s">
        <v>71</v>
      </c>
      <c r="E2704" s="10" t="s">
        <v>73</v>
      </c>
      <c r="H2704" t="str" cm="1">
        <f t="array" ref="H2704">SUBSTITUTE(INDEX($C$1:$C2704, MAX(IF((NOT(ISBLANK($C$1:$C2704)))*(ISNUMBER(FIND("Item:", $C$1:$C2704))), ROW($C$1:$C2704)-ROW($C$1)+1))), "Item: ", "")</f>
        <v>PLACA DE ENTREGA DE OBRA</v>
      </c>
      <c r="I2704" t="str">
        <f t="shared" si="214"/>
        <v/>
      </c>
      <c r="J2704" t="str">
        <f t="shared" si="217"/>
        <v>EQUIPO</v>
      </c>
      <c r="K2704" t="b">
        <f t="shared" si="215"/>
        <v>0</v>
      </c>
      <c r="L2704" s="11" t="str">
        <f t="shared" si="216"/>
        <v/>
      </c>
      <c r="M2704" t="str">
        <f>IF(B2704="Q", MAX(M$2:M2703)+1, "")</f>
        <v/>
      </c>
      <c r="N2704" t="str">
        <f t="shared" si="213"/>
        <v/>
      </c>
    </row>
    <row r="2705" spans="1:14" x14ac:dyDescent="0.25">
      <c r="H2705" t="str" cm="1">
        <f t="array" ref="H2705">SUBSTITUTE(INDEX($C$1:$C2705, MAX(IF((NOT(ISBLANK($C$1:$C2705)))*(ISNUMBER(FIND("Item:", $C$1:$C2705))), ROW($C$1:$C2705)-ROW($C$1)+1))), "Item: ", "")</f>
        <v>PLACA DE ENTREGA DE OBRA</v>
      </c>
      <c r="I2705" t="str">
        <f t="shared" si="214"/>
        <v/>
      </c>
      <c r="J2705" t="str">
        <f t="shared" si="217"/>
        <v>EQUIPO</v>
      </c>
      <c r="K2705" t="b">
        <f t="shared" si="215"/>
        <v>0</v>
      </c>
      <c r="L2705" s="11" t="str">
        <f t="shared" si="216"/>
        <v/>
      </c>
      <c r="M2705" t="str">
        <f>IF(B2705="Q", MAX(M$2:M2704)+1, "")</f>
        <v/>
      </c>
      <c r="N2705" t="str">
        <f t="shared" si="213"/>
        <v/>
      </c>
    </row>
    <row r="2706" spans="1:14" x14ac:dyDescent="0.25">
      <c r="A2706" s="1" t="s">
        <v>2</v>
      </c>
      <c r="B2706" s="1" t="s">
        <v>213</v>
      </c>
      <c r="C2706" s="4" t="s">
        <v>214</v>
      </c>
      <c r="D2706" s="4" t="s">
        <v>74</v>
      </c>
      <c r="E2706" s="4" t="s">
        <v>77</v>
      </c>
      <c r="F2706" s="4" t="s">
        <v>215</v>
      </c>
      <c r="G2706" s="4" t="s">
        <v>76</v>
      </c>
      <c r="H2706" t="str" cm="1">
        <f t="array" ref="H2706">SUBSTITUTE(INDEX($C$1:$C2706, MAX(IF((NOT(ISBLANK($C$1:$C2706)))*(ISNUMBER(FIND("Item:", $C$1:$C2706))), ROW($C$1:$C2706)-ROW($C$1)+1))), "Item: ", "")</f>
        <v>PLACA DE ENTREGA DE OBRA</v>
      </c>
      <c r="I2706" t="str">
        <f t="shared" si="214"/>
        <v/>
      </c>
      <c r="J2706" t="str">
        <f t="shared" si="217"/>
        <v>EQUIPO</v>
      </c>
      <c r="K2706" t="b">
        <f t="shared" si="215"/>
        <v>0</v>
      </c>
      <c r="L2706" s="11" t="str">
        <f t="shared" si="216"/>
        <v/>
      </c>
      <c r="M2706" t="str">
        <f>IF(B2706="Q", MAX(M$2:M2705)+1, "")</f>
        <v/>
      </c>
      <c r="N2706" t="str">
        <f t="shared" si="213"/>
        <v/>
      </c>
    </row>
    <row r="2707" spans="1:14" x14ac:dyDescent="0.25">
      <c r="A2707" s="2"/>
      <c r="B2707" s="2" t="s">
        <v>216</v>
      </c>
      <c r="C2707" s="5" t="s">
        <v>217</v>
      </c>
      <c r="D2707" s="5"/>
      <c r="E2707" s="5"/>
      <c r="F2707" s="5"/>
      <c r="G2707" s="5"/>
      <c r="H2707" t="str" cm="1">
        <f t="array" ref="H2707">SUBSTITUTE(INDEX($C$1:$C2707, MAX(IF((NOT(ISBLANK($C$1:$C2707)))*(ISNUMBER(FIND("Item:", $C$1:$C2707))), ROW($C$1:$C2707)-ROW($C$1)+1))), "Item: ", "")</f>
        <v>PLACA DE ENTREGA DE OBRA</v>
      </c>
      <c r="I2707" t="str">
        <f t="shared" si="214"/>
        <v>MATERIALES</v>
      </c>
      <c r="J2707" t="str">
        <f t="shared" si="217"/>
        <v>MATERIALES</v>
      </c>
      <c r="K2707" t="b">
        <f t="shared" si="215"/>
        <v>1</v>
      </c>
      <c r="L2707" s="11" t="str">
        <f t="shared" si="216"/>
        <v/>
      </c>
      <c r="M2707" t="str">
        <f>IF(B2707="Q", MAX(M$2:M2706)+1, "")</f>
        <v/>
      </c>
      <c r="N2707" t="str">
        <f t="shared" si="213"/>
        <v/>
      </c>
    </row>
    <row r="2708" spans="1:14" x14ac:dyDescent="0.25">
      <c r="A2708" s="2">
        <v>1</v>
      </c>
      <c r="B2708" s="2" t="s">
        <v>218</v>
      </c>
      <c r="C2708" s="5" t="s">
        <v>187</v>
      </c>
      <c r="D2708" s="5" t="s">
        <v>55</v>
      </c>
      <c r="E2708" s="3">
        <v>4</v>
      </c>
      <c r="F2708" s="3">
        <v>1</v>
      </c>
      <c r="G2708" s="3">
        <v>4</v>
      </c>
      <c r="H2708" t="str" cm="1">
        <f t="array" ref="H2708">SUBSTITUTE(INDEX($C$1:$C2708, MAX(IF((NOT(ISBLANK($C$1:$C2708)))*(ISNUMBER(FIND("Item:", $C$1:$C2708))), ROW($C$1:$C2708)-ROW($C$1)+1))), "Item: ", "")</f>
        <v>PLACA DE ENTREGA DE OBRA</v>
      </c>
      <c r="I2708" t="str">
        <f t="shared" si="214"/>
        <v/>
      </c>
      <c r="J2708" t="str">
        <f t="shared" si="217"/>
        <v>MATERIALES</v>
      </c>
      <c r="K2708" t="b">
        <f t="shared" si="215"/>
        <v>0</v>
      </c>
      <c r="L2708" s="11" t="str">
        <f t="shared" si="216"/>
        <v>SI</v>
      </c>
      <c r="M2708" t="str">
        <f>IF(B2708="Q", MAX(M$2:M2707)+1, "")</f>
        <v/>
      </c>
      <c r="N2708" t="str">
        <f t="shared" si="213"/>
        <v/>
      </c>
    </row>
    <row r="2709" spans="1:14" x14ac:dyDescent="0.25">
      <c r="A2709" s="2">
        <v>2</v>
      </c>
      <c r="B2709" s="2" t="s">
        <v>218</v>
      </c>
      <c r="C2709" s="5" t="s">
        <v>67</v>
      </c>
      <c r="D2709" s="5" t="s">
        <v>37</v>
      </c>
      <c r="E2709" s="3">
        <v>1</v>
      </c>
      <c r="F2709" s="3">
        <v>1250</v>
      </c>
      <c r="G2709" s="3">
        <v>1250</v>
      </c>
      <c r="H2709" t="str" cm="1">
        <f t="array" ref="H2709">SUBSTITUTE(INDEX($C$1:$C2709, MAX(IF((NOT(ISBLANK($C$1:$C2709)))*(ISNUMBER(FIND("Item:", $C$1:$C2709))), ROW($C$1:$C2709)-ROW($C$1)+1))), "Item: ", "")</f>
        <v>PLACA DE ENTREGA DE OBRA</v>
      </c>
      <c r="I2709" t="str">
        <f t="shared" si="214"/>
        <v/>
      </c>
      <c r="J2709" t="str">
        <f t="shared" si="217"/>
        <v>MATERIALES</v>
      </c>
      <c r="K2709" t="b">
        <f t="shared" si="215"/>
        <v>0</v>
      </c>
      <c r="L2709" s="11" t="str">
        <f t="shared" si="216"/>
        <v>SI</v>
      </c>
      <c r="M2709" t="str">
        <f>IF(B2709="Q", MAX(M$2:M2708)+1, "")</f>
        <v/>
      </c>
      <c r="N2709" t="str">
        <f t="shared" si="213"/>
        <v/>
      </c>
    </row>
    <row r="2710" spans="1:14" x14ac:dyDescent="0.25">
      <c r="H2710" t="str" cm="1">
        <f t="array" ref="H2710">SUBSTITUTE(INDEX($C$1:$C2710, MAX(IF((NOT(ISBLANK($C$1:$C2710)))*(ISNUMBER(FIND("Item:", $C$1:$C2710))), ROW($C$1:$C2710)-ROW($C$1)+1))), "Item: ", "")</f>
        <v>PLACA DE ENTREGA DE OBRA</v>
      </c>
      <c r="I2710" t="str">
        <f t="shared" si="214"/>
        <v/>
      </c>
      <c r="J2710" t="str">
        <f t="shared" si="217"/>
        <v>MATERIALES</v>
      </c>
      <c r="K2710" t="b">
        <f t="shared" si="215"/>
        <v>0</v>
      </c>
      <c r="L2710" s="11" t="str">
        <f t="shared" si="216"/>
        <v/>
      </c>
      <c r="M2710" t="str">
        <f>IF(B2710="Q", MAX(M$2:M2709)+1, "")</f>
        <v/>
      </c>
      <c r="N2710" t="str">
        <f t="shared" si="213"/>
        <v/>
      </c>
    </row>
    <row r="2711" spans="1:14" x14ac:dyDescent="0.25">
      <c r="H2711" t="str" cm="1">
        <f t="array" ref="H2711">SUBSTITUTE(INDEX($C$1:$C2711, MAX(IF((NOT(ISBLANK($C$1:$C2711)))*(ISNUMBER(FIND("Item:", $C$1:$C2711))), ROW($C$1:$C2711)-ROW($C$1)+1))), "Item: ", "")</f>
        <v>PLACA DE ENTREGA DE OBRA</v>
      </c>
      <c r="I2711" t="str">
        <f t="shared" si="214"/>
        <v/>
      </c>
      <c r="J2711" t="str">
        <f t="shared" si="217"/>
        <v>MATERIALES</v>
      </c>
      <c r="K2711" t="b">
        <f t="shared" si="215"/>
        <v>0</v>
      </c>
      <c r="L2711" s="11" t="str">
        <f t="shared" si="216"/>
        <v/>
      </c>
      <c r="M2711" t="str">
        <f>IF(B2711="Q", MAX(M$2:M2710)+1, "")</f>
        <v/>
      </c>
      <c r="N2711" t="str">
        <f t="shared" si="213"/>
        <v/>
      </c>
    </row>
    <row r="2712" spans="1:14" x14ac:dyDescent="0.25">
      <c r="H2712" t="str" cm="1">
        <f t="array" ref="H2712">SUBSTITUTE(INDEX($C$1:$C2712, MAX(IF((NOT(ISBLANK($C$1:$C2712)))*(ISNUMBER(FIND("Item:", $C$1:$C2712))), ROW($C$1:$C2712)-ROW($C$1)+1))), "Item: ", "")</f>
        <v>PLACA DE ENTREGA DE OBRA</v>
      </c>
      <c r="I2712" t="str">
        <f t="shared" si="214"/>
        <v/>
      </c>
      <c r="J2712" t="str">
        <f t="shared" si="217"/>
        <v>MATERIALES</v>
      </c>
      <c r="K2712" t="b">
        <f t="shared" si="215"/>
        <v>0</v>
      </c>
      <c r="L2712" s="11" t="str">
        <f t="shared" si="216"/>
        <v/>
      </c>
      <c r="M2712" t="str">
        <f>IF(B2712="Q", MAX(M$2:M2711)+1, "")</f>
        <v/>
      </c>
      <c r="N2712" t="str">
        <f t="shared" si="213"/>
        <v/>
      </c>
    </row>
    <row r="2713" spans="1:14" x14ac:dyDescent="0.25">
      <c r="H2713" t="str" cm="1">
        <f t="array" ref="H2713">SUBSTITUTE(INDEX($C$1:$C2713, MAX(IF((NOT(ISBLANK($C$1:$C2713)))*(ISNUMBER(FIND("Item:", $C$1:$C2713))), ROW($C$1:$C2713)-ROW($C$1)+1))), "Item: ", "")</f>
        <v>PLACA DE ENTREGA DE OBRA</v>
      </c>
      <c r="I2713" t="str">
        <f t="shared" si="214"/>
        <v/>
      </c>
      <c r="J2713" t="str">
        <f t="shared" si="217"/>
        <v>MATERIALES</v>
      </c>
      <c r="K2713" t="b">
        <f t="shared" si="215"/>
        <v>0</v>
      </c>
      <c r="L2713" s="11" t="str">
        <f t="shared" si="216"/>
        <v/>
      </c>
      <c r="M2713" t="str">
        <f>IF(B2713="Q", MAX(M$2:M2712)+1, "")</f>
        <v/>
      </c>
      <c r="N2713" t="str">
        <f t="shared" si="213"/>
        <v/>
      </c>
    </row>
    <row r="2714" spans="1:14" x14ac:dyDescent="0.25">
      <c r="H2714" t="str" cm="1">
        <f t="array" ref="H2714">SUBSTITUTE(INDEX($C$1:$C2714, MAX(IF((NOT(ISBLANK($C$1:$C2714)))*(ISNUMBER(FIND("Item:", $C$1:$C2714))), ROW($C$1:$C2714)-ROW($C$1)+1))), "Item: ", "")</f>
        <v>PLACA DE ENTREGA DE OBRA</v>
      </c>
      <c r="I2714" t="str">
        <f t="shared" si="214"/>
        <v/>
      </c>
      <c r="J2714" t="str">
        <f t="shared" si="217"/>
        <v>MATERIALES</v>
      </c>
      <c r="K2714" t="b">
        <f t="shared" si="215"/>
        <v>0</v>
      </c>
      <c r="L2714" s="11" t="str">
        <f t="shared" si="216"/>
        <v/>
      </c>
      <c r="M2714" t="str">
        <f>IF(B2714="Q", MAX(M$2:M2713)+1, "")</f>
        <v/>
      </c>
      <c r="N2714" t="str">
        <f t="shared" si="213"/>
        <v/>
      </c>
    </row>
    <row r="2715" spans="1:14" x14ac:dyDescent="0.25">
      <c r="H2715" t="str" cm="1">
        <f t="array" ref="H2715">SUBSTITUTE(INDEX($C$1:$C2715, MAX(IF((NOT(ISBLANK($C$1:$C2715)))*(ISNUMBER(FIND("Item:", $C$1:$C2715))), ROW($C$1:$C2715)-ROW($C$1)+1))), "Item: ", "")</f>
        <v>PLACA DE ENTREGA DE OBRA</v>
      </c>
      <c r="I2715" t="str">
        <f t="shared" si="214"/>
        <v/>
      </c>
      <c r="J2715" t="str">
        <f t="shared" si="217"/>
        <v>MATERIALES</v>
      </c>
      <c r="K2715" t="b">
        <f t="shared" si="215"/>
        <v>0</v>
      </c>
      <c r="L2715" s="11" t="str">
        <f t="shared" si="216"/>
        <v/>
      </c>
      <c r="M2715" t="str">
        <f>IF(B2715="Q", MAX(M$2:M2714)+1, "")</f>
        <v/>
      </c>
      <c r="N2715" t="str">
        <f t="shared" si="213"/>
        <v/>
      </c>
    </row>
    <row r="2716" spans="1:14" x14ac:dyDescent="0.25">
      <c r="H2716" t="str" cm="1">
        <f t="array" ref="H2716">SUBSTITUTE(INDEX($C$1:$C2716, MAX(IF((NOT(ISBLANK($C$1:$C2716)))*(ISNUMBER(FIND("Item:", $C$1:$C2716))), ROW($C$1:$C2716)-ROW($C$1)+1))), "Item: ", "")</f>
        <v>PLACA DE ENTREGA DE OBRA</v>
      </c>
      <c r="I2716" t="str">
        <f t="shared" si="214"/>
        <v/>
      </c>
      <c r="J2716" t="str">
        <f t="shared" si="217"/>
        <v>MATERIALES</v>
      </c>
      <c r="K2716" t="b">
        <f t="shared" si="215"/>
        <v>0</v>
      </c>
      <c r="L2716" s="11" t="str">
        <f t="shared" si="216"/>
        <v/>
      </c>
      <c r="M2716" t="str">
        <f>IF(B2716="Q", MAX(M$2:M2715)+1, "")</f>
        <v/>
      </c>
      <c r="N2716" t="str">
        <f t="shared" si="213"/>
        <v/>
      </c>
    </row>
    <row r="2717" spans="1:14" x14ac:dyDescent="0.25">
      <c r="H2717" t="str" cm="1">
        <f t="array" ref="H2717">SUBSTITUTE(INDEX($C$1:$C2717, MAX(IF((NOT(ISBLANK($C$1:$C2717)))*(ISNUMBER(FIND("Item:", $C$1:$C2717))), ROW($C$1:$C2717)-ROW($C$1)+1))), "Item: ", "")</f>
        <v>PLACA DE ENTREGA DE OBRA</v>
      </c>
      <c r="I2717" t="str">
        <f t="shared" si="214"/>
        <v/>
      </c>
      <c r="J2717" t="str">
        <f t="shared" si="217"/>
        <v>MATERIALES</v>
      </c>
      <c r="K2717" t="b">
        <f t="shared" si="215"/>
        <v>0</v>
      </c>
      <c r="L2717" s="11" t="str">
        <f t="shared" si="216"/>
        <v/>
      </c>
      <c r="M2717" t="str">
        <f>IF(B2717="Q", MAX(M$2:M2716)+1, "")</f>
        <v/>
      </c>
      <c r="N2717" t="str">
        <f t="shared" si="213"/>
        <v/>
      </c>
    </row>
    <row r="2718" spans="1:14" x14ac:dyDescent="0.25">
      <c r="H2718" t="str" cm="1">
        <f t="array" ref="H2718">SUBSTITUTE(INDEX($C$1:$C2718, MAX(IF((NOT(ISBLANK($C$1:$C2718)))*(ISNUMBER(FIND("Item:", $C$1:$C2718))), ROW($C$1:$C2718)-ROW($C$1)+1))), "Item: ", "")</f>
        <v>PLACA DE ENTREGA DE OBRA</v>
      </c>
      <c r="I2718" t="str">
        <f t="shared" si="214"/>
        <v/>
      </c>
      <c r="J2718" t="str">
        <f t="shared" si="217"/>
        <v>MATERIALES</v>
      </c>
      <c r="K2718" t="b">
        <f t="shared" si="215"/>
        <v>0</v>
      </c>
      <c r="L2718" s="11" t="str">
        <f t="shared" si="216"/>
        <v/>
      </c>
      <c r="M2718" t="str">
        <f>IF(B2718="Q", MAX(M$2:M2717)+1, "")</f>
        <v/>
      </c>
      <c r="N2718" t="str">
        <f t="shared" si="213"/>
        <v/>
      </c>
    </row>
    <row r="2719" spans="1:14" x14ac:dyDescent="0.25">
      <c r="H2719" t="str" cm="1">
        <f t="array" ref="H2719">SUBSTITUTE(INDEX($C$1:$C2719, MAX(IF((NOT(ISBLANK($C$1:$C2719)))*(ISNUMBER(FIND("Item:", $C$1:$C2719))), ROW($C$1:$C2719)-ROW($C$1)+1))), "Item: ", "")</f>
        <v>PLACA DE ENTREGA DE OBRA</v>
      </c>
      <c r="I2719" t="str">
        <f t="shared" si="214"/>
        <v/>
      </c>
      <c r="J2719" t="str">
        <f t="shared" si="217"/>
        <v>MATERIALES</v>
      </c>
      <c r="K2719" t="b">
        <f t="shared" si="215"/>
        <v>0</v>
      </c>
      <c r="L2719" s="11" t="str">
        <f t="shared" si="216"/>
        <v/>
      </c>
      <c r="M2719" t="str">
        <f>IF(B2719="Q", MAX(M$2:M2718)+1, "")</f>
        <v/>
      </c>
      <c r="N2719" t="str">
        <f t="shared" si="213"/>
        <v/>
      </c>
    </row>
    <row r="2720" spans="1:14" x14ac:dyDescent="0.25">
      <c r="H2720" t="str" cm="1">
        <f t="array" ref="H2720">SUBSTITUTE(INDEX($C$1:$C2720, MAX(IF((NOT(ISBLANK($C$1:$C2720)))*(ISNUMBER(FIND("Item:", $C$1:$C2720))), ROW($C$1:$C2720)-ROW($C$1)+1))), "Item: ", "")</f>
        <v>PLACA DE ENTREGA DE OBRA</v>
      </c>
      <c r="I2720" t="str">
        <f t="shared" si="214"/>
        <v/>
      </c>
      <c r="J2720" t="str">
        <f t="shared" si="217"/>
        <v>MATERIALES</v>
      </c>
      <c r="K2720" t="b">
        <f t="shared" si="215"/>
        <v>0</v>
      </c>
      <c r="L2720" s="11" t="str">
        <f t="shared" si="216"/>
        <v/>
      </c>
      <c r="M2720" t="str">
        <f>IF(B2720="Q", MAX(M$2:M2719)+1, "")</f>
        <v/>
      </c>
      <c r="N2720" t="str">
        <f t="shared" si="213"/>
        <v/>
      </c>
    </row>
    <row r="2721" spans="1:14" x14ac:dyDescent="0.25">
      <c r="H2721" t="str" cm="1">
        <f t="array" ref="H2721">SUBSTITUTE(INDEX($C$1:$C2721, MAX(IF((NOT(ISBLANK($C$1:$C2721)))*(ISNUMBER(FIND("Item:", $C$1:$C2721))), ROW($C$1:$C2721)-ROW($C$1)+1))), "Item: ", "")</f>
        <v>PLACA DE ENTREGA DE OBRA</v>
      </c>
      <c r="I2721" t="str">
        <f t="shared" si="214"/>
        <v/>
      </c>
      <c r="J2721" t="str">
        <f t="shared" si="217"/>
        <v>MATERIALES</v>
      </c>
      <c r="K2721" t="b">
        <f t="shared" si="215"/>
        <v>0</v>
      </c>
      <c r="L2721" s="11" t="str">
        <f t="shared" si="216"/>
        <v/>
      </c>
      <c r="M2721" t="str">
        <f>IF(B2721="Q", MAX(M$2:M2720)+1, "")</f>
        <v/>
      </c>
      <c r="N2721" t="str">
        <f t="shared" si="213"/>
        <v/>
      </c>
    </row>
    <row r="2722" spans="1:14" x14ac:dyDescent="0.25">
      <c r="H2722" t="str" cm="1">
        <f t="array" ref="H2722">SUBSTITUTE(INDEX($C$1:$C2722, MAX(IF((NOT(ISBLANK($C$1:$C2722)))*(ISNUMBER(FIND("Item:", $C$1:$C2722))), ROW($C$1:$C2722)-ROW($C$1)+1))), "Item: ", "")</f>
        <v>PLACA DE ENTREGA DE OBRA</v>
      </c>
      <c r="I2722" t="str">
        <f t="shared" si="214"/>
        <v/>
      </c>
      <c r="J2722" t="str">
        <f t="shared" si="217"/>
        <v>MATERIALES</v>
      </c>
      <c r="K2722" t="b">
        <f t="shared" si="215"/>
        <v>0</v>
      </c>
      <c r="L2722" s="11" t="str">
        <f t="shared" si="216"/>
        <v/>
      </c>
      <c r="M2722" t="str">
        <f>IF(B2722="Q", MAX(M$2:M2721)+1, "")</f>
        <v/>
      </c>
      <c r="N2722" t="str">
        <f t="shared" si="213"/>
        <v/>
      </c>
    </row>
    <row r="2723" spans="1:14" x14ac:dyDescent="0.25">
      <c r="A2723" s="6" t="s">
        <v>1</v>
      </c>
      <c r="B2723" s="6" t="s">
        <v>219</v>
      </c>
      <c r="C2723" s="8" t="s">
        <v>220</v>
      </c>
      <c r="D2723" s="8"/>
      <c r="E2723" s="8"/>
      <c r="F2723" s="8" t="s">
        <v>221</v>
      </c>
      <c r="G2723" s="7">
        <v>1254</v>
      </c>
      <c r="H2723" t="str" cm="1">
        <f t="array" ref="H2723">SUBSTITUTE(INDEX($C$1:$C2723, MAX(IF((NOT(ISBLANK($C$1:$C2723)))*(ISNUMBER(FIND("Item:", $C$1:$C2723))), ROW($C$1:$C2723)-ROW($C$1)+1))), "Item: ", "")</f>
        <v>PLACA DE ENTREGA DE OBRA</v>
      </c>
      <c r="I2723" t="str">
        <f t="shared" si="214"/>
        <v>MATERIALES</v>
      </c>
      <c r="J2723" t="str">
        <f t="shared" si="217"/>
        <v>MATERIALES</v>
      </c>
      <c r="K2723" t="b">
        <f t="shared" si="215"/>
        <v>0</v>
      </c>
      <c r="L2723" s="11" t="str">
        <f t="shared" si="216"/>
        <v/>
      </c>
      <c r="M2723" t="str">
        <f>IF(B2723="Q", MAX(M$2:M2722)+1, "")</f>
        <v/>
      </c>
      <c r="N2723" t="str">
        <f t="shared" si="213"/>
        <v/>
      </c>
    </row>
    <row r="2724" spans="1:14" x14ac:dyDescent="0.25">
      <c r="A2724" s="2"/>
      <c r="B2724" s="2" t="s">
        <v>222</v>
      </c>
      <c r="C2724" s="5" t="s">
        <v>223</v>
      </c>
      <c r="D2724" s="5"/>
      <c r="E2724" s="5"/>
      <c r="F2724" s="5"/>
      <c r="G2724" s="5"/>
      <c r="H2724" t="str" cm="1">
        <f t="array" ref="H2724">SUBSTITUTE(INDEX($C$1:$C2724, MAX(IF((NOT(ISBLANK($C$1:$C2724)))*(ISNUMBER(FIND("Item:", $C$1:$C2724))), ROW($C$1:$C2724)-ROW($C$1)+1))), "Item: ", "")</f>
        <v>PLACA DE ENTREGA DE OBRA</v>
      </c>
      <c r="I2724" t="str">
        <f t="shared" si="214"/>
        <v>MANO DE OBRA</v>
      </c>
      <c r="J2724" t="str">
        <f t="shared" si="217"/>
        <v>MANO DE OBRA</v>
      </c>
      <c r="K2724" t="b">
        <f t="shared" si="215"/>
        <v>1</v>
      </c>
      <c r="L2724" s="11" t="str">
        <f t="shared" si="216"/>
        <v/>
      </c>
      <c r="M2724" t="str">
        <f>IF(B2724="Q", MAX(M$2:M2723)+1, "")</f>
        <v/>
      </c>
      <c r="N2724" t="str">
        <f t="shared" si="213"/>
        <v/>
      </c>
    </row>
    <row r="2725" spans="1:14" x14ac:dyDescent="0.25">
      <c r="A2725" s="2">
        <v>1</v>
      </c>
      <c r="B2725" s="2" t="s">
        <v>218</v>
      </c>
      <c r="C2725" s="5" t="s">
        <v>197</v>
      </c>
      <c r="D2725" s="5" t="s">
        <v>198</v>
      </c>
      <c r="E2725" s="3">
        <v>0.08</v>
      </c>
      <c r="F2725" s="3">
        <v>18</v>
      </c>
      <c r="G2725" s="3">
        <v>1.44</v>
      </c>
      <c r="H2725" t="str" cm="1">
        <f t="array" ref="H2725">SUBSTITUTE(INDEX($C$1:$C2725, MAX(IF((NOT(ISBLANK($C$1:$C2725)))*(ISNUMBER(FIND("Item:", $C$1:$C2725))), ROW($C$1:$C2725)-ROW($C$1)+1))), "Item: ", "")</f>
        <v>PLACA DE ENTREGA DE OBRA</v>
      </c>
      <c r="I2725" t="str">
        <f t="shared" si="214"/>
        <v/>
      </c>
      <c r="J2725" t="str">
        <f t="shared" si="217"/>
        <v>MANO DE OBRA</v>
      </c>
      <c r="K2725" t="b">
        <f t="shared" si="215"/>
        <v>0</v>
      </c>
      <c r="L2725" s="11" t="str">
        <f t="shared" si="216"/>
        <v>SI</v>
      </c>
      <c r="M2725" t="str">
        <f>IF(B2725="Q", MAX(M$2:M2724)+1, "")</f>
        <v/>
      </c>
      <c r="N2725" t="str">
        <f t="shared" si="213"/>
        <v/>
      </c>
    </row>
    <row r="2726" spans="1:14" x14ac:dyDescent="0.25">
      <c r="H2726" t="str" cm="1">
        <f t="array" ref="H2726">SUBSTITUTE(INDEX($C$1:$C2726, MAX(IF((NOT(ISBLANK($C$1:$C2726)))*(ISNUMBER(FIND("Item:", $C$1:$C2726))), ROW($C$1:$C2726)-ROW($C$1)+1))), "Item: ", "")</f>
        <v>PLACA DE ENTREGA DE OBRA</v>
      </c>
      <c r="I2726" t="str">
        <f t="shared" si="214"/>
        <v/>
      </c>
      <c r="J2726" t="str">
        <f t="shared" si="217"/>
        <v>MANO DE OBRA</v>
      </c>
      <c r="K2726" t="b">
        <f t="shared" si="215"/>
        <v>0</v>
      </c>
      <c r="L2726" s="11" t="str">
        <f t="shared" si="216"/>
        <v/>
      </c>
      <c r="M2726" t="str">
        <f>IF(B2726="Q", MAX(M$2:M2725)+1, "")</f>
        <v/>
      </c>
      <c r="N2726" t="str">
        <f t="shared" si="213"/>
        <v/>
      </c>
    </row>
    <row r="2727" spans="1:14" x14ac:dyDescent="0.25">
      <c r="H2727" t="str" cm="1">
        <f t="array" ref="H2727">SUBSTITUTE(INDEX($C$1:$C2727, MAX(IF((NOT(ISBLANK($C$1:$C2727)))*(ISNUMBER(FIND("Item:", $C$1:$C2727))), ROW($C$1:$C2727)-ROW($C$1)+1))), "Item: ", "")</f>
        <v>PLACA DE ENTREGA DE OBRA</v>
      </c>
      <c r="I2727" t="str">
        <f t="shared" si="214"/>
        <v/>
      </c>
      <c r="J2727" t="str">
        <f t="shared" si="217"/>
        <v>MANO DE OBRA</v>
      </c>
      <c r="K2727" t="b">
        <f t="shared" si="215"/>
        <v>0</v>
      </c>
      <c r="L2727" s="11" t="str">
        <f t="shared" si="216"/>
        <v/>
      </c>
      <c r="M2727" t="str">
        <f>IF(B2727="Q", MAX(M$2:M2726)+1, "")</f>
        <v/>
      </c>
      <c r="N2727" t="str">
        <f t="shared" si="213"/>
        <v/>
      </c>
    </row>
    <row r="2728" spans="1:14" x14ac:dyDescent="0.25">
      <c r="H2728" t="str" cm="1">
        <f t="array" ref="H2728">SUBSTITUTE(INDEX($C$1:$C2728, MAX(IF((NOT(ISBLANK($C$1:$C2728)))*(ISNUMBER(FIND("Item:", $C$1:$C2728))), ROW($C$1:$C2728)-ROW($C$1)+1))), "Item: ", "")</f>
        <v>PLACA DE ENTREGA DE OBRA</v>
      </c>
      <c r="I2728" t="str">
        <f t="shared" si="214"/>
        <v/>
      </c>
      <c r="J2728" t="str">
        <f t="shared" si="217"/>
        <v>MANO DE OBRA</v>
      </c>
      <c r="K2728" t="b">
        <f t="shared" si="215"/>
        <v>0</v>
      </c>
      <c r="L2728" s="11" t="str">
        <f t="shared" si="216"/>
        <v/>
      </c>
      <c r="M2728" t="str">
        <f>IF(B2728="Q", MAX(M$2:M2727)+1, "")</f>
        <v/>
      </c>
      <c r="N2728" t="str">
        <f t="shared" si="213"/>
        <v/>
      </c>
    </row>
    <row r="2729" spans="1:14" x14ac:dyDescent="0.25">
      <c r="H2729" t="str" cm="1">
        <f t="array" ref="H2729">SUBSTITUTE(INDEX($C$1:$C2729, MAX(IF((NOT(ISBLANK($C$1:$C2729)))*(ISNUMBER(FIND("Item:", $C$1:$C2729))), ROW($C$1:$C2729)-ROW($C$1)+1))), "Item: ", "")</f>
        <v>PLACA DE ENTREGA DE OBRA</v>
      </c>
      <c r="I2729" t="str">
        <f t="shared" si="214"/>
        <v/>
      </c>
      <c r="J2729" t="str">
        <f t="shared" si="217"/>
        <v>MANO DE OBRA</v>
      </c>
      <c r="K2729" t="b">
        <f t="shared" si="215"/>
        <v>0</v>
      </c>
      <c r="L2729" s="11" t="str">
        <f t="shared" si="216"/>
        <v/>
      </c>
      <c r="M2729" t="str">
        <f>IF(B2729="Q", MAX(M$2:M2728)+1, "")</f>
        <v/>
      </c>
      <c r="N2729" t="str">
        <f t="shared" si="213"/>
        <v/>
      </c>
    </row>
    <row r="2730" spans="1:14" x14ac:dyDescent="0.25">
      <c r="A2730" s="6" t="s">
        <v>1</v>
      </c>
      <c r="B2730" s="6" t="s">
        <v>224</v>
      </c>
      <c r="C2730" s="8" t="s">
        <v>225</v>
      </c>
      <c r="D2730" s="8"/>
      <c r="E2730" s="8"/>
      <c r="F2730" s="8" t="s">
        <v>226</v>
      </c>
      <c r="G2730" s="7">
        <v>1.44</v>
      </c>
      <c r="H2730" t="str" cm="1">
        <f t="array" ref="H2730">SUBSTITUTE(INDEX($C$1:$C2730, MAX(IF((NOT(ISBLANK($C$1:$C2730)))*(ISNUMBER(FIND("Item:", $C$1:$C2730))), ROW($C$1:$C2730)-ROW($C$1)+1))), "Item: ", "")</f>
        <v>PLACA DE ENTREGA DE OBRA</v>
      </c>
      <c r="I2730" t="str">
        <f t="shared" si="214"/>
        <v>MANO DE OBRA</v>
      </c>
      <c r="J2730" t="str">
        <f t="shared" si="217"/>
        <v>MANO DE OBRA</v>
      </c>
      <c r="K2730" t="b">
        <f t="shared" si="215"/>
        <v>0</v>
      </c>
      <c r="L2730" s="11" t="str">
        <f t="shared" si="216"/>
        <v/>
      </c>
      <c r="M2730" t="str">
        <f>IF(B2730="Q", MAX(M$2:M2729)+1, "")</f>
        <v/>
      </c>
      <c r="N2730" t="str">
        <f t="shared" si="213"/>
        <v/>
      </c>
    </row>
    <row r="2731" spans="1:14" x14ac:dyDescent="0.25">
      <c r="A2731" s="2"/>
      <c r="B2731" s="2" t="s">
        <v>227</v>
      </c>
      <c r="C2731" s="5" t="s">
        <v>228</v>
      </c>
      <c r="D2731" s="5"/>
      <c r="E2731" s="5" t="s">
        <v>229</v>
      </c>
      <c r="F2731" s="5" t="s">
        <v>230</v>
      </c>
      <c r="G2731" s="3">
        <v>0.79</v>
      </c>
      <c r="H2731" t="str" cm="1">
        <f t="array" ref="H2731">SUBSTITUTE(INDEX($C$1:$C2731, MAX(IF((NOT(ISBLANK($C$1:$C2731)))*(ISNUMBER(FIND("Item:", $C$1:$C2731))), ROW($C$1:$C2731)-ROW($C$1)+1))), "Item: ", "")</f>
        <v>PLACA DE ENTREGA DE OBRA</v>
      </c>
      <c r="I2731" t="str">
        <f t="shared" si="214"/>
        <v/>
      </c>
      <c r="J2731" t="str">
        <f t="shared" si="217"/>
        <v>MANO DE OBRA</v>
      </c>
      <c r="K2731" t="b">
        <f t="shared" si="215"/>
        <v>0</v>
      </c>
      <c r="L2731" s="11" t="str">
        <f t="shared" si="216"/>
        <v/>
      </c>
      <c r="M2731" t="str">
        <f>IF(B2731="Q", MAX(M$2:M2730)+1, "")</f>
        <v/>
      </c>
      <c r="N2731" t="str">
        <f t="shared" si="213"/>
        <v/>
      </c>
    </row>
    <row r="2732" spans="1:14" x14ac:dyDescent="0.25">
      <c r="A2732" s="2"/>
      <c r="B2732" s="2" t="s">
        <v>231</v>
      </c>
      <c r="C2732" s="5" t="s">
        <v>232</v>
      </c>
      <c r="D2732" s="5"/>
      <c r="E2732" s="5" t="s">
        <v>233</v>
      </c>
      <c r="F2732" s="5" t="s">
        <v>234</v>
      </c>
      <c r="G2732" s="3">
        <v>0.33</v>
      </c>
      <c r="H2732" t="str" cm="1">
        <f t="array" ref="H2732">SUBSTITUTE(INDEX($C$1:$C2732, MAX(IF((NOT(ISBLANK($C$1:$C2732)))*(ISNUMBER(FIND("Item:", $C$1:$C2732))), ROW($C$1:$C2732)-ROW($C$1)+1))), "Item: ", "")</f>
        <v>PLACA DE ENTREGA DE OBRA</v>
      </c>
      <c r="I2732" t="str">
        <f t="shared" si="214"/>
        <v/>
      </c>
      <c r="J2732" t="str">
        <f t="shared" si="217"/>
        <v>MANO DE OBRA</v>
      </c>
      <c r="K2732" t="b">
        <f t="shared" si="215"/>
        <v>0</v>
      </c>
      <c r="L2732" s="11" t="str">
        <f t="shared" si="216"/>
        <v/>
      </c>
      <c r="M2732" t="str">
        <f>IF(B2732="Q", MAX(M$2:M2731)+1, "")</f>
        <v/>
      </c>
      <c r="N2732" t="str">
        <f t="shared" si="213"/>
        <v/>
      </c>
    </row>
    <row r="2733" spans="1:14" x14ac:dyDescent="0.25">
      <c r="A2733" s="6" t="s">
        <v>1</v>
      </c>
      <c r="B2733" s="6" t="s">
        <v>235</v>
      </c>
      <c r="C2733" s="8" t="s">
        <v>236</v>
      </c>
      <c r="D2733" s="8"/>
      <c r="E2733" s="8"/>
      <c r="F2733" s="8" t="s">
        <v>237</v>
      </c>
      <c r="G2733" s="7">
        <v>2.57</v>
      </c>
      <c r="H2733" t="str" cm="1">
        <f t="array" ref="H2733">SUBSTITUTE(INDEX($C$1:$C2733, MAX(IF((NOT(ISBLANK($C$1:$C2733)))*(ISNUMBER(FIND("Item:", $C$1:$C2733))), ROW($C$1:$C2733)-ROW($C$1)+1))), "Item: ", "")</f>
        <v>PLACA DE ENTREGA DE OBRA</v>
      </c>
      <c r="I2733" t="str">
        <f t="shared" si="214"/>
        <v>MANO DE OBRA</v>
      </c>
      <c r="J2733" t="str">
        <f t="shared" si="217"/>
        <v>MANO DE OBRA</v>
      </c>
      <c r="K2733" t="b">
        <f t="shared" si="215"/>
        <v>0</v>
      </c>
      <c r="L2733" s="11" t="str">
        <f t="shared" si="216"/>
        <v/>
      </c>
      <c r="M2733" t="str">
        <f>IF(B2733="Q", MAX(M$2:M2732)+1, "")</f>
        <v/>
      </c>
      <c r="N2733" t="str">
        <f t="shared" si="213"/>
        <v/>
      </c>
    </row>
    <row r="2734" spans="1:14" x14ac:dyDescent="0.25">
      <c r="A2734" s="2"/>
      <c r="B2734" s="2" t="s">
        <v>238</v>
      </c>
      <c r="C2734" s="5" t="s">
        <v>239</v>
      </c>
      <c r="D2734" s="5"/>
      <c r="E2734" s="5"/>
      <c r="F2734" s="5"/>
      <c r="G2734" s="5"/>
      <c r="H2734" t="str" cm="1">
        <f t="array" ref="H2734">SUBSTITUTE(INDEX($C$1:$C2734, MAX(IF((NOT(ISBLANK($C$1:$C2734)))*(ISNUMBER(FIND("Item:", $C$1:$C2734))), ROW($C$1:$C2734)-ROW($C$1)+1))), "Item: ", "")</f>
        <v>PLACA DE ENTREGA DE OBRA</v>
      </c>
      <c r="I2734" t="str">
        <f t="shared" si="214"/>
        <v>EQUIPO</v>
      </c>
      <c r="J2734" t="str">
        <f t="shared" si="217"/>
        <v>EQUIPO</v>
      </c>
      <c r="K2734" t="b">
        <f t="shared" si="215"/>
        <v>0</v>
      </c>
      <c r="L2734" s="11" t="str">
        <f t="shared" si="216"/>
        <v/>
      </c>
      <c r="M2734" t="str">
        <f>IF(B2734="Q", MAX(M$2:M2733)+1, "")</f>
        <v/>
      </c>
      <c r="N2734" t="str">
        <f t="shared" si="213"/>
        <v/>
      </c>
    </row>
    <row r="2735" spans="1:14" x14ac:dyDescent="0.25">
      <c r="H2735" t="str" cm="1">
        <f t="array" ref="H2735">SUBSTITUTE(INDEX($C$1:$C2735, MAX(IF((NOT(ISBLANK($C$1:$C2735)))*(ISNUMBER(FIND("Item:", $C$1:$C2735))), ROW($C$1:$C2735)-ROW($C$1)+1))), "Item: ", "")</f>
        <v>PLACA DE ENTREGA DE OBRA</v>
      </c>
      <c r="I2735" t="str">
        <f t="shared" si="214"/>
        <v/>
      </c>
      <c r="J2735" t="str">
        <f t="shared" si="217"/>
        <v>EQUIPO</v>
      </c>
      <c r="K2735" t="b">
        <f t="shared" si="215"/>
        <v>0</v>
      </c>
      <c r="L2735" s="11" t="str">
        <f t="shared" si="216"/>
        <v/>
      </c>
      <c r="M2735" t="str">
        <f>IF(B2735="Q", MAX(M$2:M2734)+1, "")</f>
        <v/>
      </c>
      <c r="N2735" t="str">
        <f t="shared" si="213"/>
        <v/>
      </c>
    </row>
    <row r="2736" spans="1:14" x14ac:dyDescent="0.25">
      <c r="H2736" t="str" cm="1">
        <f t="array" ref="H2736">SUBSTITUTE(INDEX($C$1:$C2736, MAX(IF((NOT(ISBLANK($C$1:$C2736)))*(ISNUMBER(FIND("Item:", $C$1:$C2736))), ROW($C$1:$C2736)-ROW($C$1)+1))), "Item: ", "")</f>
        <v>PLACA DE ENTREGA DE OBRA</v>
      </c>
      <c r="I2736" t="str">
        <f t="shared" si="214"/>
        <v/>
      </c>
      <c r="J2736" t="str">
        <f t="shared" si="217"/>
        <v>EQUIPO</v>
      </c>
      <c r="K2736" t="b">
        <f t="shared" si="215"/>
        <v>0</v>
      </c>
      <c r="L2736" s="11" t="str">
        <f t="shared" si="216"/>
        <v/>
      </c>
      <c r="M2736" t="str">
        <f>IF(B2736="Q", MAX(M$2:M2735)+1, "")</f>
        <v/>
      </c>
      <c r="N2736" t="str">
        <f t="shared" si="213"/>
        <v/>
      </c>
    </row>
    <row r="2737" spans="1:14" x14ac:dyDescent="0.25">
      <c r="H2737" t="str" cm="1">
        <f t="array" ref="H2737">SUBSTITUTE(INDEX($C$1:$C2737, MAX(IF((NOT(ISBLANK($C$1:$C2737)))*(ISNUMBER(FIND("Item:", $C$1:$C2737))), ROW($C$1:$C2737)-ROW($C$1)+1))), "Item: ", "")</f>
        <v>PLACA DE ENTREGA DE OBRA</v>
      </c>
      <c r="I2737" t="str">
        <f t="shared" si="214"/>
        <v/>
      </c>
      <c r="J2737" t="str">
        <f t="shared" si="217"/>
        <v>EQUIPO</v>
      </c>
      <c r="K2737" t="b">
        <f t="shared" si="215"/>
        <v>0</v>
      </c>
      <c r="L2737" s="11" t="str">
        <f t="shared" si="216"/>
        <v/>
      </c>
      <c r="M2737" t="str">
        <f>IF(B2737="Q", MAX(M$2:M2736)+1, "")</f>
        <v/>
      </c>
      <c r="N2737" t="str">
        <f t="shared" si="213"/>
        <v/>
      </c>
    </row>
    <row r="2738" spans="1:14" x14ac:dyDescent="0.25">
      <c r="H2738" t="str" cm="1">
        <f t="array" ref="H2738">SUBSTITUTE(INDEX($C$1:$C2738, MAX(IF((NOT(ISBLANK($C$1:$C2738)))*(ISNUMBER(FIND("Item:", $C$1:$C2738))), ROW($C$1:$C2738)-ROW($C$1)+1))), "Item: ", "")</f>
        <v>PLACA DE ENTREGA DE OBRA</v>
      </c>
      <c r="I2738" t="str">
        <f t="shared" si="214"/>
        <v/>
      </c>
      <c r="J2738" t="str">
        <f t="shared" si="217"/>
        <v>EQUIPO</v>
      </c>
      <c r="K2738" t="b">
        <f t="shared" si="215"/>
        <v>0</v>
      </c>
      <c r="L2738" s="11" t="str">
        <f t="shared" si="216"/>
        <v/>
      </c>
      <c r="M2738" t="str">
        <f>IF(B2738="Q", MAX(M$2:M2737)+1, "")</f>
        <v/>
      </c>
      <c r="N2738" t="str">
        <f t="shared" si="213"/>
        <v/>
      </c>
    </row>
    <row r="2739" spans="1:14" x14ac:dyDescent="0.25">
      <c r="H2739" t="str" cm="1">
        <f t="array" ref="H2739">SUBSTITUTE(INDEX($C$1:$C2739, MAX(IF((NOT(ISBLANK($C$1:$C2739)))*(ISNUMBER(FIND("Item:", $C$1:$C2739))), ROW($C$1:$C2739)-ROW($C$1)+1))), "Item: ", "")</f>
        <v>PLACA DE ENTREGA DE OBRA</v>
      </c>
      <c r="I2739" t="str">
        <f t="shared" si="214"/>
        <v/>
      </c>
      <c r="J2739" t="str">
        <f t="shared" si="217"/>
        <v>EQUIPO</v>
      </c>
      <c r="K2739" t="b">
        <f t="shared" si="215"/>
        <v>0</v>
      </c>
      <c r="L2739" s="11" t="str">
        <f t="shared" si="216"/>
        <v/>
      </c>
      <c r="M2739" t="str">
        <f>IF(B2739="Q", MAX(M$2:M2738)+1, "")</f>
        <v/>
      </c>
      <c r="N2739" t="str">
        <f t="shared" si="213"/>
        <v/>
      </c>
    </row>
    <row r="2740" spans="1:14" x14ac:dyDescent="0.25">
      <c r="A2740" s="2"/>
      <c r="B2740" s="2" t="s">
        <v>240</v>
      </c>
      <c r="C2740" s="5" t="s">
        <v>241</v>
      </c>
      <c r="D2740" s="5"/>
      <c r="E2740" s="5" t="s">
        <v>242</v>
      </c>
      <c r="F2740" s="5" t="s">
        <v>243</v>
      </c>
      <c r="G2740" s="3">
        <v>0.08</v>
      </c>
      <c r="H2740" t="str" cm="1">
        <f t="array" ref="H2740">SUBSTITUTE(INDEX($C$1:$C2740, MAX(IF((NOT(ISBLANK($C$1:$C2740)))*(ISNUMBER(FIND("Item:", $C$1:$C2740))), ROW($C$1:$C2740)-ROW($C$1)+1))), "Item: ", "")</f>
        <v>PLACA DE ENTREGA DE OBRA</v>
      </c>
      <c r="I2740" t="str">
        <f t="shared" si="214"/>
        <v/>
      </c>
      <c r="J2740" t="str">
        <f t="shared" si="217"/>
        <v>EQUIPO</v>
      </c>
      <c r="K2740" t="b">
        <f t="shared" si="215"/>
        <v>0</v>
      </c>
      <c r="L2740" s="11" t="str">
        <f t="shared" si="216"/>
        <v/>
      </c>
      <c r="M2740" t="str">
        <f>IF(B2740="Q", MAX(M$2:M2739)+1, "")</f>
        <v/>
      </c>
      <c r="N2740" t="str">
        <f t="shared" si="213"/>
        <v/>
      </c>
    </row>
    <row r="2741" spans="1:14" x14ac:dyDescent="0.25">
      <c r="A2741" s="6" t="s">
        <v>1</v>
      </c>
      <c r="B2741" s="6" t="s">
        <v>244</v>
      </c>
      <c r="C2741" s="8" t="s">
        <v>245</v>
      </c>
      <c r="D2741" s="8"/>
      <c r="E2741" s="8"/>
      <c r="F2741" s="8" t="s">
        <v>246</v>
      </c>
      <c r="G2741" s="7">
        <v>0.08</v>
      </c>
      <c r="H2741" t="str" cm="1">
        <f t="array" ref="H2741">SUBSTITUTE(INDEX($C$1:$C2741, MAX(IF((NOT(ISBLANK($C$1:$C2741)))*(ISNUMBER(FIND("Item:", $C$1:$C2741))), ROW($C$1:$C2741)-ROW($C$1)+1))), "Item: ", "")</f>
        <v>PLACA DE ENTREGA DE OBRA</v>
      </c>
      <c r="I2741" t="str">
        <f t="shared" si="214"/>
        <v>EQUIPO</v>
      </c>
      <c r="J2741" t="str">
        <f t="shared" si="217"/>
        <v>EQUIPO</v>
      </c>
      <c r="K2741" t="b">
        <f t="shared" si="215"/>
        <v>0</v>
      </c>
      <c r="L2741" s="11" t="str">
        <f t="shared" si="216"/>
        <v/>
      </c>
      <c r="M2741" t="str">
        <f>IF(B2741="Q", MAX(M$2:M2740)+1, "")</f>
        <v/>
      </c>
      <c r="N2741" t="str">
        <f t="shared" si="213"/>
        <v/>
      </c>
    </row>
    <row r="2742" spans="1:14" x14ac:dyDescent="0.25">
      <c r="A2742" s="6" t="s">
        <v>1</v>
      </c>
      <c r="B2742" s="6" t="s">
        <v>247</v>
      </c>
      <c r="C2742" s="8" t="s">
        <v>248</v>
      </c>
      <c r="D2742" s="8"/>
      <c r="E2742" s="8"/>
      <c r="F2742" s="8" t="s">
        <v>249</v>
      </c>
      <c r="G2742" s="7">
        <v>1256.6400000000001</v>
      </c>
      <c r="H2742" t="str" cm="1">
        <f t="array" ref="H2742">SUBSTITUTE(INDEX($C$1:$C2742, MAX(IF((NOT(ISBLANK($C$1:$C2742)))*(ISNUMBER(FIND("Item:", $C$1:$C2742))), ROW($C$1:$C2742)-ROW($C$1)+1))), "Item: ", "")</f>
        <v>PLACA DE ENTREGA DE OBRA</v>
      </c>
      <c r="I2742" t="str">
        <f t="shared" si="214"/>
        <v/>
      </c>
      <c r="J2742" t="str">
        <f t="shared" si="217"/>
        <v>EQUIPO</v>
      </c>
      <c r="K2742" t="b">
        <f t="shared" si="215"/>
        <v>0</v>
      </c>
      <c r="L2742" s="11" t="str">
        <f t="shared" si="216"/>
        <v/>
      </c>
      <c r="M2742" t="str">
        <f>IF(B2742="Q", MAX(M$2:M2741)+1, "")</f>
        <v/>
      </c>
      <c r="N2742" t="str">
        <f t="shared" si="213"/>
        <v/>
      </c>
    </row>
    <row r="2743" spans="1:14" x14ac:dyDescent="0.25">
      <c r="A2743" s="2"/>
      <c r="B2743" s="2" t="s">
        <v>250</v>
      </c>
      <c r="C2743" s="5" t="s">
        <v>251</v>
      </c>
      <c r="D2743" s="5"/>
      <c r="E2743" s="5" t="s">
        <v>252</v>
      </c>
      <c r="F2743" s="5" t="s">
        <v>253</v>
      </c>
      <c r="G2743" s="3">
        <v>87.96</v>
      </c>
      <c r="H2743" t="str" cm="1">
        <f t="array" ref="H2743">SUBSTITUTE(INDEX($C$1:$C2743, MAX(IF((NOT(ISBLANK($C$1:$C2743)))*(ISNUMBER(FIND("Item:", $C$1:$C2743))), ROW($C$1:$C2743)-ROW($C$1)+1))), "Item: ", "")</f>
        <v>PLACA DE ENTREGA DE OBRA</v>
      </c>
      <c r="I2743" t="str">
        <f t="shared" si="214"/>
        <v/>
      </c>
      <c r="J2743" t="str">
        <f t="shared" si="217"/>
        <v>EQUIPO</v>
      </c>
      <c r="K2743" t="b">
        <f t="shared" si="215"/>
        <v>0</v>
      </c>
      <c r="L2743" s="11" t="str">
        <f t="shared" si="216"/>
        <v/>
      </c>
      <c r="M2743" t="str">
        <f>IF(B2743="Q", MAX(M$2:M2742)+1, "")</f>
        <v/>
      </c>
      <c r="N2743" t="str">
        <f t="shared" si="213"/>
        <v/>
      </c>
    </row>
    <row r="2744" spans="1:14" x14ac:dyDescent="0.25">
      <c r="A2744" s="2"/>
      <c r="B2744" s="2" t="s">
        <v>26</v>
      </c>
      <c r="C2744" s="5" t="s">
        <v>254</v>
      </c>
      <c r="D2744" s="5"/>
      <c r="E2744" s="5" t="s">
        <v>252</v>
      </c>
      <c r="F2744" s="5" t="s">
        <v>255</v>
      </c>
      <c r="G2744" s="3">
        <v>94.12</v>
      </c>
      <c r="H2744" t="str" cm="1">
        <f t="array" ref="H2744">SUBSTITUTE(INDEX($C$1:$C2744, MAX(IF((NOT(ISBLANK($C$1:$C2744)))*(ISNUMBER(FIND("Item:", $C$1:$C2744))), ROW($C$1:$C2744)-ROW($C$1)+1))), "Item: ", "")</f>
        <v>PLACA DE ENTREGA DE OBRA</v>
      </c>
      <c r="I2744" t="str">
        <f t="shared" si="214"/>
        <v/>
      </c>
      <c r="J2744" t="str">
        <f t="shared" si="217"/>
        <v>EQUIPO</v>
      </c>
      <c r="K2744" t="b">
        <f t="shared" si="215"/>
        <v>0</v>
      </c>
      <c r="L2744" s="11" t="str">
        <f t="shared" si="216"/>
        <v/>
      </c>
      <c r="M2744" t="str">
        <f>IF(B2744="Q", MAX(M$2:M2743)+1, "")</f>
        <v/>
      </c>
      <c r="N2744" t="str">
        <f t="shared" si="213"/>
        <v/>
      </c>
    </row>
    <row r="2745" spans="1:14" x14ac:dyDescent="0.25">
      <c r="A2745" s="6" t="s">
        <v>1</v>
      </c>
      <c r="B2745" s="6" t="s">
        <v>256</v>
      </c>
      <c r="C2745" s="8" t="s">
        <v>257</v>
      </c>
      <c r="D2745" s="8"/>
      <c r="E2745" s="8"/>
      <c r="F2745" s="8" t="s">
        <v>258</v>
      </c>
      <c r="G2745" s="7">
        <v>1438.73</v>
      </c>
      <c r="H2745" t="str" cm="1">
        <f t="array" ref="H2745">SUBSTITUTE(INDEX($C$1:$C2745, MAX(IF((NOT(ISBLANK($C$1:$C2745)))*(ISNUMBER(FIND("Item:", $C$1:$C2745))), ROW($C$1:$C2745)-ROW($C$1)+1))), "Item: ", "")</f>
        <v>PLACA DE ENTREGA DE OBRA</v>
      </c>
      <c r="I2745" t="str">
        <f t="shared" si="214"/>
        <v/>
      </c>
      <c r="J2745" t="str">
        <f t="shared" si="217"/>
        <v>EQUIPO</v>
      </c>
      <c r="K2745" t="b">
        <f t="shared" si="215"/>
        <v>0</v>
      </c>
      <c r="L2745" s="11" t="str">
        <f t="shared" si="216"/>
        <v/>
      </c>
      <c r="M2745" t="str">
        <f>IF(B2745="Q", MAX(M$2:M2744)+1, "")</f>
        <v/>
      </c>
      <c r="N2745" t="str">
        <f t="shared" si="213"/>
        <v/>
      </c>
    </row>
    <row r="2746" spans="1:14" x14ac:dyDescent="0.25">
      <c r="A2746" s="2"/>
      <c r="B2746" s="2" t="s">
        <v>259</v>
      </c>
      <c r="C2746" s="5" t="s">
        <v>260</v>
      </c>
      <c r="D2746" s="5"/>
      <c r="E2746" s="5" t="s">
        <v>261</v>
      </c>
      <c r="F2746" s="5" t="s">
        <v>262</v>
      </c>
      <c r="G2746" s="3">
        <v>44.46</v>
      </c>
      <c r="H2746" t="str" cm="1">
        <f t="array" ref="H2746">SUBSTITUTE(INDEX($C$1:$C2746, MAX(IF((NOT(ISBLANK($C$1:$C2746)))*(ISNUMBER(FIND("Item:", $C$1:$C2746))), ROW($C$1:$C2746)-ROW($C$1)+1))), "Item: ", "")</f>
        <v>PLACA DE ENTREGA DE OBRA</v>
      </c>
      <c r="I2746" t="str">
        <f t="shared" si="214"/>
        <v/>
      </c>
      <c r="J2746" t="str">
        <f t="shared" si="217"/>
        <v>EQUIPO</v>
      </c>
      <c r="K2746" t="b">
        <f t="shared" si="215"/>
        <v>0</v>
      </c>
      <c r="L2746" s="11" t="str">
        <f t="shared" si="216"/>
        <v/>
      </c>
      <c r="M2746" t="str">
        <f>IF(B2746="Q", MAX(M$2:M2745)+1, "")</f>
        <v/>
      </c>
      <c r="N2746" t="str">
        <f t="shared" si="213"/>
        <v/>
      </c>
    </row>
    <row r="2747" spans="1:14" x14ac:dyDescent="0.25">
      <c r="H2747" t="str" cm="1">
        <f t="array" ref="H2747">SUBSTITUTE(INDEX($C$1:$C2747, MAX(IF((NOT(ISBLANK($C$1:$C2747)))*(ISNUMBER(FIND("Item:", $C$1:$C2747))), ROW($C$1:$C2747)-ROW($C$1)+1))), "Item: ", "")</f>
        <v>PLACA DE ENTREGA DE OBRA</v>
      </c>
      <c r="I2747" t="str">
        <f t="shared" si="214"/>
        <v/>
      </c>
      <c r="J2747" t="str">
        <f t="shared" si="217"/>
        <v>EQUIPO</v>
      </c>
      <c r="K2747" t="b">
        <f t="shared" si="215"/>
        <v>0</v>
      </c>
      <c r="L2747" s="11" t="str">
        <f t="shared" si="216"/>
        <v/>
      </c>
      <c r="M2747" t="str">
        <f>IF(B2747="Q", MAX(M$2:M2746)+1, "")</f>
        <v/>
      </c>
      <c r="N2747" t="str">
        <f t="shared" si="213"/>
        <v/>
      </c>
    </row>
    <row r="2748" spans="1:14" x14ac:dyDescent="0.25">
      <c r="A2748" s="6" t="s">
        <v>1</v>
      </c>
      <c r="B2748" s="6" t="s">
        <v>263</v>
      </c>
      <c r="C2748" s="8" t="s">
        <v>264</v>
      </c>
      <c r="D2748" s="8"/>
      <c r="E2748" s="8"/>
      <c r="F2748" s="8" t="s">
        <v>265</v>
      </c>
      <c r="G2748" s="7">
        <v>1483.19</v>
      </c>
      <c r="H2748" t="str" cm="1">
        <f t="array" ref="H2748">SUBSTITUTE(INDEX($C$1:$C2748, MAX(IF((NOT(ISBLANK($C$1:$C2748)))*(ISNUMBER(FIND("Item:", $C$1:$C2748))), ROW($C$1:$C2748)-ROW($C$1)+1))), "Item: ", "")</f>
        <v>PLACA DE ENTREGA DE OBRA</v>
      </c>
      <c r="I2748" t="str">
        <f t="shared" si="214"/>
        <v/>
      </c>
      <c r="J2748" t="str">
        <f t="shared" si="217"/>
        <v>EQUIPO</v>
      </c>
      <c r="K2748" t="b">
        <f t="shared" si="215"/>
        <v>0</v>
      </c>
      <c r="L2748" s="11" t="str">
        <f t="shared" si="216"/>
        <v/>
      </c>
      <c r="M2748">
        <f>IF(B2748="Q", MAX(M$2:M2747)+1, "")</f>
        <v>55</v>
      </c>
      <c r="N2748" t="str">
        <f t="shared" si="213"/>
        <v>PLACA DE ENTREGA DE OBRA</v>
      </c>
    </row>
    <row r="2749" spans="1:14" x14ac:dyDescent="0.25">
      <c r="A2749" s="6" t="s">
        <v>1</v>
      </c>
      <c r="B2749" s="6"/>
      <c r="C2749" s="8" t="s">
        <v>266</v>
      </c>
      <c r="D2749" s="8"/>
      <c r="E2749" s="8"/>
      <c r="F2749" s="8"/>
      <c r="G2749" s="7">
        <v>1483.19</v>
      </c>
      <c r="H2749" t="str" cm="1">
        <f t="array" ref="H2749">SUBSTITUTE(INDEX($C$1:$C2749, MAX(IF((NOT(ISBLANK($C$1:$C2749)))*(ISNUMBER(FIND("Item:", $C$1:$C2749))), ROW($C$1:$C2749)-ROW($C$1)+1))), "Item: ", "")</f>
        <v>PLACA DE ENTREGA DE OBRA</v>
      </c>
      <c r="I2749" t="str">
        <f t="shared" si="214"/>
        <v/>
      </c>
      <c r="J2749" t="str">
        <f t="shared" si="217"/>
        <v>EQUIPO</v>
      </c>
      <c r="K2749" t="b">
        <f t="shared" si="215"/>
        <v>0</v>
      </c>
      <c r="L2749" s="11" t="str">
        <f t="shared" si="216"/>
        <v/>
      </c>
      <c r="M2749" t="str">
        <f>IF(B2749="Q", MAX(M$2:M2748)+1, "")</f>
        <v/>
      </c>
      <c r="N2749" t="str">
        <f t="shared" si="213"/>
        <v/>
      </c>
    </row>
    <row r="2750" spans="1:14" x14ac:dyDescent="0.25">
      <c r="C2750" s="9" t="s">
        <v>386</v>
      </c>
      <c r="H2750" t="str" cm="1">
        <f t="array" ref="H2750">SUBSTITUTE(INDEX($C$1:$C2750, MAX(IF((NOT(ISBLANK($C$1:$C2750)))*(ISNUMBER(FIND("Item:", $C$1:$C2750))), ROW($C$1:$C2750)-ROW($C$1)+1))), "Item: ", "")</f>
        <v>PLACA DE ENTREGA DE OBRA</v>
      </c>
      <c r="I2750" t="str">
        <f t="shared" si="214"/>
        <v/>
      </c>
      <c r="J2750" t="str">
        <f t="shared" si="217"/>
        <v>EQUIPO</v>
      </c>
      <c r="K2750" t="b">
        <f t="shared" si="215"/>
        <v>0</v>
      </c>
      <c r="L2750" s="11" t="str">
        <f t="shared" si="216"/>
        <v/>
      </c>
      <c r="M2750" t="str">
        <f>IF(B2750="Q", MAX(M$2:M2749)+1, "")</f>
        <v/>
      </c>
      <c r="N2750" t="str">
        <f t="shared" si="213"/>
        <v/>
      </c>
    </row>
    <row r="2751" spans="1:14" x14ac:dyDescent="0.25">
      <c r="H2751" t="str" cm="1">
        <f t="array" ref="H2751">SUBSTITUTE(INDEX($C$1:$C2751, MAX(IF((NOT(ISBLANK($C$1:$C2751)))*(ISNUMBER(FIND("Item:", $C$1:$C2751))), ROW($C$1:$C2751)-ROW($C$1)+1))), "Item: ", "")</f>
        <v>PLACA DE ENTREGA DE OBRA</v>
      </c>
      <c r="I2751" t="str">
        <f t="shared" si="214"/>
        <v/>
      </c>
      <c r="J2751" t="str">
        <f t="shared" si="217"/>
        <v>EQUIPO</v>
      </c>
      <c r="K2751" t="b">
        <f t="shared" si="215"/>
        <v>0</v>
      </c>
      <c r="L2751" s="11" t="str">
        <f t="shared" si="216"/>
        <v/>
      </c>
      <c r="M2751" t="str">
        <f>IF(B2751="Q", MAX(M$2:M2750)+1, "")</f>
        <v/>
      </c>
      <c r="N2751" t="str">
        <f t="shared" si="213"/>
        <v/>
      </c>
    </row>
    <row r="2752" spans="1:14" x14ac:dyDescent="0.25">
      <c r="C2752" s="10" t="s">
        <v>387</v>
      </c>
      <c r="E2752" s="10" t="s">
        <v>307</v>
      </c>
      <c r="H2752" t="str" cm="1">
        <f t="array" ref="H2752">SUBSTITUTE(INDEX($C$1:$C2752, MAX(IF((NOT(ISBLANK($C$1:$C2752)))*(ISNUMBER(FIND("Item:", $C$1:$C2752))), ROW($C$1:$C2752)-ROW($C$1)+1))), "Item: ", "")</f>
        <v>CANALETA DE CALAMINA GALVANIZADA Nro 28 CORTE 33</v>
      </c>
      <c r="I2752" t="str">
        <f t="shared" si="214"/>
        <v/>
      </c>
      <c r="J2752" t="str">
        <f t="shared" si="217"/>
        <v>EQUIPO</v>
      </c>
      <c r="K2752" t="b">
        <f t="shared" si="215"/>
        <v>0</v>
      </c>
      <c r="L2752" s="11" t="str">
        <f t="shared" si="216"/>
        <v/>
      </c>
      <c r="M2752" t="str">
        <f>IF(B2752="Q", MAX(M$2:M2751)+1, "")</f>
        <v/>
      </c>
      <c r="N2752" t="str">
        <f t="shared" si="213"/>
        <v/>
      </c>
    </row>
    <row r="2753" spans="1:14" x14ac:dyDescent="0.25">
      <c r="C2753" s="10" t="s">
        <v>0</v>
      </c>
      <c r="E2753" s="10" t="s">
        <v>72</v>
      </c>
      <c r="H2753" t="str" cm="1">
        <f t="array" ref="H2753">SUBSTITUTE(INDEX($C$1:$C2753, MAX(IF((NOT(ISBLANK($C$1:$C2753)))*(ISNUMBER(FIND("Item:", $C$1:$C2753))), ROW($C$1:$C2753)-ROW($C$1)+1))), "Item: ", "")</f>
        <v>CANALETA DE CALAMINA GALVANIZADA Nro 28 CORTE 33</v>
      </c>
      <c r="I2753" t="str">
        <f t="shared" si="214"/>
        <v/>
      </c>
      <c r="J2753" t="str">
        <f t="shared" si="217"/>
        <v>EQUIPO</v>
      </c>
      <c r="K2753" t="b">
        <f t="shared" si="215"/>
        <v>0</v>
      </c>
      <c r="L2753" s="11" t="str">
        <f t="shared" si="216"/>
        <v/>
      </c>
      <c r="M2753" t="str">
        <f>IF(B2753="Q", MAX(M$2:M2752)+1, "")</f>
        <v/>
      </c>
      <c r="N2753" t="str">
        <f t="shared" si="213"/>
        <v/>
      </c>
    </row>
    <row r="2754" spans="1:14" x14ac:dyDescent="0.25">
      <c r="C2754" s="10" t="s">
        <v>71</v>
      </c>
      <c r="E2754" s="10" t="s">
        <v>73</v>
      </c>
      <c r="H2754" t="str" cm="1">
        <f t="array" ref="H2754">SUBSTITUTE(INDEX($C$1:$C2754, MAX(IF((NOT(ISBLANK($C$1:$C2754)))*(ISNUMBER(FIND("Item:", $C$1:$C2754))), ROW($C$1:$C2754)-ROW($C$1)+1))), "Item: ", "")</f>
        <v>CANALETA DE CALAMINA GALVANIZADA Nro 28 CORTE 33</v>
      </c>
      <c r="I2754" t="str">
        <f t="shared" si="214"/>
        <v/>
      </c>
      <c r="J2754" t="str">
        <f t="shared" si="217"/>
        <v>EQUIPO</v>
      </c>
      <c r="K2754" t="b">
        <f t="shared" si="215"/>
        <v>0</v>
      </c>
      <c r="L2754" s="11" t="str">
        <f t="shared" si="216"/>
        <v/>
      </c>
      <c r="M2754" t="str">
        <f>IF(B2754="Q", MAX(M$2:M2753)+1, "")</f>
        <v/>
      </c>
      <c r="N2754" t="str">
        <f t="shared" ref="N2754:N2817" si="218">+IF(M2754="","",H2754)</f>
        <v/>
      </c>
    </row>
    <row r="2755" spans="1:14" x14ac:dyDescent="0.25">
      <c r="H2755" t="str" cm="1">
        <f t="array" ref="H2755">SUBSTITUTE(INDEX($C$1:$C2755, MAX(IF((NOT(ISBLANK($C$1:$C2755)))*(ISNUMBER(FIND("Item:", $C$1:$C2755))), ROW($C$1:$C2755)-ROW($C$1)+1))), "Item: ", "")</f>
        <v>CANALETA DE CALAMINA GALVANIZADA Nro 28 CORTE 33</v>
      </c>
      <c r="I2755" t="str">
        <f t="shared" ref="I2755:I2818" si="219">IFERROR(  IF(OR(ISNUMBER(FIND("MATERIALES", C2755,1))), "MATERIALES",  IF(OR(ISNUMBER(FIND("MANO DE OBRA", C2755))), "MANO DE OBRA",  IF(OR(ISNUMBER(FIND("EQUIPO", C2755))), "EQUIPO",  ""))),"")</f>
        <v/>
      </c>
      <c r="J2755" t="str">
        <f t="shared" si="217"/>
        <v>EQUIPO</v>
      </c>
      <c r="K2755" t="b">
        <f t="shared" ref="K2755:K2818" si="220">AND(ISTEXT(B2755),C2755=J2755)</f>
        <v>0</v>
      </c>
      <c r="L2755" s="11" t="str">
        <f t="shared" ref="L2755:L2818" si="221">IF(ISNUMBER(A2755),"SI","")</f>
        <v/>
      </c>
      <c r="M2755" t="str">
        <f>IF(B2755="Q", MAX(M$2:M2754)+1, "")</f>
        <v/>
      </c>
      <c r="N2755" t="str">
        <f t="shared" si="218"/>
        <v/>
      </c>
    </row>
    <row r="2756" spans="1:14" x14ac:dyDescent="0.25">
      <c r="A2756" s="1" t="s">
        <v>2</v>
      </c>
      <c r="B2756" s="1" t="s">
        <v>213</v>
      </c>
      <c r="C2756" s="4" t="s">
        <v>214</v>
      </c>
      <c r="D2756" s="4" t="s">
        <v>74</v>
      </c>
      <c r="E2756" s="4" t="s">
        <v>77</v>
      </c>
      <c r="F2756" s="4" t="s">
        <v>215</v>
      </c>
      <c r="G2756" s="4" t="s">
        <v>76</v>
      </c>
      <c r="H2756" t="str" cm="1">
        <f t="array" ref="H2756">SUBSTITUTE(INDEX($C$1:$C2756, MAX(IF((NOT(ISBLANK($C$1:$C2756)))*(ISNUMBER(FIND("Item:", $C$1:$C2756))), ROW($C$1:$C2756)-ROW($C$1)+1))), "Item: ", "")</f>
        <v>CANALETA DE CALAMINA GALVANIZADA Nro 28 CORTE 33</v>
      </c>
      <c r="I2756" t="str">
        <f t="shared" si="219"/>
        <v/>
      </c>
      <c r="J2756" t="str">
        <f t="shared" si="217"/>
        <v>EQUIPO</v>
      </c>
      <c r="K2756" t="b">
        <f t="shared" si="220"/>
        <v>0</v>
      </c>
      <c r="L2756" s="11" t="str">
        <f t="shared" si="221"/>
        <v/>
      </c>
      <c r="M2756" t="str">
        <f>IF(B2756="Q", MAX(M$2:M2755)+1, "")</f>
        <v/>
      </c>
      <c r="N2756" t="str">
        <f t="shared" si="218"/>
        <v/>
      </c>
    </row>
    <row r="2757" spans="1:14" x14ac:dyDescent="0.25">
      <c r="A2757" s="2"/>
      <c r="B2757" s="2" t="s">
        <v>216</v>
      </c>
      <c r="C2757" s="5" t="s">
        <v>217</v>
      </c>
      <c r="D2757" s="5"/>
      <c r="E2757" s="5"/>
      <c r="F2757" s="5"/>
      <c r="G2757" s="5"/>
      <c r="H2757" t="str" cm="1">
        <f t="array" ref="H2757">SUBSTITUTE(INDEX($C$1:$C2757, MAX(IF((NOT(ISBLANK($C$1:$C2757)))*(ISNUMBER(FIND("Item:", $C$1:$C2757))), ROW($C$1:$C2757)-ROW($C$1)+1))), "Item: ", "")</f>
        <v>CANALETA DE CALAMINA GALVANIZADA Nro 28 CORTE 33</v>
      </c>
      <c r="I2757" t="str">
        <f t="shared" si="219"/>
        <v>MATERIALES</v>
      </c>
      <c r="J2757" t="str">
        <f t="shared" si="217"/>
        <v>MATERIALES</v>
      </c>
      <c r="K2757" t="b">
        <f t="shared" si="220"/>
        <v>1</v>
      </c>
      <c r="L2757" s="11" t="str">
        <f t="shared" si="221"/>
        <v/>
      </c>
      <c r="M2757" t="str">
        <f>IF(B2757="Q", MAX(M$2:M2756)+1, "")</f>
        <v/>
      </c>
      <c r="N2757" t="str">
        <f t="shared" si="218"/>
        <v/>
      </c>
    </row>
    <row r="2758" spans="1:14" x14ac:dyDescent="0.25">
      <c r="A2758" s="2">
        <v>1</v>
      </c>
      <c r="B2758" s="2" t="s">
        <v>218</v>
      </c>
      <c r="C2758" s="5" t="s">
        <v>164</v>
      </c>
      <c r="D2758" s="5" t="s">
        <v>26</v>
      </c>
      <c r="E2758" s="3">
        <v>0.5</v>
      </c>
      <c r="F2758" s="3">
        <v>8</v>
      </c>
      <c r="G2758" s="3">
        <v>4</v>
      </c>
      <c r="H2758" t="str" cm="1">
        <f t="array" ref="H2758">SUBSTITUTE(INDEX($C$1:$C2758, MAX(IF((NOT(ISBLANK($C$1:$C2758)))*(ISNUMBER(FIND("Item:", $C$1:$C2758))), ROW($C$1:$C2758)-ROW($C$1)+1))), "Item: ", "")</f>
        <v>CANALETA DE CALAMINA GALVANIZADA Nro 28 CORTE 33</v>
      </c>
      <c r="I2758" t="str">
        <f t="shared" si="219"/>
        <v/>
      </c>
      <c r="J2758" t="str">
        <f t="shared" si="217"/>
        <v>MATERIALES</v>
      </c>
      <c r="K2758" t="b">
        <f t="shared" si="220"/>
        <v>0</v>
      </c>
      <c r="L2758" s="11" t="str">
        <f t="shared" si="221"/>
        <v>SI</v>
      </c>
      <c r="M2758" t="str">
        <f>IF(B2758="Q", MAX(M$2:M2757)+1, "")</f>
        <v/>
      </c>
      <c r="N2758" t="str">
        <f t="shared" si="218"/>
        <v/>
      </c>
    </row>
    <row r="2759" spans="1:14" x14ac:dyDescent="0.25">
      <c r="A2759" s="2">
        <v>2</v>
      </c>
      <c r="B2759" s="2" t="s">
        <v>218</v>
      </c>
      <c r="C2759" s="5" t="s">
        <v>103</v>
      </c>
      <c r="D2759" s="5" t="s">
        <v>26</v>
      </c>
      <c r="E2759" s="3">
        <v>1</v>
      </c>
      <c r="F2759" s="3">
        <v>35</v>
      </c>
      <c r="G2759" s="3">
        <v>35</v>
      </c>
      <c r="H2759" t="str" cm="1">
        <f t="array" ref="H2759">SUBSTITUTE(INDEX($C$1:$C2759, MAX(IF((NOT(ISBLANK($C$1:$C2759)))*(ISNUMBER(FIND("Item:", $C$1:$C2759))), ROW($C$1:$C2759)-ROW($C$1)+1))), "Item: ", "")</f>
        <v>CANALETA DE CALAMINA GALVANIZADA Nro 28 CORTE 33</v>
      </c>
      <c r="I2759" t="str">
        <f t="shared" si="219"/>
        <v/>
      </c>
      <c r="J2759" t="str">
        <f t="shared" si="217"/>
        <v>MATERIALES</v>
      </c>
      <c r="K2759" t="b">
        <f t="shared" si="220"/>
        <v>0</v>
      </c>
      <c r="L2759" s="11" t="str">
        <f t="shared" si="221"/>
        <v>SI</v>
      </c>
      <c r="M2759" t="str">
        <f>IF(B2759="Q", MAX(M$2:M2758)+1, "")</f>
        <v/>
      </c>
      <c r="N2759" t="str">
        <f t="shared" si="218"/>
        <v/>
      </c>
    </row>
    <row r="2760" spans="1:14" x14ac:dyDescent="0.25">
      <c r="H2760" t="str" cm="1">
        <f t="array" ref="H2760">SUBSTITUTE(INDEX($C$1:$C2760, MAX(IF((NOT(ISBLANK($C$1:$C2760)))*(ISNUMBER(FIND("Item:", $C$1:$C2760))), ROW($C$1:$C2760)-ROW($C$1)+1))), "Item: ", "")</f>
        <v>CANALETA DE CALAMINA GALVANIZADA Nro 28 CORTE 33</v>
      </c>
      <c r="I2760" t="str">
        <f t="shared" si="219"/>
        <v/>
      </c>
      <c r="J2760" t="str">
        <f t="shared" ref="J2760:J2823" si="222">+IF(I2760="",J2759,I2760)</f>
        <v>MATERIALES</v>
      </c>
      <c r="K2760" t="b">
        <f t="shared" si="220"/>
        <v>0</v>
      </c>
      <c r="L2760" s="11" t="str">
        <f t="shared" si="221"/>
        <v/>
      </c>
      <c r="M2760" t="str">
        <f>IF(B2760="Q", MAX(M$2:M2759)+1, "")</f>
        <v/>
      </c>
      <c r="N2760" t="str">
        <f t="shared" si="218"/>
        <v/>
      </c>
    </row>
    <row r="2761" spans="1:14" x14ac:dyDescent="0.25">
      <c r="H2761" t="str" cm="1">
        <f t="array" ref="H2761">SUBSTITUTE(INDEX($C$1:$C2761, MAX(IF((NOT(ISBLANK($C$1:$C2761)))*(ISNUMBER(FIND("Item:", $C$1:$C2761))), ROW($C$1:$C2761)-ROW($C$1)+1))), "Item: ", "")</f>
        <v>CANALETA DE CALAMINA GALVANIZADA Nro 28 CORTE 33</v>
      </c>
      <c r="I2761" t="str">
        <f t="shared" si="219"/>
        <v/>
      </c>
      <c r="J2761" t="str">
        <f t="shared" si="222"/>
        <v>MATERIALES</v>
      </c>
      <c r="K2761" t="b">
        <f t="shared" si="220"/>
        <v>0</v>
      </c>
      <c r="L2761" s="11" t="str">
        <f t="shared" si="221"/>
        <v/>
      </c>
      <c r="M2761" t="str">
        <f>IF(B2761="Q", MAX(M$2:M2760)+1, "")</f>
        <v/>
      </c>
      <c r="N2761" t="str">
        <f t="shared" si="218"/>
        <v/>
      </c>
    </row>
    <row r="2762" spans="1:14" x14ac:dyDescent="0.25">
      <c r="H2762" t="str" cm="1">
        <f t="array" ref="H2762">SUBSTITUTE(INDEX($C$1:$C2762, MAX(IF((NOT(ISBLANK($C$1:$C2762)))*(ISNUMBER(FIND("Item:", $C$1:$C2762))), ROW($C$1:$C2762)-ROW($C$1)+1))), "Item: ", "")</f>
        <v>CANALETA DE CALAMINA GALVANIZADA Nro 28 CORTE 33</v>
      </c>
      <c r="I2762" t="str">
        <f t="shared" si="219"/>
        <v/>
      </c>
      <c r="J2762" t="str">
        <f t="shared" si="222"/>
        <v>MATERIALES</v>
      </c>
      <c r="K2762" t="b">
        <f t="shared" si="220"/>
        <v>0</v>
      </c>
      <c r="L2762" s="11" t="str">
        <f t="shared" si="221"/>
        <v/>
      </c>
      <c r="M2762" t="str">
        <f>IF(B2762="Q", MAX(M$2:M2761)+1, "")</f>
        <v/>
      </c>
      <c r="N2762" t="str">
        <f t="shared" si="218"/>
        <v/>
      </c>
    </row>
    <row r="2763" spans="1:14" x14ac:dyDescent="0.25">
      <c r="H2763" t="str" cm="1">
        <f t="array" ref="H2763">SUBSTITUTE(INDEX($C$1:$C2763, MAX(IF((NOT(ISBLANK($C$1:$C2763)))*(ISNUMBER(FIND("Item:", $C$1:$C2763))), ROW($C$1:$C2763)-ROW($C$1)+1))), "Item: ", "")</f>
        <v>CANALETA DE CALAMINA GALVANIZADA Nro 28 CORTE 33</v>
      </c>
      <c r="I2763" t="str">
        <f t="shared" si="219"/>
        <v/>
      </c>
      <c r="J2763" t="str">
        <f t="shared" si="222"/>
        <v>MATERIALES</v>
      </c>
      <c r="K2763" t="b">
        <f t="shared" si="220"/>
        <v>0</v>
      </c>
      <c r="L2763" s="11" t="str">
        <f t="shared" si="221"/>
        <v/>
      </c>
      <c r="M2763" t="str">
        <f>IF(B2763="Q", MAX(M$2:M2762)+1, "")</f>
        <v/>
      </c>
      <c r="N2763" t="str">
        <f t="shared" si="218"/>
        <v/>
      </c>
    </row>
    <row r="2764" spans="1:14" x14ac:dyDescent="0.25">
      <c r="H2764" t="str" cm="1">
        <f t="array" ref="H2764">SUBSTITUTE(INDEX($C$1:$C2764, MAX(IF((NOT(ISBLANK($C$1:$C2764)))*(ISNUMBER(FIND("Item:", $C$1:$C2764))), ROW($C$1:$C2764)-ROW($C$1)+1))), "Item: ", "")</f>
        <v>CANALETA DE CALAMINA GALVANIZADA Nro 28 CORTE 33</v>
      </c>
      <c r="I2764" t="str">
        <f t="shared" si="219"/>
        <v/>
      </c>
      <c r="J2764" t="str">
        <f t="shared" si="222"/>
        <v>MATERIALES</v>
      </c>
      <c r="K2764" t="b">
        <f t="shared" si="220"/>
        <v>0</v>
      </c>
      <c r="L2764" s="11" t="str">
        <f t="shared" si="221"/>
        <v/>
      </c>
      <c r="M2764" t="str">
        <f>IF(B2764="Q", MAX(M$2:M2763)+1, "")</f>
        <v/>
      </c>
      <c r="N2764" t="str">
        <f t="shared" si="218"/>
        <v/>
      </c>
    </row>
    <row r="2765" spans="1:14" x14ac:dyDescent="0.25">
      <c r="H2765" t="str" cm="1">
        <f t="array" ref="H2765">SUBSTITUTE(INDEX($C$1:$C2765, MAX(IF((NOT(ISBLANK($C$1:$C2765)))*(ISNUMBER(FIND("Item:", $C$1:$C2765))), ROW($C$1:$C2765)-ROW($C$1)+1))), "Item: ", "")</f>
        <v>CANALETA DE CALAMINA GALVANIZADA Nro 28 CORTE 33</v>
      </c>
      <c r="I2765" t="str">
        <f t="shared" si="219"/>
        <v/>
      </c>
      <c r="J2765" t="str">
        <f t="shared" si="222"/>
        <v>MATERIALES</v>
      </c>
      <c r="K2765" t="b">
        <f t="shared" si="220"/>
        <v>0</v>
      </c>
      <c r="L2765" s="11" t="str">
        <f t="shared" si="221"/>
        <v/>
      </c>
      <c r="M2765" t="str">
        <f>IF(B2765="Q", MAX(M$2:M2764)+1, "")</f>
        <v/>
      </c>
      <c r="N2765" t="str">
        <f t="shared" si="218"/>
        <v/>
      </c>
    </row>
    <row r="2766" spans="1:14" x14ac:dyDescent="0.25">
      <c r="H2766" t="str" cm="1">
        <f t="array" ref="H2766">SUBSTITUTE(INDEX($C$1:$C2766, MAX(IF((NOT(ISBLANK($C$1:$C2766)))*(ISNUMBER(FIND("Item:", $C$1:$C2766))), ROW($C$1:$C2766)-ROW($C$1)+1))), "Item: ", "")</f>
        <v>CANALETA DE CALAMINA GALVANIZADA Nro 28 CORTE 33</v>
      </c>
      <c r="I2766" t="str">
        <f t="shared" si="219"/>
        <v/>
      </c>
      <c r="J2766" t="str">
        <f t="shared" si="222"/>
        <v>MATERIALES</v>
      </c>
      <c r="K2766" t="b">
        <f t="shared" si="220"/>
        <v>0</v>
      </c>
      <c r="L2766" s="11" t="str">
        <f t="shared" si="221"/>
        <v/>
      </c>
      <c r="M2766" t="str">
        <f>IF(B2766="Q", MAX(M$2:M2765)+1, "")</f>
        <v/>
      </c>
      <c r="N2766" t="str">
        <f t="shared" si="218"/>
        <v/>
      </c>
    </row>
    <row r="2767" spans="1:14" x14ac:dyDescent="0.25">
      <c r="H2767" t="str" cm="1">
        <f t="array" ref="H2767">SUBSTITUTE(INDEX($C$1:$C2767, MAX(IF((NOT(ISBLANK($C$1:$C2767)))*(ISNUMBER(FIND("Item:", $C$1:$C2767))), ROW($C$1:$C2767)-ROW($C$1)+1))), "Item: ", "")</f>
        <v>CANALETA DE CALAMINA GALVANIZADA Nro 28 CORTE 33</v>
      </c>
      <c r="I2767" t="str">
        <f t="shared" si="219"/>
        <v/>
      </c>
      <c r="J2767" t="str">
        <f t="shared" si="222"/>
        <v>MATERIALES</v>
      </c>
      <c r="K2767" t="b">
        <f t="shared" si="220"/>
        <v>0</v>
      </c>
      <c r="L2767" s="11" t="str">
        <f t="shared" si="221"/>
        <v/>
      </c>
      <c r="M2767" t="str">
        <f>IF(B2767="Q", MAX(M$2:M2766)+1, "")</f>
        <v/>
      </c>
      <c r="N2767" t="str">
        <f t="shared" si="218"/>
        <v/>
      </c>
    </row>
    <row r="2768" spans="1:14" x14ac:dyDescent="0.25">
      <c r="H2768" t="str" cm="1">
        <f t="array" ref="H2768">SUBSTITUTE(INDEX($C$1:$C2768, MAX(IF((NOT(ISBLANK($C$1:$C2768)))*(ISNUMBER(FIND("Item:", $C$1:$C2768))), ROW($C$1:$C2768)-ROW($C$1)+1))), "Item: ", "")</f>
        <v>CANALETA DE CALAMINA GALVANIZADA Nro 28 CORTE 33</v>
      </c>
      <c r="I2768" t="str">
        <f t="shared" si="219"/>
        <v/>
      </c>
      <c r="J2768" t="str">
        <f t="shared" si="222"/>
        <v>MATERIALES</v>
      </c>
      <c r="K2768" t="b">
        <f t="shared" si="220"/>
        <v>0</v>
      </c>
      <c r="L2768" s="11" t="str">
        <f t="shared" si="221"/>
        <v/>
      </c>
      <c r="M2768" t="str">
        <f>IF(B2768="Q", MAX(M$2:M2767)+1, "")</f>
        <v/>
      </c>
      <c r="N2768" t="str">
        <f t="shared" si="218"/>
        <v/>
      </c>
    </row>
    <row r="2769" spans="1:14" x14ac:dyDescent="0.25">
      <c r="H2769" t="str" cm="1">
        <f t="array" ref="H2769">SUBSTITUTE(INDEX($C$1:$C2769, MAX(IF((NOT(ISBLANK($C$1:$C2769)))*(ISNUMBER(FIND("Item:", $C$1:$C2769))), ROW($C$1:$C2769)-ROW($C$1)+1))), "Item: ", "")</f>
        <v>CANALETA DE CALAMINA GALVANIZADA Nro 28 CORTE 33</v>
      </c>
      <c r="I2769" t="str">
        <f t="shared" si="219"/>
        <v/>
      </c>
      <c r="J2769" t="str">
        <f t="shared" si="222"/>
        <v>MATERIALES</v>
      </c>
      <c r="K2769" t="b">
        <f t="shared" si="220"/>
        <v>0</v>
      </c>
      <c r="L2769" s="11" t="str">
        <f t="shared" si="221"/>
        <v/>
      </c>
      <c r="M2769" t="str">
        <f>IF(B2769="Q", MAX(M$2:M2768)+1, "")</f>
        <v/>
      </c>
      <c r="N2769" t="str">
        <f t="shared" si="218"/>
        <v/>
      </c>
    </row>
    <row r="2770" spans="1:14" x14ac:dyDescent="0.25">
      <c r="H2770" t="str" cm="1">
        <f t="array" ref="H2770">SUBSTITUTE(INDEX($C$1:$C2770, MAX(IF((NOT(ISBLANK($C$1:$C2770)))*(ISNUMBER(FIND("Item:", $C$1:$C2770))), ROW($C$1:$C2770)-ROW($C$1)+1))), "Item: ", "")</f>
        <v>CANALETA DE CALAMINA GALVANIZADA Nro 28 CORTE 33</v>
      </c>
      <c r="I2770" t="str">
        <f t="shared" si="219"/>
        <v/>
      </c>
      <c r="J2770" t="str">
        <f t="shared" si="222"/>
        <v>MATERIALES</v>
      </c>
      <c r="K2770" t="b">
        <f t="shared" si="220"/>
        <v>0</v>
      </c>
      <c r="L2770" s="11" t="str">
        <f t="shared" si="221"/>
        <v/>
      </c>
      <c r="M2770" t="str">
        <f>IF(B2770="Q", MAX(M$2:M2769)+1, "")</f>
        <v/>
      </c>
      <c r="N2770" t="str">
        <f t="shared" si="218"/>
        <v/>
      </c>
    </row>
    <row r="2771" spans="1:14" x14ac:dyDescent="0.25">
      <c r="H2771" t="str" cm="1">
        <f t="array" ref="H2771">SUBSTITUTE(INDEX($C$1:$C2771, MAX(IF((NOT(ISBLANK($C$1:$C2771)))*(ISNUMBER(FIND("Item:", $C$1:$C2771))), ROW($C$1:$C2771)-ROW($C$1)+1))), "Item: ", "")</f>
        <v>CANALETA DE CALAMINA GALVANIZADA Nro 28 CORTE 33</v>
      </c>
      <c r="I2771" t="str">
        <f t="shared" si="219"/>
        <v/>
      </c>
      <c r="J2771" t="str">
        <f t="shared" si="222"/>
        <v>MATERIALES</v>
      </c>
      <c r="K2771" t="b">
        <f t="shared" si="220"/>
        <v>0</v>
      </c>
      <c r="L2771" s="11" t="str">
        <f t="shared" si="221"/>
        <v/>
      </c>
      <c r="M2771" t="str">
        <f>IF(B2771="Q", MAX(M$2:M2770)+1, "")</f>
        <v/>
      </c>
      <c r="N2771" t="str">
        <f t="shared" si="218"/>
        <v/>
      </c>
    </row>
    <row r="2772" spans="1:14" x14ac:dyDescent="0.25">
      <c r="H2772" t="str" cm="1">
        <f t="array" ref="H2772">SUBSTITUTE(INDEX($C$1:$C2772, MAX(IF((NOT(ISBLANK($C$1:$C2772)))*(ISNUMBER(FIND("Item:", $C$1:$C2772))), ROW($C$1:$C2772)-ROW($C$1)+1))), "Item: ", "")</f>
        <v>CANALETA DE CALAMINA GALVANIZADA Nro 28 CORTE 33</v>
      </c>
      <c r="I2772" t="str">
        <f t="shared" si="219"/>
        <v/>
      </c>
      <c r="J2772" t="str">
        <f t="shared" si="222"/>
        <v>MATERIALES</v>
      </c>
      <c r="K2772" t="b">
        <f t="shared" si="220"/>
        <v>0</v>
      </c>
      <c r="L2772" s="11" t="str">
        <f t="shared" si="221"/>
        <v/>
      </c>
      <c r="M2772" t="str">
        <f>IF(B2772="Q", MAX(M$2:M2771)+1, "")</f>
        <v/>
      </c>
      <c r="N2772" t="str">
        <f t="shared" si="218"/>
        <v/>
      </c>
    </row>
    <row r="2773" spans="1:14" x14ac:dyDescent="0.25">
      <c r="A2773" s="6" t="s">
        <v>1</v>
      </c>
      <c r="B2773" s="6" t="s">
        <v>219</v>
      </c>
      <c r="C2773" s="8" t="s">
        <v>220</v>
      </c>
      <c r="D2773" s="8"/>
      <c r="E2773" s="8"/>
      <c r="F2773" s="8" t="s">
        <v>221</v>
      </c>
      <c r="G2773" s="7">
        <v>39</v>
      </c>
      <c r="H2773" t="str" cm="1">
        <f t="array" ref="H2773">SUBSTITUTE(INDEX($C$1:$C2773, MAX(IF((NOT(ISBLANK($C$1:$C2773)))*(ISNUMBER(FIND("Item:", $C$1:$C2773))), ROW($C$1:$C2773)-ROW($C$1)+1))), "Item: ", "")</f>
        <v>CANALETA DE CALAMINA GALVANIZADA Nro 28 CORTE 33</v>
      </c>
      <c r="I2773" t="str">
        <f t="shared" si="219"/>
        <v>MATERIALES</v>
      </c>
      <c r="J2773" t="str">
        <f t="shared" si="222"/>
        <v>MATERIALES</v>
      </c>
      <c r="K2773" t="b">
        <f t="shared" si="220"/>
        <v>0</v>
      </c>
      <c r="L2773" s="11" t="str">
        <f t="shared" si="221"/>
        <v/>
      </c>
      <c r="M2773" t="str">
        <f>IF(B2773="Q", MAX(M$2:M2772)+1, "")</f>
        <v/>
      </c>
      <c r="N2773" t="str">
        <f t="shared" si="218"/>
        <v/>
      </c>
    </row>
    <row r="2774" spans="1:14" x14ac:dyDescent="0.25">
      <c r="A2774" s="2"/>
      <c r="B2774" s="2" t="s">
        <v>222</v>
      </c>
      <c r="C2774" s="5" t="s">
        <v>223</v>
      </c>
      <c r="D2774" s="5"/>
      <c r="E2774" s="5"/>
      <c r="F2774" s="5"/>
      <c r="G2774" s="5"/>
      <c r="H2774" t="str" cm="1">
        <f t="array" ref="H2774">SUBSTITUTE(INDEX($C$1:$C2774, MAX(IF((NOT(ISBLANK($C$1:$C2774)))*(ISNUMBER(FIND("Item:", $C$1:$C2774))), ROW($C$1:$C2774)-ROW($C$1)+1))), "Item: ", "")</f>
        <v>CANALETA DE CALAMINA GALVANIZADA Nro 28 CORTE 33</v>
      </c>
      <c r="I2774" t="str">
        <f t="shared" si="219"/>
        <v>MANO DE OBRA</v>
      </c>
      <c r="J2774" t="str">
        <f t="shared" si="222"/>
        <v>MANO DE OBRA</v>
      </c>
      <c r="K2774" t="b">
        <f t="shared" si="220"/>
        <v>1</v>
      </c>
      <c r="L2774" s="11" t="str">
        <f t="shared" si="221"/>
        <v/>
      </c>
      <c r="M2774" t="str">
        <f>IF(B2774="Q", MAX(M$2:M2773)+1, "")</f>
        <v/>
      </c>
      <c r="N2774" t="str">
        <f t="shared" si="218"/>
        <v/>
      </c>
    </row>
    <row r="2775" spans="1:14" x14ac:dyDescent="0.25">
      <c r="A2775" s="2">
        <v>1</v>
      </c>
      <c r="B2775" s="2" t="s">
        <v>218</v>
      </c>
      <c r="C2775" s="5" t="s">
        <v>197</v>
      </c>
      <c r="D2775" s="5" t="s">
        <v>198</v>
      </c>
      <c r="E2775" s="3">
        <v>1.5</v>
      </c>
      <c r="F2775" s="3">
        <v>18</v>
      </c>
      <c r="G2775" s="3">
        <v>27</v>
      </c>
      <c r="H2775" t="str" cm="1">
        <f t="array" ref="H2775">SUBSTITUTE(INDEX($C$1:$C2775, MAX(IF((NOT(ISBLANK($C$1:$C2775)))*(ISNUMBER(FIND("Item:", $C$1:$C2775))), ROW($C$1:$C2775)-ROW($C$1)+1))), "Item: ", "")</f>
        <v>CANALETA DE CALAMINA GALVANIZADA Nro 28 CORTE 33</v>
      </c>
      <c r="I2775" t="str">
        <f t="shared" si="219"/>
        <v/>
      </c>
      <c r="J2775" t="str">
        <f t="shared" si="222"/>
        <v>MANO DE OBRA</v>
      </c>
      <c r="K2775" t="b">
        <f t="shared" si="220"/>
        <v>0</v>
      </c>
      <c r="L2775" s="11" t="str">
        <f t="shared" si="221"/>
        <v>SI</v>
      </c>
      <c r="M2775" t="str">
        <f>IF(B2775="Q", MAX(M$2:M2774)+1, "")</f>
        <v/>
      </c>
      <c r="N2775" t="str">
        <f t="shared" si="218"/>
        <v/>
      </c>
    </row>
    <row r="2776" spans="1:14" x14ac:dyDescent="0.25">
      <c r="A2776" s="2">
        <v>2</v>
      </c>
      <c r="B2776" s="2" t="s">
        <v>218</v>
      </c>
      <c r="C2776" s="5" t="s">
        <v>200</v>
      </c>
      <c r="D2776" s="5" t="s">
        <v>198</v>
      </c>
      <c r="E2776" s="3">
        <v>0.5</v>
      </c>
      <c r="F2776" s="3">
        <v>0</v>
      </c>
      <c r="G2776" s="3">
        <v>0</v>
      </c>
      <c r="H2776" t="str" cm="1">
        <f t="array" ref="H2776">SUBSTITUTE(INDEX($C$1:$C2776, MAX(IF((NOT(ISBLANK($C$1:$C2776)))*(ISNUMBER(FIND("Item:", $C$1:$C2776))), ROW($C$1:$C2776)-ROW($C$1)+1))), "Item: ", "")</f>
        <v>CANALETA DE CALAMINA GALVANIZADA Nro 28 CORTE 33</v>
      </c>
      <c r="I2776" t="str">
        <f t="shared" si="219"/>
        <v/>
      </c>
      <c r="J2776" t="str">
        <f t="shared" si="222"/>
        <v>MANO DE OBRA</v>
      </c>
      <c r="K2776" t="b">
        <f t="shared" si="220"/>
        <v>0</v>
      </c>
      <c r="L2776" s="11" t="str">
        <f t="shared" si="221"/>
        <v>SI</v>
      </c>
      <c r="M2776" t="str">
        <f>IF(B2776="Q", MAX(M$2:M2775)+1, "")</f>
        <v/>
      </c>
      <c r="N2776" t="str">
        <f t="shared" si="218"/>
        <v/>
      </c>
    </row>
    <row r="2777" spans="1:14" x14ac:dyDescent="0.25">
      <c r="H2777" t="str" cm="1">
        <f t="array" ref="H2777">SUBSTITUTE(INDEX($C$1:$C2777, MAX(IF((NOT(ISBLANK($C$1:$C2777)))*(ISNUMBER(FIND("Item:", $C$1:$C2777))), ROW($C$1:$C2777)-ROW($C$1)+1))), "Item: ", "")</f>
        <v>CANALETA DE CALAMINA GALVANIZADA Nro 28 CORTE 33</v>
      </c>
      <c r="I2777" t="str">
        <f t="shared" si="219"/>
        <v/>
      </c>
      <c r="J2777" t="str">
        <f t="shared" si="222"/>
        <v>MANO DE OBRA</v>
      </c>
      <c r="K2777" t="b">
        <f t="shared" si="220"/>
        <v>0</v>
      </c>
      <c r="L2777" s="11" t="str">
        <f t="shared" si="221"/>
        <v/>
      </c>
      <c r="M2777" t="str">
        <f>IF(B2777="Q", MAX(M$2:M2776)+1, "")</f>
        <v/>
      </c>
      <c r="N2777" t="str">
        <f t="shared" si="218"/>
        <v/>
      </c>
    </row>
    <row r="2778" spans="1:14" x14ac:dyDescent="0.25">
      <c r="H2778" t="str" cm="1">
        <f t="array" ref="H2778">SUBSTITUTE(INDEX($C$1:$C2778, MAX(IF((NOT(ISBLANK($C$1:$C2778)))*(ISNUMBER(FIND("Item:", $C$1:$C2778))), ROW($C$1:$C2778)-ROW($C$1)+1))), "Item: ", "")</f>
        <v>CANALETA DE CALAMINA GALVANIZADA Nro 28 CORTE 33</v>
      </c>
      <c r="I2778" t="str">
        <f t="shared" si="219"/>
        <v/>
      </c>
      <c r="J2778" t="str">
        <f t="shared" si="222"/>
        <v>MANO DE OBRA</v>
      </c>
      <c r="K2778" t="b">
        <f t="shared" si="220"/>
        <v>0</v>
      </c>
      <c r="L2778" s="11" t="str">
        <f t="shared" si="221"/>
        <v/>
      </c>
      <c r="M2778" t="str">
        <f>IF(B2778="Q", MAX(M$2:M2777)+1, "")</f>
        <v/>
      </c>
      <c r="N2778" t="str">
        <f t="shared" si="218"/>
        <v/>
      </c>
    </row>
    <row r="2779" spans="1:14" x14ac:dyDescent="0.25">
      <c r="H2779" t="str" cm="1">
        <f t="array" ref="H2779">SUBSTITUTE(INDEX($C$1:$C2779, MAX(IF((NOT(ISBLANK($C$1:$C2779)))*(ISNUMBER(FIND("Item:", $C$1:$C2779))), ROW($C$1:$C2779)-ROW($C$1)+1))), "Item: ", "")</f>
        <v>CANALETA DE CALAMINA GALVANIZADA Nro 28 CORTE 33</v>
      </c>
      <c r="I2779" t="str">
        <f t="shared" si="219"/>
        <v/>
      </c>
      <c r="J2779" t="str">
        <f t="shared" si="222"/>
        <v>MANO DE OBRA</v>
      </c>
      <c r="K2779" t="b">
        <f t="shared" si="220"/>
        <v>0</v>
      </c>
      <c r="L2779" s="11" t="str">
        <f t="shared" si="221"/>
        <v/>
      </c>
      <c r="M2779" t="str">
        <f>IF(B2779="Q", MAX(M$2:M2778)+1, "")</f>
        <v/>
      </c>
      <c r="N2779" t="str">
        <f t="shared" si="218"/>
        <v/>
      </c>
    </row>
    <row r="2780" spans="1:14" x14ac:dyDescent="0.25">
      <c r="A2780" s="6" t="s">
        <v>1</v>
      </c>
      <c r="B2780" s="6" t="s">
        <v>224</v>
      </c>
      <c r="C2780" s="8" t="s">
        <v>225</v>
      </c>
      <c r="D2780" s="8"/>
      <c r="E2780" s="8"/>
      <c r="F2780" s="8" t="s">
        <v>226</v>
      </c>
      <c r="G2780" s="7">
        <v>27</v>
      </c>
      <c r="H2780" t="str" cm="1">
        <f t="array" ref="H2780">SUBSTITUTE(INDEX($C$1:$C2780, MAX(IF((NOT(ISBLANK($C$1:$C2780)))*(ISNUMBER(FIND("Item:", $C$1:$C2780))), ROW($C$1:$C2780)-ROW($C$1)+1))), "Item: ", "")</f>
        <v>CANALETA DE CALAMINA GALVANIZADA Nro 28 CORTE 33</v>
      </c>
      <c r="I2780" t="str">
        <f t="shared" si="219"/>
        <v>MANO DE OBRA</v>
      </c>
      <c r="J2780" t="str">
        <f t="shared" si="222"/>
        <v>MANO DE OBRA</v>
      </c>
      <c r="K2780" t="b">
        <f t="shared" si="220"/>
        <v>0</v>
      </c>
      <c r="L2780" s="11" t="str">
        <f t="shared" si="221"/>
        <v/>
      </c>
      <c r="M2780" t="str">
        <f>IF(B2780="Q", MAX(M$2:M2779)+1, "")</f>
        <v/>
      </c>
      <c r="N2780" t="str">
        <f t="shared" si="218"/>
        <v/>
      </c>
    </row>
    <row r="2781" spans="1:14" x14ac:dyDescent="0.25">
      <c r="A2781" s="2"/>
      <c r="B2781" s="2" t="s">
        <v>227</v>
      </c>
      <c r="C2781" s="5" t="s">
        <v>228</v>
      </c>
      <c r="D2781" s="5"/>
      <c r="E2781" s="5" t="s">
        <v>229</v>
      </c>
      <c r="F2781" s="5" t="s">
        <v>230</v>
      </c>
      <c r="G2781" s="3">
        <v>14.85</v>
      </c>
      <c r="H2781" t="str" cm="1">
        <f t="array" ref="H2781">SUBSTITUTE(INDEX($C$1:$C2781, MAX(IF((NOT(ISBLANK($C$1:$C2781)))*(ISNUMBER(FIND("Item:", $C$1:$C2781))), ROW($C$1:$C2781)-ROW($C$1)+1))), "Item: ", "")</f>
        <v>CANALETA DE CALAMINA GALVANIZADA Nro 28 CORTE 33</v>
      </c>
      <c r="I2781" t="str">
        <f t="shared" si="219"/>
        <v/>
      </c>
      <c r="J2781" t="str">
        <f t="shared" si="222"/>
        <v>MANO DE OBRA</v>
      </c>
      <c r="K2781" t="b">
        <f t="shared" si="220"/>
        <v>0</v>
      </c>
      <c r="L2781" s="11" t="str">
        <f t="shared" si="221"/>
        <v/>
      </c>
      <c r="M2781" t="str">
        <f>IF(B2781="Q", MAX(M$2:M2780)+1, "")</f>
        <v/>
      </c>
      <c r="N2781" t="str">
        <f t="shared" si="218"/>
        <v/>
      </c>
    </row>
    <row r="2782" spans="1:14" x14ac:dyDescent="0.25">
      <c r="A2782" s="2"/>
      <c r="B2782" s="2" t="s">
        <v>231</v>
      </c>
      <c r="C2782" s="5" t="s">
        <v>232</v>
      </c>
      <c r="D2782" s="5"/>
      <c r="E2782" s="5" t="s">
        <v>233</v>
      </c>
      <c r="F2782" s="5" t="s">
        <v>234</v>
      </c>
      <c r="G2782" s="3">
        <v>6.25</v>
      </c>
      <c r="H2782" t="str" cm="1">
        <f t="array" ref="H2782">SUBSTITUTE(INDEX($C$1:$C2782, MAX(IF((NOT(ISBLANK($C$1:$C2782)))*(ISNUMBER(FIND("Item:", $C$1:$C2782))), ROW($C$1:$C2782)-ROW($C$1)+1))), "Item: ", "")</f>
        <v>CANALETA DE CALAMINA GALVANIZADA Nro 28 CORTE 33</v>
      </c>
      <c r="I2782" t="str">
        <f t="shared" si="219"/>
        <v/>
      </c>
      <c r="J2782" t="str">
        <f t="shared" si="222"/>
        <v>MANO DE OBRA</v>
      </c>
      <c r="K2782" t="b">
        <f t="shared" si="220"/>
        <v>0</v>
      </c>
      <c r="L2782" s="11" t="str">
        <f t="shared" si="221"/>
        <v/>
      </c>
      <c r="M2782" t="str">
        <f>IF(B2782="Q", MAX(M$2:M2781)+1, "")</f>
        <v/>
      </c>
      <c r="N2782" t="str">
        <f t="shared" si="218"/>
        <v/>
      </c>
    </row>
    <row r="2783" spans="1:14" x14ac:dyDescent="0.25">
      <c r="A2783" s="6" t="s">
        <v>1</v>
      </c>
      <c r="B2783" s="6" t="s">
        <v>235</v>
      </c>
      <c r="C2783" s="8" t="s">
        <v>236</v>
      </c>
      <c r="D2783" s="8"/>
      <c r="E2783" s="8"/>
      <c r="F2783" s="8" t="s">
        <v>237</v>
      </c>
      <c r="G2783" s="7">
        <v>48.1</v>
      </c>
      <c r="H2783" t="str" cm="1">
        <f t="array" ref="H2783">SUBSTITUTE(INDEX($C$1:$C2783, MAX(IF((NOT(ISBLANK($C$1:$C2783)))*(ISNUMBER(FIND("Item:", $C$1:$C2783))), ROW($C$1:$C2783)-ROW($C$1)+1))), "Item: ", "")</f>
        <v>CANALETA DE CALAMINA GALVANIZADA Nro 28 CORTE 33</v>
      </c>
      <c r="I2783" t="str">
        <f t="shared" si="219"/>
        <v>MANO DE OBRA</v>
      </c>
      <c r="J2783" t="str">
        <f t="shared" si="222"/>
        <v>MANO DE OBRA</v>
      </c>
      <c r="K2783" t="b">
        <f t="shared" si="220"/>
        <v>0</v>
      </c>
      <c r="L2783" s="11" t="str">
        <f t="shared" si="221"/>
        <v/>
      </c>
      <c r="M2783" t="str">
        <f>IF(B2783="Q", MAX(M$2:M2782)+1, "")</f>
        <v/>
      </c>
      <c r="N2783" t="str">
        <f t="shared" si="218"/>
        <v/>
      </c>
    </row>
    <row r="2784" spans="1:14" x14ac:dyDescent="0.25">
      <c r="A2784" s="2"/>
      <c r="B2784" s="2" t="s">
        <v>238</v>
      </c>
      <c r="C2784" s="5" t="s">
        <v>239</v>
      </c>
      <c r="D2784" s="5"/>
      <c r="E2784" s="5"/>
      <c r="F2784" s="5"/>
      <c r="G2784" s="5"/>
      <c r="H2784" t="str" cm="1">
        <f t="array" ref="H2784">SUBSTITUTE(INDEX($C$1:$C2784, MAX(IF((NOT(ISBLANK($C$1:$C2784)))*(ISNUMBER(FIND("Item:", $C$1:$C2784))), ROW($C$1:$C2784)-ROW($C$1)+1))), "Item: ", "")</f>
        <v>CANALETA DE CALAMINA GALVANIZADA Nro 28 CORTE 33</v>
      </c>
      <c r="I2784" t="str">
        <f t="shared" si="219"/>
        <v>EQUIPO</v>
      </c>
      <c r="J2784" t="str">
        <f t="shared" si="222"/>
        <v>EQUIPO</v>
      </c>
      <c r="K2784" t="b">
        <f t="shared" si="220"/>
        <v>0</v>
      </c>
      <c r="L2784" s="11" t="str">
        <f t="shared" si="221"/>
        <v/>
      </c>
      <c r="M2784" t="str">
        <f>IF(B2784="Q", MAX(M$2:M2783)+1, "")</f>
        <v/>
      </c>
      <c r="N2784" t="str">
        <f t="shared" si="218"/>
        <v/>
      </c>
    </row>
    <row r="2785" spans="1:14" x14ac:dyDescent="0.25">
      <c r="H2785" t="str" cm="1">
        <f t="array" ref="H2785">SUBSTITUTE(INDEX($C$1:$C2785, MAX(IF((NOT(ISBLANK($C$1:$C2785)))*(ISNUMBER(FIND("Item:", $C$1:$C2785))), ROW($C$1:$C2785)-ROW($C$1)+1))), "Item: ", "")</f>
        <v>CANALETA DE CALAMINA GALVANIZADA Nro 28 CORTE 33</v>
      </c>
      <c r="I2785" t="str">
        <f t="shared" si="219"/>
        <v/>
      </c>
      <c r="J2785" t="str">
        <f t="shared" si="222"/>
        <v>EQUIPO</v>
      </c>
      <c r="K2785" t="b">
        <f t="shared" si="220"/>
        <v>0</v>
      </c>
      <c r="L2785" s="11" t="str">
        <f t="shared" si="221"/>
        <v/>
      </c>
      <c r="M2785" t="str">
        <f>IF(B2785="Q", MAX(M$2:M2784)+1, "")</f>
        <v/>
      </c>
      <c r="N2785" t="str">
        <f t="shared" si="218"/>
        <v/>
      </c>
    </row>
    <row r="2786" spans="1:14" x14ac:dyDescent="0.25">
      <c r="H2786" t="str" cm="1">
        <f t="array" ref="H2786">SUBSTITUTE(INDEX($C$1:$C2786, MAX(IF((NOT(ISBLANK($C$1:$C2786)))*(ISNUMBER(FIND("Item:", $C$1:$C2786))), ROW($C$1:$C2786)-ROW($C$1)+1))), "Item: ", "")</f>
        <v>CANALETA DE CALAMINA GALVANIZADA Nro 28 CORTE 33</v>
      </c>
      <c r="I2786" t="str">
        <f t="shared" si="219"/>
        <v/>
      </c>
      <c r="J2786" t="str">
        <f t="shared" si="222"/>
        <v>EQUIPO</v>
      </c>
      <c r="K2786" t="b">
        <f t="shared" si="220"/>
        <v>0</v>
      </c>
      <c r="L2786" s="11" t="str">
        <f t="shared" si="221"/>
        <v/>
      </c>
      <c r="M2786" t="str">
        <f>IF(B2786="Q", MAX(M$2:M2785)+1, "")</f>
        <v/>
      </c>
      <c r="N2786" t="str">
        <f t="shared" si="218"/>
        <v/>
      </c>
    </row>
    <row r="2787" spans="1:14" x14ac:dyDescent="0.25">
      <c r="H2787" t="str" cm="1">
        <f t="array" ref="H2787">SUBSTITUTE(INDEX($C$1:$C2787, MAX(IF((NOT(ISBLANK($C$1:$C2787)))*(ISNUMBER(FIND("Item:", $C$1:$C2787))), ROW($C$1:$C2787)-ROW($C$1)+1))), "Item: ", "")</f>
        <v>CANALETA DE CALAMINA GALVANIZADA Nro 28 CORTE 33</v>
      </c>
      <c r="I2787" t="str">
        <f t="shared" si="219"/>
        <v/>
      </c>
      <c r="J2787" t="str">
        <f t="shared" si="222"/>
        <v>EQUIPO</v>
      </c>
      <c r="K2787" t="b">
        <f t="shared" si="220"/>
        <v>0</v>
      </c>
      <c r="L2787" s="11" t="str">
        <f t="shared" si="221"/>
        <v/>
      </c>
      <c r="M2787" t="str">
        <f>IF(B2787="Q", MAX(M$2:M2786)+1, "")</f>
        <v/>
      </c>
      <c r="N2787" t="str">
        <f t="shared" si="218"/>
        <v/>
      </c>
    </row>
    <row r="2788" spans="1:14" x14ac:dyDescent="0.25">
      <c r="H2788" t="str" cm="1">
        <f t="array" ref="H2788">SUBSTITUTE(INDEX($C$1:$C2788, MAX(IF((NOT(ISBLANK($C$1:$C2788)))*(ISNUMBER(FIND("Item:", $C$1:$C2788))), ROW($C$1:$C2788)-ROW($C$1)+1))), "Item: ", "")</f>
        <v>CANALETA DE CALAMINA GALVANIZADA Nro 28 CORTE 33</v>
      </c>
      <c r="I2788" t="str">
        <f t="shared" si="219"/>
        <v/>
      </c>
      <c r="J2788" t="str">
        <f t="shared" si="222"/>
        <v>EQUIPO</v>
      </c>
      <c r="K2788" t="b">
        <f t="shared" si="220"/>
        <v>0</v>
      </c>
      <c r="L2788" s="11" t="str">
        <f t="shared" si="221"/>
        <v/>
      </c>
      <c r="M2788" t="str">
        <f>IF(B2788="Q", MAX(M$2:M2787)+1, "")</f>
        <v/>
      </c>
      <c r="N2788" t="str">
        <f t="shared" si="218"/>
        <v/>
      </c>
    </row>
    <row r="2789" spans="1:14" x14ac:dyDescent="0.25">
      <c r="H2789" t="str" cm="1">
        <f t="array" ref="H2789">SUBSTITUTE(INDEX($C$1:$C2789, MAX(IF((NOT(ISBLANK($C$1:$C2789)))*(ISNUMBER(FIND("Item:", $C$1:$C2789))), ROW($C$1:$C2789)-ROW($C$1)+1))), "Item: ", "")</f>
        <v>CANALETA DE CALAMINA GALVANIZADA Nro 28 CORTE 33</v>
      </c>
      <c r="I2789" t="str">
        <f t="shared" si="219"/>
        <v/>
      </c>
      <c r="J2789" t="str">
        <f t="shared" si="222"/>
        <v>EQUIPO</v>
      </c>
      <c r="K2789" t="b">
        <f t="shared" si="220"/>
        <v>0</v>
      </c>
      <c r="L2789" s="11" t="str">
        <f t="shared" si="221"/>
        <v/>
      </c>
      <c r="M2789" t="str">
        <f>IF(B2789="Q", MAX(M$2:M2788)+1, "")</f>
        <v/>
      </c>
      <c r="N2789" t="str">
        <f t="shared" si="218"/>
        <v/>
      </c>
    </row>
    <row r="2790" spans="1:14" x14ac:dyDescent="0.25">
      <c r="A2790" s="2"/>
      <c r="B2790" s="2" t="s">
        <v>240</v>
      </c>
      <c r="C2790" s="5" t="s">
        <v>241</v>
      </c>
      <c r="D2790" s="5"/>
      <c r="E2790" s="5" t="s">
        <v>242</v>
      </c>
      <c r="F2790" s="5" t="s">
        <v>243</v>
      </c>
      <c r="G2790" s="3">
        <v>1.44</v>
      </c>
      <c r="H2790" t="str" cm="1">
        <f t="array" ref="H2790">SUBSTITUTE(INDEX($C$1:$C2790, MAX(IF((NOT(ISBLANK($C$1:$C2790)))*(ISNUMBER(FIND("Item:", $C$1:$C2790))), ROW($C$1:$C2790)-ROW($C$1)+1))), "Item: ", "")</f>
        <v>CANALETA DE CALAMINA GALVANIZADA Nro 28 CORTE 33</v>
      </c>
      <c r="I2790" t="str">
        <f t="shared" si="219"/>
        <v/>
      </c>
      <c r="J2790" t="str">
        <f t="shared" si="222"/>
        <v>EQUIPO</v>
      </c>
      <c r="K2790" t="b">
        <f t="shared" si="220"/>
        <v>0</v>
      </c>
      <c r="L2790" s="11" t="str">
        <f t="shared" si="221"/>
        <v/>
      </c>
      <c r="M2790" t="str">
        <f>IF(B2790="Q", MAX(M$2:M2789)+1, "")</f>
        <v/>
      </c>
      <c r="N2790" t="str">
        <f t="shared" si="218"/>
        <v/>
      </c>
    </row>
    <row r="2791" spans="1:14" x14ac:dyDescent="0.25">
      <c r="A2791" s="6" t="s">
        <v>1</v>
      </c>
      <c r="B2791" s="6" t="s">
        <v>244</v>
      </c>
      <c r="C2791" s="8" t="s">
        <v>245</v>
      </c>
      <c r="D2791" s="8"/>
      <c r="E2791" s="8"/>
      <c r="F2791" s="8" t="s">
        <v>246</v>
      </c>
      <c r="G2791" s="7">
        <v>1.44</v>
      </c>
      <c r="H2791" t="str" cm="1">
        <f t="array" ref="H2791">SUBSTITUTE(INDEX($C$1:$C2791, MAX(IF((NOT(ISBLANK($C$1:$C2791)))*(ISNUMBER(FIND("Item:", $C$1:$C2791))), ROW($C$1:$C2791)-ROW($C$1)+1))), "Item: ", "")</f>
        <v>CANALETA DE CALAMINA GALVANIZADA Nro 28 CORTE 33</v>
      </c>
      <c r="I2791" t="str">
        <f t="shared" si="219"/>
        <v>EQUIPO</v>
      </c>
      <c r="J2791" t="str">
        <f t="shared" si="222"/>
        <v>EQUIPO</v>
      </c>
      <c r="K2791" t="b">
        <f t="shared" si="220"/>
        <v>0</v>
      </c>
      <c r="L2791" s="11" t="str">
        <f t="shared" si="221"/>
        <v/>
      </c>
      <c r="M2791" t="str">
        <f>IF(B2791="Q", MAX(M$2:M2790)+1, "")</f>
        <v/>
      </c>
      <c r="N2791" t="str">
        <f t="shared" si="218"/>
        <v/>
      </c>
    </row>
    <row r="2792" spans="1:14" x14ac:dyDescent="0.25">
      <c r="A2792" s="6" t="s">
        <v>1</v>
      </c>
      <c r="B2792" s="6" t="s">
        <v>247</v>
      </c>
      <c r="C2792" s="8" t="s">
        <v>248</v>
      </c>
      <c r="D2792" s="8"/>
      <c r="E2792" s="8"/>
      <c r="F2792" s="8" t="s">
        <v>249</v>
      </c>
      <c r="G2792" s="7">
        <v>88.55</v>
      </c>
      <c r="H2792" t="str" cm="1">
        <f t="array" ref="H2792">SUBSTITUTE(INDEX($C$1:$C2792, MAX(IF((NOT(ISBLANK($C$1:$C2792)))*(ISNUMBER(FIND("Item:", $C$1:$C2792))), ROW($C$1:$C2792)-ROW($C$1)+1))), "Item: ", "")</f>
        <v>CANALETA DE CALAMINA GALVANIZADA Nro 28 CORTE 33</v>
      </c>
      <c r="I2792" t="str">
        <f t="shared" si="219"/>
        <v/>
      </c>
      <c r="J2792" t="str">
        <f t="shared" si="222"/>
        <v>EQUIPO</v>
      </c>
      <c r="K2792" t="b">
        <f t="shared" si="220"/>
        <v>0</v>
      </c>
      <c r="L2792" s="11" t="str">
        <f t="shared" si="221"/>
        <v/>
      </c>
      <c r="M2792" t="str">
        <f>IF(B2792="Q", MAX(M$2:M2791)+1, "")</f>
        <v/>
      </c>
      <c r="N2792" t="str">
        <f t="shared" si="218"/>
        <v/>
      </c>
    </row>
    <row r="2793" spans="1:14" x14ac:dyDescent="0.25">
      <c r="A2793" s="2"/>
      <c r="B2793" s="2" t="s">
        <v>250</v>
      </c>
      <c r="C2793" s="5" t="s">
        <v>251</v>
      </c>
      <c r="D2793" s="5"/>
      <c r="E2793" s="5" t="s">
        <v>252</v>
      </c>
      <c r="F2793" s="5" t="s">
        <v>253</v>
      </c>
      <c r="G2793" s="3">
        <v>6.2</v>
      </c>
      <c r="H2793" t="str" cm="1">
        <f t="array" ref="H2793">SUBSTITUTE(INDEX($C$1:$C2793, MAX(IF((NOT(ISBLANK($C$1:$C2793)))*(ISNUMBER(FIND("Item:", $C$1:$C2793))), ROW($C$1:$C2793)-ROW($C$1)+1))), "Item: ", "")</f>
        <v>CANALETA DE CALAMINA GALVANIZADA Nro 28 CORTE 33</v>
      </c>
      <c r="I2793" t="str">
        <f t="shared" si="219"/>
        <v/>
      </c>
      <c r="J2793" t="str">
        <f t="shared" si="222"/>
        <v>EQUIPO</v>
      </c>
      <c r="K2793" t="b">
        <f t="shared" si="220"/>
        <v>0</v>
      </c>
      <c r="L2793" s="11" t="str">
        <f t="shared" si="221"/>
        <v/>
      </c>
      <c r="M2793" t="str">
        <f>IF(B2793="Q", MAX(M$2:M2792)+1, "")</f>
        <v/>
      </c>
      <c r="N2793" t="str">
        <f t="shared" si="218"/>
        <v/>
      </c>
    </row>
    <row r="2794" spans="1:14" x14ac:dyDescent="0.25">
      <c r="A2794" s="2"/>
      <c r="B2794" s="2" t="s">
        <v>26</v>
      </c>
      <c r="C2794" s="5" t="s">
        <v>254</v>
      </c>
      <c r="D2794" s="5"/>
      <c r="E2794" s="5" t="s">
        <v>252</v>
      </c>
      <c r="F2794" s="5" t="s">
        <v>255</v>
      </c>
      <c r="G2794" s="3">
        <v>6.63</v>
      </c>
      <c r="H2794" t="str" cm="1">
        <f t="array" ref="H2794">SUBSTITUTE(INDEX($C$1:$C2794, MAX(IF((NOT(ISBLANK($C$1:$C2794)))*(ISNUMBER(FIND("Item:", $C$1:$C2794))), ROW($C$1:$C2794)-ROW($C$1)+1))), "Item: ", "")</f>
        <v>CANALETA DE CALAMINA GALVANIZADA Nro 28 CORTE 33</v>
      </c>
      <c r="I2794" t="str">
        <f t="shared" si="219"/>
        <v/>
      </c>
      <c r="J2794" t="str">
        <f t="shared" si="222"/>
        <v>EQUIPO</v>
      </c>
      <c r="K2794" t="b">
        <f t="shared" si="220"/>
        <v>0</v>
      </c>
      <c r="L2794" s="11" t="str">
        <f t="shared" si="221"/>
        <v/>
      </c>
      <c r="M2794" t="str">
        <f>IF(B2794="Q", MAX(M$2:M2793)+1, "")</f>
        <v/>
      </c>
      <c r="N2794" t="str">
        <f t="shared" si="218"/>
        <v/>
      </c>
    </row>
    <row r="2795" spans="1:14" x14ac:dyDescent="0.25">
      <c r="A2795" s="6" t="s">
        <v>1</v>
      </c>
      <c r="B2795" s="6" t="s">
        <v>256</v>
      </c>
      <c r="C2795" s="8" t="s">
        <v>257</v>
      </c>
      <c r="D2795" s="8"/>
      <c r="E2795" s="8"/>
      <c r="F2795" s="8" t="s">
        <v>258</v>
      </c>
      <c r="G2795" s="7">
        <v>101.38</v>
      </c>
      <c r="H2795" t="str" cm="1">
        <f t="array" ref="H2795">SUBSTITUTE(INDEX($C$1:$C2795, MAX(IF((NOT(ISBLANK($C$1:$C2795)))*(ISNUMBER(FIND("Item:", $C$1:$C2795))), ROW($C$1:$C2795)-ROW($C$1)+1))), "Item: ", "")</f>
        <v>CANALETA DE CALAMINA GALVANIZADA Nro 28 CORTE 33</v>
      </c>
      <c r="I2795" t="str">
        <f t="shared" si="219"/>
        <v/>
      </c>
      <c r="J2795" t="str">
        <f t="shared" si="222"/>
        <v>EQUIPO</v>
      </c>
      <c r="K2795" t="b">
        <f t="shared" si="220"/>
        <v>0</v>
      </c>
      <c r="L2795" s="11" t="str">
        <f t="shared" si="221"/>
        <v/>
      </c>
      <c r="M2795" t="str">
        <f>IF(B2795="Q", MAX(M$2:M2794)+1, "")</f>
        <v/>
      </c>
      <c r="N2795" t="str">
        <f t="shared" si="218"/>
        <v/>
      </c>
    </row>
    <row r="2796" spans="1:14" x14ac:dyDescent="0.25">
      <c r="A2796" s="2"/>
      <c r="B2796" s="2" t="s">
        <v>259</v>
      </c>
      <c r="C2796" s="5" t="s">
        <v>260</v>
      </c>
      <c r="D2796" s="5"/>
      <c r="E2796" s="5" t="s">
        <v>261</v>
      </c>
      <c r="F2796" s="5" t="s">
        <v>262</v>
      </c>
      <c r="G2796" s="3">
        <v>3.13</v>
      </c>
      <c r="H2796" t="str" cm="1">
        <f t="array" ref="H2796">SUBSTITUTE(INDEX($C$1:$C2796, MAX(IF((NOT(ISBLANK($C$1:$C2796)))*(ISNUMBER(FIND("Item:", $C$1:$C2796))), ROW($C$1:$C2796)-ROW($C$1)+1))), "Item: ", "")</f>
        <v>CANALETA DE CALAMINA GALVANIZADA Nro 28 CORTE 33</v>
      </c>
      <c r="I2796" t="str">
        <f t="shared" si="219"/>
        <v/>
      </c>
      <c r="J2796" t="str">
        <f t="shared" si="222"/>
        <v>EQUIPO</v>
      </c>
      <c r="K2796" t="b">
        <f t="shared" si="220"/>
        <v>0</v>
      </c>
      <c r="L2796" s="11" t="str">
        <f t="shared" si="221"/>
        <v/>
      </c>
      <c r="M2796" t="str">
        <f>IF(B2796="Q", MAX(M$2:M2795)+1, "")</f>
        <v/>
      </c>
      <c r="N2796" t="str">
        <f t="shared" si="218"/>
        <v/>
      </c>
    </row>
    <row r="2797" spans="1:14" x14ac:dyDescent="0.25">
      <c r="H2797" t="str" cm="1">
        <f t="array" ref="H2797">SUBSTITUTE(INDEX($C$1:$C2797, MAX(IF((NOT(ISBLANK($C$1:$C2797)))*(ISNUMBER(FIND("Item:", $C$1:$C2797))), ROW($C$1:$C2797)-ROW($C$1)+1))), "Item: ", "")</f>
        <v>CANALETA DE CALAMINA GALVANIZADA Nro 28 CORTE 33</v>
      </c>
      <c r="I2797" t="str">
        <f t="shared" si="219"/>
        <v/>
      </c>
      <c r="J2797" t="str">
        <f t="shared" si="222"/>
        <v>EQUIPO</v>
      </c>
      <c r="K2797" t="b">
        <f t="shared" si="220"/>
        <v>0</v>
      </c>
      <c r="L2797" s="11" t="str">
        <f t="shared" si="221"/>
        <v/>
      </c>
      <c r="M2797" t="str">
        <f>IF(B2797="Q", MAX(M$2:M2796)+1, "")</f>
        <v/>
      </c>
      <c r="N2797" t="str">
        <f t="shared" si="218"/>
        <v/>
      </c>
    </row>
    <row r="2798" spans="1:14" x14ac:dyDescent="0.25">
      <c r="A2798" s="6" t="s">
        <v>1</v>
      </c>
      <c r="B2798" s="6" t="s">
        <v>263</v>
      </c>
      <c r="C2798" s="8" t="s">
        <v>264</v>
      </c>
      <c r="D2798" s="8"/>
      <c r="E2798" s="8"/>
      <c r="F2798" s="8" t="s">
        <v>265</v>
      </c>
      <c r="G2798" s="7">
        <v>104.51</v>
      </c>
      <c r="H2798" t="str" cm="1">
        <f t="array" ref="H2798">SUBSTITUTE(INDEX($C$1:$C2798, MAX(IF((NOT(ISBLANK($C$1:$C2798)))*(ISNUMBER(FIND("Item:", $C$1:$C2798))), ROW($C$1:$C2798)-ROW($C$1)+1))), "Item: ", "")</f>
        <v>CANALETA DE CALAMINA GALVANIZADA Nro 28 CORTE 33</v>
      </c>
      <c r="I2798" t="str">
        <f t="shared" si="219"/>
        <v/>
      </c>
      <c r="J2798" t="str">
        <f t="shared" si="222"/>
        <v>EQUIPO</v>
      </c>
      <c r="K2798" t="b">
        <f t="shared" si="220"/>
        <v>0</v>
      </c>
      <c r="L2798" s="11" t="str">
        <f t="shared" si="221"/>
        <v/>
      </c>
      <c r="M2798">
        <f>IF(B2798="Q", MAX(M$2:M2797)+1, "")</f>
        <v>56</v>
      </c>
      <c r="N2798" t="str">
        <f t="shared" si="218"/>
        <v>CANALETA DE CALAMINA GALVANIZADA Nro 28 CORTE 33</v>
      </c>
    </row>
    <row r="2799" spans="1:14" x14ac:dyDescent="0.25">
      <c r="A2799" s="6" t="s">
        <v>1</v>
      </c>
      <c r="B2799" s="6"/>
      <c r="C2799" s="8" t="s">
        <v>266</v>
      </c>
      <c r="D2799" s="8"/>
      <c r="E2799" s="8"/>
      <c r="F2799" s="8"/>
      <c r="G2799" s="7">
        <v>104.51</v>
      </c>
      <c r="H2799" t="str" cm="1">
        <f t="array" ref="H2799">SUBSTITUTE(INDEX($C$1:$C2799, MAX(IF((NOT(ISBLANK($C$1:$C2799)))*(ISNUMBER(FIND("Item:", $C$1:$C2799))), ROW($C$1:$C2799)-ROW($C$1)+1))), "Item: ", "")</f>
        <v>CANALETA DE CALAMINA GALVANIZADA Nro 28 CORTE 33</v>
      </c>
      <c r="I2799" t="str">
        <f t="shared" si="219"/>
        <v/>
      </c>
      <c r="J2799" t="str">
        <f t="shared" si="222"/>
        <v>EQUIPO</v>
      </c>
      <c r="K2799" t="b">
        <f t="shared" si="220"/>
        <v>0</v>
      </c>
      <c r="L2799" s="11" t="str">
        <f t="shared" si="221"/>
        <v/>
      </c>
      <c r="M2799" t="str">
        <f>IF(B2799="Q", MAX(M$2:M2798)+1, "")</f>
        <v/>
      </c>
      <c r="N2799" t="str">
        <f t="shared" si="218"/>
        <v/>
      </c>
    </row>
    <row r="2800" spans="1:14" x14ac:dyDescent="0.25">
      <c r="C2800" s="9" t="s">
        <v>388</v>
      </c>
      <c r="H2800" t="str" cm="1">
        <f t="array" ref="H2800">SUBSTITUTE(INDEX($C$1:$C2800, MAX(IF((NOT(ISBLANK($C$1:$C2800)))*(ISNUMBER(FIND("Item:", $C$1:$C2800))), ROW($C$1:$C2800)-ROW($C$1)+1))), "Item: ", "")</f>
        <v>CANALETA DE CALAMINA GALVANIZADA Nro 28 CORTE 33</v>
      </c>
      <c r="I2800" t="str">
        <f t="shared" si="219"/>
        <v/>
      </c>
      <c r="J2800" t="str">
        <f t="shared" si="222"/>
        <v>EQUIPO</v>
      </c>
      <c r="K2800" t="b">
        <f t="shared" si="220"/>
        <v>0</v>
      </c>
      <c r="L2800" s="11" t="str">
        <f t="shared" si="221"/>
        <v/>
      </c>
      <c r="M2800" t="str">
        <f>IF(B2800="Q", MAX(M$2:M2799)+1, "")</f>
        <v/>
      </c>
      <c r="N2800" t="str">
        <f t="shared" si="218"/>
        <v/>
      </c>
    </row>
    <row r="2801" spans="1:14" x14ac:dyDescent="0.25">
      <c r="H2801" t="str" cm="1">
        <f t="array" ref="H2801">SUBSTITUTE(INDEX($C$1:$C2801, MAX(IF((NOT(ISBLANK($C$1:$C2801)))*(ISNUMBER(FIND("Item:", $C$1:$C2801))), ROW($C$1:$C2801)-ROW($C$1)+1))), "Item: ", "")</f>
        <v>CANALETA DE CALAMINA GALVANIZADA Nro 28 CORTE 33</v>
      </c>
      <c r="I2801" t="str">
        <f t="shared" si="219"/>
        <v/>
      </c>
      <c r="J2801" t="str">
        <f t="shared" si="222"/>
        <v>EQUIPO</v>
      </c>
      <c r="K2801" t="b">
        <f t="shared" si="220"/>
        <v>0</v>
      </c>
      <c r="L2801" s="11" t="str">
        <f t="shared" si="221"/>
        <v/>
      </c>
      <c r="M2801" t="str">
        <f>IF(B2801="Q", MAX(M$2:M2800)+1, "")</f>
        <v/>
      </c>
      <c r="N2801" t="str">
        <f t="shared" si="218"/>
        <v/>
      </c>
    </row>
    <row r="2802" spans="1:14" x14ac:dyDescent="0.25">
      <c r="C2802" s="10" t="s">
        <v>389</v>
      </c>
      <c r="E2802" s="10" t="s">
        <v>307</v>
      </c>
      <c r="H2802" t="str" cm="1">
        <f t="array" ref="H2802">SUBSTITUTE(INDEX($C$1:$C2802, MAX(IF((NOT(ISBLANK($C$1:$C2802)))*(ISNUMBER(FIND("Item:", $C$1:$C2802))), ROW($C$1:$C2802)-ROW($C$1)+1))), "Item: ", "")</f>
        <v>BAJANTE DE PVC 3"</v>
      </c>
      <c r="I2802" t="str">
        <f t="shared" si="219"/>
        <v/>
      </c>
      <c r="J2802" t="str">
        <f t="shared" si="222"/>
        <v>EQUIPO</v>
      </c>
      <c r="K2802" t="b">
        <f t="shared" si="220"/>
        <v>0</v>
      </c>
      <c r="L2802" s="11" t="str">
        <f t="shared" si="221"/>
        <v/>
      </c>
      <c r="M2802" t="str">
        <f>IF(B2802="Q", MAX(M$2:M2801)+1, "")</f>
        <v/>
      </c>
      <c r="N2802" t="str">
        <f t="shared" si="218"/>
        <v/>
      </c>
    </row>
    <row r="2803" spans="1:14" x14ac:dyDescent="0.25">
      <c r="C2803" s="10" t="s">
        <v>0</v>
      </c>
      <c r="E2803" s="10" t="s">
        <v>72</v>
      </c>
      <c r="H2803" t="str" cm="1">
        <f t="array" ref="H2803">SUBSTITUTE(INDEX($C$1:$C2803, MAX(IF((NOT(ISBLANK($C$1:$C2803)))*(ISNUMBER(FIND("Item:", $C$1:$C2803))), ROW($C$1:$C2803)-ROW($C$1)+1))), "Item: ", "")</f>
        <v>BAJANTE DE PVC 3"</v>
      </c>
      <c r="I2803" t="str">
        <f t="shared" si="219"/>
        <v/>
      </c>
      <c r="J2803" t="str">
        <f t="shared" si="222"/>
        <v>EQUIPO</v>
      </c>
      <c r="K2803" t="b">
        <f t="shared" si="220"/>
        <v>0</v>
      </c>
      <c r="L2803" s="11" t="str">
        <f t="shared" si="221"/>
        <v/>
      </c>
      <c r="M2803" t="str">
        <f>IF(B2803="Q", MAX(M$2:M2802)+1, "")</f>
        <v/>
      </c>
      <c r="N2803" t="str">
        <f t="shared" si="218"/>
        <v/>
      </c>
    </row>
    <row r="2804" spans="1:14" x14ac:dyDescent="0.25">
      <c r="C2804" s="10" t="s">
        <v>71</v>
      </c>
      <c r="E2804" s="10" t="s">
        <v>73</v>
      </c>
      <c r="H2804" t="str" cm="1">
        <f t="array" ref="H2804">SUBSTITUTE(INDEX($C$1:$C2804, MAX(IF((NOT(ISBLANK($C$1:$C2804)))*(ISNUMBER(FIND("Item:", $C$1:$C2804))), ROW($C$1:$C2804)-ROW($C$1)+1))), "Item: ", "")</f>
        <v>BAJANTE DE PVC 3"</v>
      </c>
      <c r="I2804" t="str">
        <f t="shared" si="219"/>
        <v/>
      </c>
      <c r="J2804" t="str">
        <f t="shared" si="222"/>
        <v>EQUIPO</v>
      </c>
      <c r="K2804" t="b">
        <f t="shared" si="220"/>
        <v>0</v>
      </c>
      <c r="L2804" s="11" t="str">
        <f t="shared" si="221"/>
        <v/>
      </c>
      <c r="M2804" t="str">
        <f>IF(B2804="Q", MAX(M$2:M2803)+1, "")</f>
        <v/>
      </c>
      <c r="N2804" t="str">
        <f t="shared" si="218"/>
        <v/>
      </c>
    </row>
    <row r="2805" spans="1:14" x14ac:dyDescent="0.25">
      <c r="H2805" t="str" cm="1">
        <f t="array" ref="H2805">SUBSTITUTE(INDEX($C$1:$C2805, MAX(IF((NOT(ISBLANK($C$1:$C2805)))*(ISNUMBER(FIND("Item:", $C$1:$C2805))), ROW($C$1:$C2805)-ROW($C$1)+1))), "Item: ", "")</f>
        <v>BAJANTE DE PVC 3"</v>
      </c>
      <c r="I2805" t="str">
        <f t="shared" si="219"/>
        <v/>
      </c>
      <c r="J2805" t="str">
        <f t="shared" si="222"/>
        <v>EQUIPO</v>
      </c>
      <c r="K2805" t="b">
        <f t="shared" si="220"/>
        <v>0</v>
      </c>
      <c r="L2805" s="11" t="str">
        <f t="shared" si="221"/>
        <v/>
      </c>
      <c r="M2805" t="str">
        <f>IF(B2805="Q", MAX(M$2:M2804)+1, "")</f>
        <v/>
      </c>
      <c r="N2805" t="str">
        <f t="shared" si="218"/>
        <v/>
      </c>
    </row>
    <row r="2806" spans="1:14" x14ac:dyDescent="0.25">
      <c r="A2806" s="1" t="s">
        <v>2</v>
      </c>
      <c r="B2806" s="1" t="s">
        <v>213</v>
      </c>
      <c r="C2806" s="4" t="s">
        <v>214</v>
      </c>
      <c r="D2806" s="4" t="s">
        <v>74</v>
      </c>
      <c r="E2806" s="4" t="s">
        <v>77</v>
      </c>
      <c r="F2806" s="4" t="s">
        <v>215</v>
      </c>
      <c r="G2806" s="4" t="s">
        <v>76</v>
      </c>
      <c r="H2806" t="str" cm="1">
        <f t="array" ref="H2806">SUBSTITUTE(INDEX($C$1:$C2806, MAX(IF((NOT(ISBLANK($C$1:$C2806)))*(ISNUMBER(FIND("Item:", $C$1:$C2806))), ROW($C$1:$C2806)-ROW($C$1)+1))), "Item: ", "")</f>
        <v>BAJANTE DE PVC 3"</v>
      </c>
      <c r="I2806" t="str">
        <f t="shared" si="219"/>
        <v/>
      </c>
      <c r="J2806" t="str">
        <f t="shared" si="222"/>
        <v>EQUIPO</v>
      </c>
      <c r="K2806" t="b">
        <f t="shared" si="220"/>
        <v>0</v>
      </c>
      <c r="L2806" s="11" t="str">
        <f t="shared" si="221"/>
        <v/>
      </c>
      <c r="M2806" t="str">
        <f>IF(B2806="Q", MAX(M$2:M2805)+1, "")</f>
        <v/>
      </c>
      <c r="N2806" t="str">
        <f t="shared" si="218"/>
        <v/>
      </c>
    </row>
    <row r="2807" spans="1:14" x14ac:dyDescent="0.25">
      <c r="A2807" s="2"/>
      <c r="B2807" s="2" t="s">
        <v>216</v>
      </c>
      <c r="C2807" s="5" t="s">
        <v>217</v>
      </c>
      <c r="D2807" s="5"/>
      <c r="E2807" s="5"/>
      <c r="F2807" s="5"/>
      <c r="G2807" s="5"/>
      <c r="H2807" t="str" cm="1">
        <f t="array" ref="H2807">SUBSTITUTE(INDEX($C$1:$C2807, MAX(IF((NOT(ISBLANK($C$1:$C2807)))*(ISNUMBER(FIND("Item:", $C$1:$C2807))), ROW($C$1:$C2807)-ROW($C$1)+1))), "Item: ", "")</f>
        <v>BAJANTE DE PVC 3"</v>
      </c>
      <c r="I2807" t="str">
        <f t="shared" si="219"/>
        <v>MATERIALES</v>
      </c>
      <c r="J2807" t="str">
        <f t="shared" si="222"/>
        <v>MATERIALES</v>
      </c>
      <c r="K2807" t="b">
        <f t="shared" si="220"/>
        <v>1</v>
      </c>
      <c r="L2807" s="11" t="str">
        <f t="shared" si="221"/>
        <v/>
      </c>
      <c r="M2807" t="str">
        <f>IF(B2807="Q", MAX(M$2:M2806)+1, "")</f>
        <v/>
      </c>
      <c r="N2807" t="str">
        <f t="shared" si="218"/>
        <v/>
      </c>
    </row>
    <row r="2808" spans="1:14" x14ac:dyDescent="0.25">
      <c r="A2808" s="2">
        <v>1</v>
      </c>
      <c r="B2808" s="2" t="s">
        <v>218</v>
      </c>
      <c r="C2808" s="5" t="s">
        <v>159</v>
      </c>
      <c r="D2808" s="5" t="s">
        <v>92</v>
      </c>
      <c r="E2808" s="3">
        <v>0.03</v>
      </c>
      <c r="F2808" s="3">
        <v>35</v>
      </c>
      <c r="G2808" s="3">
        <v>1.05</v>
      </c>
      <c r="H2808" t="str" cm="1">
        <f t="array" ref="H2808">SUBSTITUTE(INDEX($C$1:$C2808, MAX(IF((NOT(ISBLANK($C$1:$C2808)))*(ISNUMBER(FIND("Item:", $C$1:$C2808))), ROW($C$1:$C2808)-ROW($C$1)+1))), "Item: ", "")</f>
        <v>BAJANTE DE PVC 3"</v>
      </c>
      <c r="I2808" t="str">
        <f t="shared" si="219"/>
        <v/>
      </c>
      <c r="J2808" t="str">
        <f t="shared" si="222"/>
        <v>MATERIALES</v>
      </c>
      <c r="K2808" t="b">
        <f t="shared" si="220"/>
        <v>0</v>
      </c>
      <c r="L2808" s="11" t="str">
        <f t="shared" si="221"/>
        <v>SI</v>
      </c>
      <c r="M2808" t="str">
        <f>IF(B2808="Q", MAX(M$2:M2807)+1, "")</f>
        <v/>
      </c>
      <c r="N2808" t="str">
        <f t="shared" si="218"/>
        <v/>
      </c>
    </row>
    <row r="2809" spans="1:14" x14ac:dyDescent="0.25">
      <c r="A2809" s="2">
        <v>2</v>
      </c>
      <c r="B2809" s="2" t="s">
        <v>218</v>
      </c>
      <c r="C2809" s="5" t="s">
        <v>79</v>
      </c>
      <c r="D2809" s="5" t="s">
        <v>55</v>
      </c>
      <c r="E2809" s="3">
        <v>1</v>
      </c>
      <c r="F2809" s="3">
        <v>6</v>
      </c>
      <c r="G2809" s="3">
        <v>6</v>
      </c>
      <c r="H2809" t="str" cm="1">
        <f t="array" ref="H2809">SUBSTITUTE(INDEX($C$1:$C2809, MAX(IF((NOT(ISBLANK($C$1:$C2809)))*(ISNUMBER(FIND("Item:", $C$1:$C2809))), ROW($C$1:$C2809)-ROW($C$1)+1))), "Item: ", "")</f>
        <v>BAJANTE DE PVC 3"</v>
      </c>
      <c r="I2809" t="str">
        <f t="shared" si="219"/>
        <v/>
      </c>
      <c r="J2809" t="str">
        <f t="shared" si="222"/>
        <v>MATERIALES</v>
      </c>
      <c r="K2809" t="b">
        <f t="shared" si="220"/>
        <v>0</v>
      </c>
      <c r="L2809" s="11" t="str">
        <f t="shared" si="221"/>
        <v>SI</v>
      </c>
      <c r="M2809" t="str">
        <f>IF(B2809="Q", MAX(M$2:M2808)+1, "")</f>
        <v/>
      </c>
      <c r="N2809" t="str">
        <f t="shared" si="218"/>
        <v/>
      </c>
    </row>
    <row r="2810" spans="1:14" x14ac:dyDescent="0.25">
      <c r="A2810" s="2">
        <v>3</v>
      </c>
      <c r="B2810" s="2" t="s">
        <v>218</v>
      </c>
      <c r="C2810" s="5" t="s">
        <v>187</v>
      </c>
      <c r="D2810" s="5" t="s">
        <v>55</v>
      </c>
      <c r="E2810" s="3">
        <v>3</v>
      </c>
      <c r="F2810" s="3">
        <v>1</v>
      </c>
      <c r="G2810" s="3">
        <v>3</v>
      </c>
      <c r="H2810" t="str" cm="1">
        <f t="array" ref="H2810">SUBSTITUTE(INDEX($C$1:$C2810, MAX(IF((NOT(ISBLANK($C$1:$C2810)))*(ISNUMBER(FIND("Item:", $C$1:$C2810))), ROW($C$1:$C2810)-ROW($C$1)+1))), "Item: ", "")</f>
        <v>BAJANTE DE PVC 3"</v>
      </c>
      <c r="I2810" t="str">
        <f t="shared" si="219"/>
        <v/>
      </c>
      <c r="J2810" t="str">
        <f t="shared" si="222"/>
        <v>MATERIALES</v>
      </c>
      <c r="K2810" t="b">
        <f t="shared" si="220"/>
        <v>0</v>
      </c>
      <c r="L2810" s="11" t="str">
        <f t="shared" si="221"/>
        <v>SI</v>
      </c>
      <c r="M2810" t="str">
        <f>IF(B2810="Q", MAX(M$2:M2809)+1, "")</f>
        <v/>
      </c>
      <c r="N2810" t="str">
        <f t="shared" si="218"/>
        <v/>
      </c>
    </row>
    <row r="2811" spans="1:14" x14ac:dyDescent="0.25">
      <c r="A2811" s="2">
        <v>4</v>
      </c>
      <c r="B2811" s="2" t="s">
        <v>218</v>
      </c>
      <c r="C2811" s="5" t="s">
        <v>122</v>
      </c>
      <c r="D2811" s="5" t="s">
        <v>55</v>
      </c>
      <c r="E2811" s="3">
        <v>1</v>
      </c>
      <c r="F2811" s="3">
        <v>9</v>
      </c>
      <c r="G2811" s="3">
        <v>9</v>
      </c>
      <c r="H2811" t="str" cm="1">
        <f t="array" ref="H2811">SUBSTITUTE(INDEX($C$1:$C2811, MAX(IF((NOT(ISBLANK($C$1:$C2811)))*(ISNUMBER(FIND("Item:", $C$1:$C2811))), ROW($C$1:$C2811)-ROW($C$1)+1))), "Item: ", "")</f>
        <v>BAJANTE DE PVC 3"</v>
      </c>
      <c r="I2811" t="str">
        <f t="shared" si="219"/>
        <v/>
      </c>
      <c r="J2811" t="str">
        <f t="shared" si="222"/>
        <v>MATERIALES</v>
      </c>
      <c r="K2811" t="b">
        <f t="shared" si="220"/>
        <v>0</v>
      </c>
      <c r="L2811" s="11" t="str">
        <f t="shared" si="221"/>
        <v>SI</v>
      </c>
      <c r="M2811" t="str">
        <f>IF(B2811="Q", MAX(M$2:M2810)+1, "")</f>
        <v/>
      </c>
      <c r="N2811" t="str">
        <f t="shared" si="218"/>
        <v/>
      </c>
    </row>
    <row r="2812" spans="1:14" x14ac:dyDescent="0.25">
      <c r="A2812" s="2">
        <v>5</v>
      </c>
      <c r="B2812" s="2" t="s">
        <v>218</v>
      </c>
      <c r="C2812" s="5" t="s">
        <v>191</v>
      </c>
      <c r="D2812" s="5" t="s">
        <v>26</v>
      </c>
      <c r="E2812" s="3">
        <v>1.05</v>
      </c>
      <c r="F2812" s="3">
        <v>15</v>
      </c>
      <c r="G2812" s="3">
        <v>15.75</v>
      </c>
      <c r="H2812" t="str" cm="1">
        <f t="array" ref="H2812">SUBSTITUTE(INDEX($C$1:$C2812, MAX(IF((NOT(ISBLANK($C$1:$C2812)))*(ISNUMBER(FIND("Item:", $C$1:$C2812))), ROW($C$1:$C2812)-ROW($C$1)+1))), "Item: ", "")</f>
        <v>BAJANTE DE PVC 3"</v>
      </c>
      <c r="I2812" t="str">
        <f t="shared" si="219"/>
        <v/>
      </c>
      <c r="J2812" t="str">
        <f t="shared" si="222"/>
        <v>MATERIALES</v>
      </c>
      <c r="K2812" t="b">
        <f t="shared" si="220"/>
        <v>0</v>
      </c>
      <c r="L2812" s="11" t="str">
        <f t="shared" si="221"/>
        <v>SI</v>
      </c>
      <c r="M2812" t="str">
        <f>IF(B2812="Q", MAX(M$2:M2811)+1, "")</f>
        <v/>
      </c>
      <c r="N2812" t="str">
        <f t="shared" si="218"/>
        <v/>
      </c>
    </row>
    <row r="2813" spans="1:14" x14ac:dyDescent="0.25">
      <c r="H2813" t="str" cm="1">
        <f t="array" ref="H2813">SUBSTITUTE(INDEX($C$1:$C2813, MAX(IF((NOT(ISBLANK($C$1:$C2813)))*(ISNUMBER(FIND("Item:", $C$1:$C2813))), ROW($C$1:$C2813)-ROW($C$1)+1))), "Item: ", "")</f>
        <v>BAJANTE DE PVC 3"</v>
      </c>
      <c r="I2813" t="str">
        <f t="shared" si="219"/>
        <v/>
      </c>
      <c r="J2813" t="str">
        <f t="shared" si="222"/>
        <v>MATERIALES</v>
      </c>
      <c r="K2813" t="b">
        <f t="shared" si="220"/>
        <v>0</v>
      </c>
      <c r="L2813" s="11" t="str">
        <f t="shared" si="221"/>
        <v/>
      </c>
      <c r="M2813" t="str">
        <f>IF(B2813="Q", MAX(M$2:M2812)+1, "")</f>
        <v/>
      </c>
      <c r="N2813" t="str">
        <f t="shared" si="218"/>
        <v/>
      </c>
    </row>
    <row r="2814" spans="1:14" x14ac:dyDescent="0.25">
      <c r="H2814" t="str" cm="1">
        <f t="array" ref="H2814">SUBSTITUTE(INDEX($C$1:$C2814, MAX(IF((NOT(ISBLANK($C$1:$C2814)))*(ISNUMBER(FIND("Item:", $C$1:$C2814))), ROW($C$1:$C2814)-ROW($C$1)+1))), "Item: ", "")</f>
        <v>BAJANTE DE PVC 3"</v>
      </c>
      <c r="I2814" t="str">
        <f t="shared" si="219"/>
        <v/>
      </c>
      <c r="J2814" t="str">
        <f t="shared" si="222"/>
        <v>MATERIALES</v>
      </c>
      <c r="K2814" t="b">
        <f t="shared" si="220"/>
        <v>0</v>
      </c>
      <c r="L2814" s="11" t="str">
        <f t="shared" si="221"/>
        <v/>
      </c>
      <c r="M2814" t="str">
        <f>IF(B2814="Q", MAX(M$2:M2813)+1, "")</f>
        <v/>
      </c>
      <c r="N2814" t="str">
        <f t="shared" si="218"/>
        <v/>
      </c>
    </row>
    <row r="2815" spans="1:14" x14ac:dyDescent="0.25">
      <c r="H2815" t="str" cm="1">
        <f t="array" ref="H2815">SUBSTITUTE(INDEX($C$1:$C2815, MAX(IF((NOT(ISBLANK($C$1:$C2815)))*(ISNUMBER(FIND("Item:", $C$1:$C2815))), ROW($C$1:$C2815)-ROW($C$1)+1))), "Item: ", "")</f>
        <v>BAJANTE DE PVC 3"</v>
      </c>
      <c r="I2815" t="str">
        <f t="shared" si="219"/>
        <v/>
      </c>
      <c r="J2815" t="str">
        <f t="shared" si="222"/>
        <v>MATERIALES</v>
      </c>
      <c r="K2815" t="b">
        <f t="shared" si="220"/>
        <v>0</v>
      </c>
      <c r="L2815" s="11" t="str">
        <f t="shared" si="221"/>
        <v/>
      </c>
      <c r="M2815" t="str">
        <f>IF(B2815="Q", MAX(M$2:M2814)+1, "")</f>
        <v/>
      </c>
      <c r="N2815" t="str">
        <f t="shared" si="218"/>
        <v/>
      </c>
    </row>
    <row r="2816" spans="1:14" x14ac:dyDescent="0.25">
      <c r="H2816" t="str" cm="1">
        <f t="array" ref="H2816">SUBSTITUTE(INDEX($C$1:$C2816, MAX(IF((NOT(ISBLANK($C$1:$C2816)))*(ISNUMBER(FIND("Item:", $C$1:$C2816))), ROW($C$1:$C2816)-ROW($C$1)+1))), "Item: ", "")</f>
        <v>BAJANTE DE PVC 3"</v>
      </c>
      <c r="I2816" t="str">
        <f t="shared" si="219"/>
        <v/>
      </c>
      <c r="J2816" t="str">
        <f t="shared" si="222"/>
        <v>MATERIALES</v>
      </c>
      <c r="K2816" t="b">
        <f t="shared" si="220"/>
        <v>0</v>
      </c>
      <c r="L2816" s="11" t="str">
        <f t="shared" si="221"/>
        <v/>
      </c>
      <c r="M2816" t="str">
        <f>IF(B2816="Q", MAX(M$2:M2815)+1, "")</f>
        <v/>
      </c>
      <c r="N2816" t="str">
        <f t="shared" si="218"/>
        <v/>
      </c>
    </row>
    <row r="2817" spans="1:14" x14ac:dyDescent="0.25">
      <c r="H2817" t="str" cm="1">
        <f t="array" ref="H2817">SUBSTITUTE(INDEX($C$1:$C2817, MAX(IF((NOT(ISBLANK($C$1:$C2817)))*(ISNUMBER(FIND("Item:", $C$1:$C2817))), ROW($C$1:$C2817)-ROW($C$1)+1))), "Item: ", "")</f>
        <v>BAJANTE DE PVC 3"</v>
      </c>
      <c r="I2817" t="str">
        <f t="shared" si="219"/>
        <v/>
      </c>
      <c r="J2817" t="str">
        <f t="shared" si="222"/>
        <v>MATERIALES</v>
      </c>
      <c r="K2817" t="b">
        <f t="shared" si="220"/>
        <v>0</v>
      </c>
      <c r="L2817" s="11" t="str">
        <f t="shared" si="221"/>
        <v/>
      </c>
      <c r="M2817" t="str">
        <f>IF(B2817="Q", MAX(M$2:M2816)+1, "")</f>
        <v/>
      </c>
      <c r="N2817" t="str">
        <f t="shared" si="218"/>
        <v/>
      </c>
    </row>
    <row r="2818" spans="1:14" x14ac:dyDescent="0.25">
      <c r="H2818" t="str" cm="1">
        <f t="array" ref="H2818">SUBSTITUTE(INDEX($C$1:$C2818, MAX(IF((NOT(ISBLANK($C$1:$C2818)))*(ISNUMBER(FIND("Item:", $C$1:$C2818))), ROW($C$1:$C2818)-ROW($C$1)+1))), "Item: ", "")</f>
        <v>BAJANTE DE PVC 3"</v>
      </c>
      <c r="I2818" t="str">
        <f t="shared" si="219"/>
        <v/>
      </c>
      <c r="J2818" t="str">
        <f t="shared" si="222"/>
        <v>MATERIALES</v>
      </c>
      <c r="K2818" t="b">
        <f t="shared" si="220"/>
        <v>0</v>
      </c>
      <c r="L2818" s="11" t="str">
        <f t="shared" si="221"/>
        <v/>
      </c>
      <c r="M2818" t="str">
        <f>IF(B2818="Q", MAX(M$2:M2817)+1, "")</f>
        <v/>
      </c>
      <c r="N2818" t="str">
        <f t="shared" ref="N2818:N2881" si="223">+IF(M2818="","",H2818)</f>
        <v/>
      </c>
    </row>
    <row r="2819" spans="1:14" x14ac:dyDescent="0.25">
      <c r="H2819" t="str" cm="1">
        <f t="array" ref="H2819">SUBSTITUTE(INDEX($C$1:$C2819, MAX(IF((NOT(ISBLANK($C$1:$C2819)))*(ISNUMBER(FIND("Item:", $C$1:$C2819))), ROW($C$1:$C2819)-ROW($C$1)+1))), "Item: ", "")</f>
        <v>BAJANTE DE PVC 3"</v>
      </c>
      <c r="I2819" t="str">
        <f t="shared" ref="I2819:I2882" si="224">IFERROR(  IF(OR(ISNUMBER(FIND("MATERIALES", C2819,1))), "MATERIALES",  IF(OR(ISNUMBER(FIND("MANO DE OBRA", C2819))), "MANO DE OBRA",  IF(OR(ISNUMBER(FIND("EQUIPO", C2819))), "EQUIPO",  ""))),"")</f>
        <v/>
      </c>
      <c r="J2819" t="str">
        <f t="shared" si="222"/>
        <v>MATERIALES</v>
      </c>
      <c r="K2819" t="b">
        <f t="shared" ref="K2819:K2882" si="225">AND(ISTEXT(B2819),C2819=J2819)</f>
        <v>0</v>
      </c>
      <c r="L2819" s="11" t="str">
        <f t="shared" ref="L2819:L2882" si="226">IF(ISNUMBER(A2819),"SI","")</f>
        <v/>
      </c>
      <c r="M2819" t="str">
        <f>IF(B2819="Q", MAX(M$2:M2818)+1, "")</f>
        <v/>
      </c>
      <c r="N2819" t="str">
        <f t="shared" si="223"/>
        <v/>
      </c>
    </row>
    <row r="2820" spans="1:14" x14ac:dyDescent="0.25">
      <c r="H2820" t="str" cm="1">
        <f t="array" ref="H2820">SUBSTITUTE(INDEX($C$1:$C2820, MAX(IF((NOT(ISBLANK($C$1:$C2820)))*(ISNUMBER(FIND("Item:", $C$1:$C2820))), ROW($C$1:$C2820)-ROW($C$1)+1))), "Item: ", "")</f>
        <v>BAJANTE DE PVC 3"</v>
      </c>
      <c r="I2820" t="str">
        <f t="shared" si="224"/>
        <v/>
      </c>
      <c r="J2820" t="str">
        <f t="shared" si="222"/>
        <v>MATERIALES</v>
      </c>
      <c r="K2820" t="b">
        <f t="shared" si="225"/>
        <v>0</v>
      </c>
      <c r="L2820" s="11" t="str">
        <f t="shared" si="226"/>
        <v/>
      </c>
      <c r="M2820" t="str">
        <f>IF(B2820="Q", MAX(M$2:M2819)+1, "")</f>
        <v/>
      </c>
      <c r="N2820" t="str">
        <f t="shared" si="223"/>
        <v/>
      </c>
    </row>
    <row r="2821" spans="1:14" x14ac:dyDescent="0.25">
      <c r="H2821" t="str" cm="1">
        <f t="array" ref="H2821">SUBSTITUTE(INDEX($C$1:$C2821, MAX(IF((NOT(ISBLANK($C$1:$C2821)))*(ISNUMBER(FIND("Item:", $C$1:$C2821))), ROW($C$1:$C2821)-ROW($C$1)+1))), "Item: ", "")</f>
        <v>BAJANTE DE PVC 3"</v>
      </c>
      <c r="I2821" t="str">
        <f t="shared" si="224"/>
        <v/>
      </c>
      <c r="J2821" t="str">
        <f t="shared" si="222"/>
        <v>MATERIALES</v>
      </c>
      <c r="K2821" t="b">
        <f t="shared" si="225"/>
        <v>0</v>
      </c>
      <c r="L2821" s="11" t="str">
        <f t="shared" si="226"/>
        <v/>
      </c>
      <c r="M2821" t="str">
        <f>IF(B2821="Q", MAX(M$2:M2820)+1, "")</f>
        <v/>
      </c>
      <c r="N2821" t="str">
        <f t="shared" si="223"/>
        <v/>
      </c>
    </row>
    <row r="2822" spans="1:14" x14ac:dyDescent="0.25">
      <c r="H2822" t="str" cm="1">
        <f t="array" ref="H2822">SUBSTITUTE(INDEX($C$1:$C2822, MAX(IF((NOT(ISBLANK($C$1:$C2822)))*(ISNUMBER(FIND("Item:", $C$1:$C2822))), ROW($C$1:$C2822)-ROW($C$1)+1))), "Item: ", "")</f>
        <v>BAJANTE DE PVC 3"</v>
      </c>
      <c r="I2822" t="str">
        <f t="shared" si="224"/>
        <v/>
      </c>
      <c r="J2822" t="str">
        <f t="shared" si="222"/>
        <v>MATERIALES</v>
      </c>
      <c r="K2822" t="b">
        <f t="shared" si="225"/>
        <v>0</v>
      </c>
      <c r="L2822" s="11" t="str">
        <f t="shared" si="226"/>
        <v/>
      </c>
      <c r="M2822" t="str">
        <f>IF(B2822="Q", MAX(M$2:M2821)+1, "")</f>
        <v/>
      </c>
      <c r="N2822" t="str">
        <f t="shared" si="223"/>
        <v/>
      </c>
    </row>
    <row r="2823" spans="1:14" x14ac:dyDescent="0.25">
      <c r="A2823" s="6" t="s">
        <v>1</v>
      </c>
      <c r="B2823" s="6" t="s">
        <v>219</v>
      </c>
      <c r="C2823" s="8" t="s">
        <v>220</v>
      </c>
      <c r="D2823" s="8"/>
      <c r="E2823" s="8"/>
      <c r="F2823" s="8" t="s">
        <v>221</v>
      </c>
      <c r="G2823" s="7">
        <v>34.799999999999997</v>
      </c>
      <c r="H2823" t="str" cm="1">
        <f t="array" ref="H2823">SUBSTITUTE(INDEX($C$1:$C2823, MAX(IF((NOT(ISBLANK($C$1:$C2823)))*(ISNUMBER(FIND("Item:", $C$1:$C2823))), ROW($C$1:$C2823)-ROW($C$1)+1))), "Item: ", "")</f>
        <v>BAJANTE DE PVC 3"</v>
      </c>
      <c r="I2823" t="str">
        <f t="shared" si="224"/>
        <v>MATERIALES</v>
      </c>
      <c r="J2823" t="str">
        <f t="shared" si="222"/>
        <v>MATERIALES</v>
      </c>
      <c r="K2823" t="b">
        <f t="shared" si="225"/>
        <v>0</v>
      </c>
      <c r="L2823" s="11" t="str">
        <f t="shared" si="226"/>
        <v/>
      </c>
      <c r="M2823" t="str">
        <f>IF(B2823="Q", MAX(M$2:M2822)+1, "")</f>
        <v/>
      </c>
      <c r="N2823" t="str">
        <f t="shared" si="223"/>
        <v/>
      </c>
    </row>
    <row r="2824" spans="1:14" x14ac:dyDescent="0.25">
      <c r="A2824" s="2"/>
      <c r="B2824" s="2" t="s">
        <v>222</v>
      </c>
      <c r="C2824" s="5" t="s">
        <v>223</v>
      </c>
      <c r="D2824" s="5"/>
      <c r="E2824" s="5"/>
      <c r="F2824" s="5"/>
      <c r="G2824" s="5"/>
      <c r="H2824" t="str" cm="1">
        <f t="array" ref="H2824">SUBSTITUTE(INDEX($C$1:$C2824, MAX(IF((NOT(ISBLANK($C$1:$C2824)))*(ISNUMBER(FIND("Item:", $C$1:$C2824))), ROW($C$1:$C2824)-ROW($C$1)+1))), "Item: ", "")</f>
        <v>BAJANTE DE PVC 3"</v>
      </c>
      <c r="I2824" t="str">
        <f t="shared" si="224"/>
        <v>MANO DE OBRA</v>
      </c>
      <c r="J2824" t="str">
        <f t="shared" ref="J2824:J2887" si="227">+IF(I2824="",J2823,I2824)</f>
        <v>MANO DE OBRA</v>
      </c>
      <c r="K2824" t="b">
        <f t="shared" si="225"/>
        <v>1</v>
      </c>
      <c r="L2824" s="11" t="str">
        <f t="shared" si="226"/>
        <v/>
      </c>
      <c r="M2824" t="str">
        <f>IF(B2824="Q", MAX(M$2:M2823)+1, "")</f>
        <v/>
      </c>
      <c r="N2824" t="str">
        <f t="shared" si="223"/>
        <v/>
      </c>
    </row>
    <row r="2825" spans="1:14" x14ac:dyDescent="0.25">
      <c r="A2825" s="2">
        <v>1</v>
      </c>
      <c r="B2825" s="2" t="s">
        <v>218</v>
      </c>
      <c r="C2825" s="5" t="s">
        <v>197</v>
      </c>
      <c r="D2825" s="5" t="s">
        <v>198</v>
      </c>
      <c r="E2825" s="3">
        <v>0.2</v>
      </c>
      <c r="F2825" s="3">
        <v>18</v>
      </c>
      <c r="G2825" s="3">
        <v>3.6</v>
      </c>
      <c r="H2825" t="str" cm="1">
        <f t="array" ref="H2825">SUBSTITUTE(INDEX($C$1:$C2825, MAX(IF((NOT(ISBLANK($C$1:$C2825)))*(ISNUMBER(FIND("Item:", $C$1:$C2825))), ROW($C$1:$C2825)-ROW($C$1)+1))), "Item: ", "")</f>
        <v>BAJANTE DE PVC 3"</v>
      </c>
      <c r="I2825" t="str">
        <f t="shared" si="224"/>
        <v/>
      </c>
      <c r="J2825" t="str">
        <f t="shared" si="227"/>
        <v>MANO DE OBRA</v>
      </c>
      <c r="K2825" t="b">
        <f t="shared" si="225"/>
        <v>0</v>
      </c>
      <c r="L2825" s="11" t="str">
        <f t="shared" si="226"/>
        <v>SI</v>
      </c>
      <c r="M2825" t="str">
        <f>IF(B2825="Q", MAX(M$2:M2824)+1, "")</f>
        <v/>
      </c>
      <c r="N2825" t="str">
        <f t="shared" si="223"/>
        <v/>
      </c>
    </row>
    <row r="2826" spans="1:14" x14ac:dyDescent="0.25">
      <c r="A2826" s="2">
        <v>2</v>
      </c>
      <c r="B2826" s="2" t="s">
        <v>218</v>
      </c>
      <c r="C2826" s="5" t="s">
        <v>200</v>
      </c>
      <c r="D2826" s="5" t="s">
        <v>198</v>
      </c>
      <c r="E2826" s="3">
        <v>0.4</v>
      </c>
      <c r="F2826" s="3">
        <v>0</v>
      </c>
      <c r="G2826" s="3">
        <v>0</v>
      </c>
      <c r="H2826" t="str" cm="1">
        <f t="array" ref="H2826">SUBSTITUTE(INDEX($C$1:$C2826, MAX(IF((NOT(ISBLANK($C$1:$C2826)))*(ISNUMBER(FIND("Item:", $C$1:$C2826))), ROW($C$1:$C2826)-ROW($C$1)+1))), "Item: ", "")</f>
        <v>BAJANTE DE PVC 3"</v>
      </c>
      <c r="I2826" t="str">
        <f t="shared" si="224"/>
        <v/>
      </c>
      <c r="J2826" t="str">
        <f t="shared" si="227"/>
        <v>MANO DE OBRA</v>
      </c>
      <c r="K2826" t="b">
        <f t="shared" si="225"/>
        <v>0</v>
      </c>
      <c r="L2826" s="11" t="str">
        <f t="shared" si="226"/>
        <v>SI</v>
      </c>
      <c r="M2826" t="str">
        <f>IF(B2826="Q", MAX(M$2:M2825)+1, "")</f>
        <v/>
      </c>
      <c r="N2826" t="str">
        <f t="shared" si="223"/>
        <v/>
      </c>
    </row>
    <row r="2827" spans="1:14" x14ac:dyDescent="0.25">
      <c r="H2827" t="str" cm="1">
        <f t="array" ref="H2827">SUBSTITUTE(INDEX($C$1:$C2827, MAX(IF((NOT(ISBLANK($C$1:$C2827)))*(ISNUMBER(FIND("Item:", $C$1:$C2827))), ROW($C$1:$C2827)-ROW($C$1)+1))), "Item: ", "")</f>
        <v>BAJANTE DE PVC 3"</v>
      </c>
      <c r="I2827" t="str">
        <f t="shared" si="224"/>
        <v/>
      </c>
      <c r="J2827" t="str">
        <f t="shared" si="227"/>
        <v>MANO DE OBRA</v>
      </c>
      <c r="K2827" t="b">
        <f t="shared" si="225"/>
        <v>0</v>
      </c>
      <c r="L2827" s="11" t="str">
        <f t="shared" si="226"/>
        <v/>
      </c>
      <c r="M2827" t="str">
        <f>IF(B2827="Q", MAX(M$2:M2826)+1, "")</f>
        <v/>
      </c>
      <c r="N2827" t="str">
        <f t="shared" si="223"/>
        <v/>
      </c>
    </row>
    <row r="2828" spans="1:14" x14ac:dyDescent="0.25">
      <c r="H2828" t="str" cm="1">
        <f t="array" ref="H2828">SUBSTITUTE(INDEX($C$1:$C2828, MAX(IF((NOT(ISBLANK($C$1:$C2828)))*(ISNUMBER(FIND("Item:", $C$1:$C2828))), ROW($C$1:$C2828)-ROW($C$1)+1))), "Item: ", "")</f>
        <v>BAJANTE DE PVC 3"</v>
      </c>
      <c r="I2828" t="str">
        <f t="shared" si="224"/>
        <v/>
      </c>
      <c r="J2828" t="str">
        <f t="shared" si="227"/>
        <v>MANO DE OBRA</v>
      </c>
      <c r="K2828" t="b">
        <f t="shared" si="225"/>
        <v>0</v>
      </c>
      <c r="L2828" s="11" t="str">
        <f t="shared" si="226"/>
        <v/>
      </c>
      <c r="M2828" t="str">
        <f>IF(B2828="Q", MAX(M$2:M2827)+1, "")</f>
        <v/>
      </c>
      <c r="N2828" t="str">
        <f t="shared" si="223"/>
        <v/>
      </c>
    </row>
    <row r="2829" spans="1:14" x14ac:dyDescent="0.25">
      <c r="H2829" t="str" cm="1">
        <f t="array" ref="H2829">SUBSTITUTE(INDEX($C$1:$C2829, MAX(IF((NOT(ISBLANK($C$1:$C2829)))*(ISNUMBER(FIND("Item:", $C$1:$C2829))), ROW($C$1:$C2829)-ROW($C$1)+1))), "Item: ", "")</f>
        <v>BAJANTE DE PVC 3"</v>
      </c>
      <c r="I2829" t="str">
        <f t="shared" si="224"/>
        <v/>
      </c>
      <c r="J2829" t="str">
        <f t="shared" si="227"/>
        <v>MANO DE OBRA</v>
      </c>
      <c r="K2829" t="b">
        <f t="shared" si="225"/>
        <v>0</v>
      </c>
      <c r="L2829" s="11" t="str">
        <f t="shared" si="226"/>
        <v/>
      </c>
      <c r="M2829" t="str">
        <f>IF(B2829="Q", MAX(M$2:M2828)+1, "")</f>
        <v/>
      </c>
      <c r="N2829" t="str">
        <f t="shared" si="223"/>
        <v/>
      </c>
    </row>
    <row r="2830" spans="1:14" x14ac:dyDescent="0.25">
      <c r="A2830" s="6" t="s">
        <v>1</v>
      </c>
      <c r="B2830" s="6" t="s">
        <v>224</v>
      </c>
      <c r="C2830" s="8" t="s">
        <v>225</v>
      </c>
      <c r="D2830" s="8"/>
      <c r="E2830" s="8"/>
      <c r="F2830" s="8" t="s">
        <v>226</v>
      </c>
      <c r="G2830" s="7">
        <v>3.6</v>
      </c>
      <c r="H2830" t="str" cm="1">
        <f t="array" ref="H2830">SUBSTITUTE(INDEX($C$1:$C2830, MAX(IF((NOT(ISBLANK($C$1:$C2830)))*(ISNUMBER(FIND("Item:", $C$1:$C2830))), ROW($C$1:$C2830)-ROW($C$1)+1))), "Item: ", "")</f>
        <v>BAJANTE DE PVC 3"</v>
      </c>
      <c r="I2830" t="str">
        <f t="shared" si="224"/>
        <v>MANO DE OBRA</v>
      </c>
      <c r="J2830" t="str">
        <f t="shared" si="227"/>
        <v>MANO DE OBRA</v>
      </c>
      <c r="K2830" t="b">
        <f t="shared" si="225"/>
        <v>0</v>
      </c>
      <c r="L2830" s="11" t="str">
        <f t="shared" si="226"/>
        <v/>
      </c>
      <c r="M2830" t="str">
        <f>IF(B2830="Q", MAX(M$2:M2829)+1, "")</f>
        <v/>
      </c>
      <c r="N2830" t="str">
        <f t="shared" si="223"/>
        <v/>
      </c>
    </row>
    <row r="2831" spans="1:14" x14ac:dyDescent="0.25">
      <c r="A2831" s="2"/>
      <c r="B2831" s="2" t="s">
        <v>227</v>
      </c>
      <c r="C2831" s="5" t="s">
        <v>228</v>
      </c>
      <c r="D2831" s="5"/>
      <c r="E2831" s="5" t="s">
        <v>229</v>
      </c>
      <c r="F2831" s="5" t="s">
        <v>230</v>
      </c>
      <c r="G2831" s="3">
        <v>1.98</v>
      </c>
      <c r="H2831" t="str" cm="1">
        <f t="array" ref="H2831">SUBSTITUTE(INDEX($C$1:$C2831, MAX(IF((NOT(ISBLANK($C$1:$C2831)))*(ISNUMBER(FIND("Item:", $C$1:$C2831))), ROW($C$1:$C2831)-ROW($C$1)+1))), "Item: ", "")</f>
        <v>BAJANTE DE PVC 3"</v>
      </c>
      <c r="I2831" t="str">
        <f t="shared" si="224"/>
        <v/>
      </c>
      <c r="J2831" t="str">
        <f t="shared" si="227"/>
        <v>MANO DE OBRA</v>
      </c>
      <c r="K2831" t="b">
        <f t="shared" si="225"/>
        <v>0</v>
      </c>
      <c r="L2831" s="11" t="str">
        <f t="shared" si="226"/>
        <v/>
      </c>
      <c r="M2831" t="str">
        <f>IF(B2831="Q", MAX(M$2:M2830)+1, "")</f>
        <v/>
      </c>
      <c r="N2831" t="str">
        <f t="shared" si="223"/>
        <v/>
      </c>
    </row>
    <row r="2832" spans="1:14" x14ac:dyDescent="0.25">
      <c r="A2832" s="2"/>
      <c r="B2832" s="2" t="s">
        <v>231</v>
      </c>
      <c r="C2832" s="5" t="s">
        <v>232</v>
      </c>
      <c r="D2832" s="5"/>
      <c r="E2832" s="5" t="s">
        <v>233</v>
      </c>
      <c r="F2832" s="5" t="s">
        <v>234</v>
      </c>
      <c r="G2832" s="3">
        <v>0.83</v>
      </c>
      <c r="H2832" t="str" cm="1">
        <f t="array" ref="H2832">SUBSTITUTE(INDEX($C$1:$C2832, MAX(IF((NOT(ISBLANK($C$1:$C2832)))*(ISNUMBER(FIND("Item:", $C$1:$C2832))), ROW($C$1:$C2832)-ROW($C$1)+1))), "Item: ", "")</f>
        <v>BAJANTE DE PVC 3"</v>
      </c>
      <c r="I2832" t="str">
        <f t="shared" si="224"/>
        <v/>
      </c>
      <c r="J2832" t="str">
        <f t="shared" si="227"/>
        <v>MANO DE OBRA</v>
      </c>
      <c r="K2832" t="b">
        <f t="shared" si="225"/>
        <v>0</v>
      </c>
      <c r="L2832" s="11" t="str">
        <f t="shared" si="226"/>
        <v/>
      </c>
      <c r="M2832" t="str">
        <f>IF(B2832="Q", MAX(M$2:M2831)+1, "")</f>
        <v/>
      </c>
      <c r="N2832" t="str">
        <f t="shared" si="223"/>
        <v/>
      </c>
    </row>
    <row r="2833" spans="1:14" x14ac:dyDescent="0.25">
      <c r="A2833" s="6" t="s">
        <v>1</v>
      </c>
      <c r="B2833" s="6" t="s">
        <v>235</v>
      </c>
      <c r="C2833" s="8" t="s">
        <v>236</v>
      </c>
      <c r="D2833" s="8"/>
      <c r="E2833" s="8"/>
      <c r="F2833" s="8" t="s">
        <v>237</v>
      </c>
      <c r="G2833" s="7">
        <v>6.41</v>
      </c>
      <c r="H2833" t="str" cm="1">
        <f t="array" ref="H2833">SUBSTITUTE(INDEX($C$1:$C2833, MAX(IF((NOT(ISBLANK($C$1:$C2833)))*(ISNUMBER(FIND("Item:", $C$1:$C2833))), ROW($C$1:$C2833)-ROW($C$1)+1))), "Item: ", "")</f>
        <v>BAJANTE DE PVC 3"</v>
      </c>
      <c r="I2833" t="str">
        <f t="shared" si="224"/>
        <v>MANO DE OBRA</v>
      </c>
      <c r="J2833" t="str">
        <f t="shared" si="227"/>
        <v>MANO DE OBRA</v>
      </c>
      <c r="K2833" t="b">
        <f t="shared" si="225"/>
        <v>0</v>
      </c>
      <c r="L2833" s="11" t="str">
        <f t="shared" si="226"/>
        <v/>
      </c>
      <c r="M2833" t="str">
        <f>IF(B2833="Q", MAX(M$2:M2832)+1, "")</f>
        <v/>
      </c>
      <c r="N2833" t="str">
        <f t="shared" si="223"/>
        <v/>
      </c>
    </row>
    <row r="2834" spans="1:14" x14ac:dyDescent="0.25">
      <c r="A2834" s="2"/>
      <c r="B2834" s="2" t="s">
        <v>238</v>
      </c>
      <c r="C2834" s="5" t="s">
        <v>239</v>
      </c>
      <c r="D2834" s="5"/>
      <c r="E2834" s="5"/>
      <c r="F2834" s="5"/>
      <c r="G2834" s="5"/>
      <c r="H2834" t="str" cm="1">
        <f t="array" ref="H2834">SUBSTITUTE(INDEX($C$1:$C2834, MAX(IF((NOT(ISBLANK($C$1:$C2834)))*(ISNUMBER(FIND("Item:", $C$1:$C2834))), ROW($C$1:$C2834)-ROW($C$1)+1))), "Item: ", "")</f>
        <v>BAJANTE DE PVC 3"</v>
      </c>
      <c r="I2834" t="str">
        <f t="shared" si="224"/>
        <v>EQUIPO</v>
      </c>
      <c r="J2834" t="str">
        <f t="shared" si="227"/>
        <v>EQUIPO</v>
      </c>
      <c r="K2834" t="b">
        <f t="shared" si="225"/>
        <v>0</v>
      </c>
      <c r="L2834" s="11" t="str">
        <f t="shared" si="226"/>
        <v/>
      </c>
      <c r="M2834" t="str">
        <f>IF(B2834="Q", MAX(M$2:M2833)+1, "")</f>
        <v/>
      </c>
      <c r="N2834" t="str">
        <f t="shared" si="223"/>
        <v/>
      </c>
    </row>
    <row r="2835" spans="1:14" x14ac:dyDescent="0.25">
      <c r="H2835" t="str" cm="1">
        <f t="array" ref="H2835">SUBSTITUTE(INDEX($C$1:$C2835, MAX(IF((NOT(ISBLANK($C$1:$C2835)))*(ISNUMBER(FIND("Item:", $C$1:$C2835))), ROW($C$1:$C2835)-ROW($C$1)+1))), "Item: ", "")</f>
        <v>BAJANTE DE PVC 3"</v>
      </c>
      <c r="I2835" t="str">
        <f t="shared" si="224"/>
        <v/>
      </c>
      <c r="J2835" t="str">
        <f t="shared" si="227"/>
        <v>EQUIPO</v>
      </c>
      <c r="K2835" t="b">
        <f t="shared" si="225"/>
        <v>0</v>
      </c>
      <c r="L2835" s="11" t="str">
        <f t="shared" si="226"/>
        <v/>
      </c>
      <c r="M2835" t="str">
        <f>IF(B2835="Q", MAX(M$2:M2834)+1, "")</f>
        <v/>
      </c>
      <c r="N2835" t="str">
        <f t="shared" si="223"/>
        <v/>
      </c>
    </row>
    <row r="2836" spans="1:14" x14ac:dyDescent="0.25">
      <c r="H2836" t="str" cm="1">
        <f t="array" ref="H2836">SUBSTITUTE(INDEX($C$1:$C2836, MAX(IF((NOT(ISBLANK($C$1:$C2836)))*(ISNUMBER(FIND("Item:", $C$1:$C2836))), ROW($C$1:$C2836)-ROW($C$1)+1))), "Item: ", "")</f>
        <v>BAJANTE DE PVC 3"</v>
      </c>
      <c r="I2836" t="str">
        <f t="shared" si="224"/>
        <v/>
      </c>
      <c r="J2836" t="str">
        <f t="shared" si="227"/>
        <v>EQUIPO</v>
      </c>
      <c r="K2836" t="b">
        <f t="shared" si="225"/>
        <v>0</v>
      </c>
      <c r="L2836" s="11" t="str">
        <f t="shared" si="226"/>
        <v/>
      </c>
      <c r="M2836" t="str">
        <f>IF(B2836="Q", MAX(M$2:M2835)+1, "")</f>
        <v/>
      </c>
      <c r="N2836" t="str">
        <f t="shared" si="223"/>
        <v/>
      </c>
    </row>
    <row r="2837" spans="1:14" x14ac:dyDescent="0.25">
      <c r="H2837" t="str" cm="1">
        <f t="array" ref="H2837">SUBSTITUTE(INDEX($C$1:$C2837, MAX(IF((NOT(ISBLANK($C$1:$C2837)))*(ISNUMBER(FIND("Item:", $C$1:$C2837))), ROW($C$1:$C2837)-ROW($C$1)+1))), "Item: ", "")</f>
        <v>BAJANTE DE PVC 3"</v>
      </c>
      <c r="I2837" t="str">
        <f t="shared" si="224"/>
        <v/>
      </c>
      <c r="J2837" t="str">
        <f t="shared" si="227"/>
        <v>EQUIPO</v>
      </c>
      <c r="K2837" t="b">
        <f t="shared" si="225"/>
        <v>0</v>
      </c>
      <c r="L2837" s="11" t="str">
        <f t="shared" si="226"/>
        <v/>
      </c>
      <c r="M2837" t="str">
        <f>IF(B2837="Q", MAX(M$2:M2836)+1, "")</f>
        <v/>
      </c>
      <c r="N2837" t="str">
        <f t="shared" si="223"/>
        <v/>
      </c>
    </row>
    <row r="2838" spans="1:14" x14ac:dyDescent="0.25">
      <c r="H2838" t="str" cm="1">
        <f t="array" ref="H2838">SUBSTITUTE(INDEX($C$1:$C2838, MAX(IF((NOT(ISBLANK($C$1:$C2838)))*(ISNUMBER(FIND("Item:", $C$1:$C2838))), ROW($C$1:$C2838)-ROW($C$1)+1))), "Item: ", "")</f>
        <v>BAJANTE DE PVC 3"</v>
      </c>
      <c r="I2838" t="str">
        <f t="shared" si="224"/>
        <v/>
      </c>
      <c r="J2838" t="str">
        <f t="shared" si="227"/>
        <v>EQUIPO</v>
      </c>
      <c r="K2838" t="b">
        <f t="shared" si="225"/>
        <v>0</v>
      </c>
      <c r="L2838" s="11" t="str">
        <f t="shared" si="226"/>
        <v/>
      </c>
      <c r="M2838" t="str">
        <f>IF(B2838="Q", MAX(M$2:M2837)+1, "")</f>
        <v/>
      </c>
      <c r="N2838" t="str">
        <f t="shared" si="223"/>
        <v/>
      </c>
    </row>
    <row r="2839" spans="1:14" x14ac:dyDescent="0.25">
      <c r="H2839" t="str" cm="1">
        <f t="array" ref="H2839">SUBSTITUTE(INDEX($C$1:$C2839, MAX(IF((NOT(ISBLANK($C$1:$C2839)))*(ISNUMBER(FIND("Item:", $C$1:$C2839))), ROW($C$1:$C2839)-ROW($C$1)+1))), "Item: ", "")</f>
        <v>BAJANTE DE PVC 3"</v>
      </c>
      <c r="I2839" t="str">
        <f t="shared" si="224"/>
        <v/>
      </c>
      <c r="J2839" t="str">
        <f t="shared" si="227"/>
        <v>EQUIPO</v>
      </c>
      <c r="K2839" t="b">
        <f t="shared" si="225"/>
        <v>0</v>
      </c>
      <c r="L2839" s="11" t="str">
        <f t="shared" si="226"/>
        <v/>
      </c>
      <c r="M2839" t="str">
        <f>IF(B2839="Q", MAX(M$2:M2838)+1, "")</f>
        <v/>
      </c>
      <c r="N2839" t="str">
        <f t="shared" si="223"/>
        <v/>
      </c>
    </row>
    <row r="2840" spans="1:14" x14ac:dyDescent="0.25">
      <c r="A2840" s="2"/>
      <c r="B2840" s="2" t="s">
        <v>240</v>
      </c>
      <c r="C2840" s="5" t="s">
        <v>241</v>
      </c>
      <c r="D2840" s="5"/>
      <c r="E2840" s="5" t="s">
        <v>242</v>
      </c>
      <c r="F2840" s="5" t="s">
        <v>243</v>
      </c>
      <c r="G2840" s="3">
        <v>0.19</v>
      </c>
      <c r="H2840" t="str" cm="1">
        <f t="array" ref="H2840">SUBSTITUTE(INDEX($C$1:$C2840, MAX(IF((NOT(ISBLANK($C$1:$C2840)))*(ISNUMBER(FIND("Item:", $C$1:$C2840))), ROW($C$1:$C2840)-ROW($C$1)+1))), "Item: ", "")</f>
        <v>BAJANTE DE PVC 3"</v>
      </c>
      <c r="I2840" t="str">
        <f t="shared" si="224"/>
        <v/>
      </c>
      <c r="J2840" t="str">
        <f t="shared" si="227"/>
        <v>EQUIPO</v>
      </c>
      <c r="K2840" t="b">
        <f t="shared" si="225"/>
        <v>0</v>
      </c>
      <c r="L2840" s="11" t="str">
        <f t="shared" si="226"/>
        <v/>
      </c>
      <c r="M2840" t="str">
        <f>IF(B2840="Q", MAX(M$2:M2839)+1, "")</f>
        <v/>
      </c>
      <c r="N2840" t="str">
        <f t="shared" si="223"/>
        <v/>
      </c>
    </row>
    <row r="2841" spans="1:14" x14ac:dyDescent="0.25">
      <c r="A2841" s="6" t="s">
        <v>1</v>
      </c>
      <c r="B2841" s="6" t="s">
        <v>244</v>
      </c>
      <c r="C2841" s="8" t="s">
        <v>245</v>
      </c>
      <c r="D2841" s="8"/>
      <c r="E2841" s="8"/>
      <c r="F2841" s="8" t="s">
        <v>246</v>
      </c>
      <c r="G2841" s="7">
        <v>0.19</v>
      </c>
      <c r="H2841" t="str" cm="1">
        <f t="array" ref="H2841">SUBSTITUTE(INDEX($C$1:$C2841, MAX(IF((NOT(ISBLANK($C$1:$C2841)))*(ISNUMBER(FIND("Item:", $C$1:$C2841))), ROW($C$1:$C2841)-ROW($C$1)+1))), "Item: ", "")</f>
        <v>BAJANTE DE PVC 3"</v>
      </c>
      <c r="I2841" t="str">
        <f t="shared" si="224"/>
        <v>EQUIPO</v>
      </c>
      <c r="J2841" t="str">
        <f t="shared" si="227"/>
        <v>EQUIPO</v>
      </c>
      <c r="K2841" t="b">
        <f t="shared" si="225"/>
        <v>0</v>
      </c>
      <c r="L2841" s="11" t="str">
        <f t="shared" si="226"/>
        <v/>
      </c>
      <c r="M2841" t="str">
        <f>IF(B2841="Q", MAX(M$2:M2840)+1, "")</f>
        <v/>
      </c>
      <c r="N2841" t="str">
        <f t="shared" si="223"/>
        <v/>
      </c>
    </row>
    <row r="2842" spans="1:14" x14ac:dyDescent="0.25">
      <c r="A2842" s="6" t="s">
        <v>1</v>
      </c>
      <c r="B2842" s="6" t="s">
        <v>247</v>
      </c>
      <c r="C2842" s="8" t="s">
        <v>248</v>
      </c>
      <c r="D2842" s="8"/>
      <c r="E2842" s="8"/>
      <c r="F2842" s="8" t="s">
        <v>249</v>
      </c>
      <c r="G2842" s="7">
        <v>41.41</v>
      </c>
      <c r="H2842" t="str" cm="1">
        <f t="array" ref="H2842">SUBSTITUTE(INDEX($C$1:$C2842, MAX(IF((NOT(ISBLANK($C$1:$C2842)))*(ISNUMBER(FIND("Item:", $C$1:$C2842))), ROW($C$1:$C2842)-ROW($C$1)+1))), "Item: ", "")</f>
        <v>BAJANTE DE PVC 3"</v>
      </c>
      <c r="I2842" t="str">
        <f t="shared" si="224"/>
        <v/>
      </c>
      <c r="J2842" t="str">
        <f t="shared" si="227"/>
        <v>EQUIPO</v>
      </c>
      <c r="K2842" t="b">
        <f t="shared" si="225"/>
        <v>0</v>
      </c>
      <c r="L2842" s="11" t="str">
        <f t="shared" si="226"/>
        <v/>
      </c>
      <c r="M2842" t="str">
        <f>IF(B2842="Q", MAX(M$2:M2841)+1, "")</f>
        <v/>
      </c>
      <c r="N2842" t="str">
        <f t="shared" si="223"/>
        <v/>
      </c>
    </row>
    <row r="2843" spans="1:14" x14ac:dyDescent="0.25">
      <c r="A2843" s="2"/>
      <c r="B2843" s="2" t="s">
        <v>250</v>
      </c>
      <c r="C2843" s="5" t="s">
        <v>251</v>
      </c>
      <c r="D2843" s="5"/>
      <c r="E2843" s="5" t="s">
        <v>252</v>
      </c>
      <c r="F2843" s="5" t="s">
        <v>253</v>
      </c>
      <c r="G2843" s="3">
        <v>2.9</v>
      </c>
      <c r="H2843" t="str" cm="1">
        <f t="array" ref="H2843">SUBSTITUTE(INDEX($C$1:$C2843, MAX(IF((NOT(ISBLANK($C$1:$C2843)))*(ISNUMBER(FIND("Item:", $C$1:$C2843))), ROW($C$1:$C2843)-ROW($C$1)+1))), "Item: ", "")</f>
        <v>BAJANTE DE PVC 3"</v>
      </c>
      <c r="I2843" t="str">
        <f t="shared" si="224"/>
        <v/>
      </c>
      <c r="J2843" t="str">
        <f t="shared" si="227"/>
        <v>EQUIPO</v>
      </c>
      <c r="K2843" t="b">
        <f t="shared" si="225"/>
        <v>0</v>
      </c>
      <c r="L2843" s="11" t="str">
        <f t="shared" si="226"/>
        <v/>
      </c>
      <c r="M2843" t="str">
        <f>IF(B2843="Q", MAX(M$2:M2842)+1, "")</f>
        <v/>
      </c>
      <c r="N2843" t="str">
        <f t="shared" si="223"/>
        <v/>
      </c>
    </row>
    <row r="2844" spans="1:14" x14ac:dyDescent="0.25">
      <c r="A2844" s="2"/>
      <c r="B2844" s="2" t="s">
        <v>26</v>
      </c>
      <c r="C2844" s="5" t="s">
        <v>254</v>
      </c>
      <c r="D2844" s="5"/>
      <c r="E2844" s="5" t="s">
        <v>252</v>
      </c>
      <c r="F2844" s="5" t="s">
        <v>255</v>
      </c>
      <c r="G2844" s="3">
        <v>3.1</v>
      </c>
      <c r="H2844" t="str" cm="1">
        <f t="array" ref="H2844">SUBSTITUTE(INDEX($C$1:$C2844, MAX(IF((NOT(ISBLANK($C$1:$C2844)))*(ISNUMBER(FIND("Item:", $C$1:$C2844))), ROW($C$1:$C2844)-ROW($C$1)+1))), "Item: ", "")</f>
        <v>BAJANTE DE PVC 3"</v>
      </c>
      <c r="I2844" t="str">
        <f t="shared" si="224"/>
        <v/>
      </c>
      <c r="J2844" t="str">
        <f t="shared" si="227"/>
        <v>EQUIPO</v>
      </c>
      <c r="K2844" t="b">
        <f t="shared" si="225"/>
        <v>0</v>
      </c>
      <c r="L2844" s="11" t="str">
        <f t="shared" si="226"/>
        <v/>
      </c>
      <c r="M2844" t="str">
        <f>IF(B2844="Q", MAX(M$2:M2843)+1, "")</f>
        <v/>
      </c>
      <c r="N2844" t="str">
        <f t="shared" si="223"/>
        <v/>
      </c>
    </row>
    <row r="2845" spans="1:14" x14ac:dyDescent="0.25">
      <c r="A2845" s="6" t="s">
        <v>1</v>
      </c>
      <c r="B2845" s="6" t="s">
        <v>256</v>
      </c>
      <c r="C2845" s="8" t="s">
        <v>257</v>
      </c>
      <c r="D2845" s="8"/>
      <c r="E2845" s="8"/>
      <c r="F2845" s="8" t="s">
        <v>258</v>
      </c>
      <c r="G2845" s="7">
        <v>47.41</v>
      </c>
      <c r="H2845" t="str" cm="1">
        <f t="array" ref="H2845">SUBSTITUTE(INDEX($C$1:$C2845, MAX(IF((NOT(ISBLANK($C$1:$C2845)))*(ISNUMBER(FIND("Item:", $C$1:$C2845))), ROW($C$1:$C2845)-ROW($C$1)+1))), "Item: ", "")</f>
        <v>BAJANTE DE PVC 3"</v>
      </c>
      <c r="I2845" t="str">
        <f t="shared" si="224"/>
        <v/>
      </c>
      <c r="J2845" t="str">
        <f t="shared" si="227"/>
        <v>EQUIPO</v>
      </c>
      <c r="K2845" t="b">
        <f t="shared" si="225"/>
        <v>0</v>
      </c>
      <c r="L2845" s="11" t="str">
        <f t="shared" si="226"/>
        <v/>
      </c>
      <c r="M2845" t="str">
        <f>IF(B2845="Q", MAX(M$2:M2844)+1, "")</f>
        <v/>
      </c>
      <c r="N2845" t="str">
        <f t="shared" si="223"/>
        <v/>
      </c>
    </row>
    <row r="2846" spans="1:14" x14ac:dyDescent="0.25">
      <c r="A2846" s="2"/>
      <c r="B2846" s="2" t="s">
        <v>259</v>
      </c>
      <c r="C2846" s="5" t="s">
        <v>260</v>
      </c>
      <c r="D2846" s="5"/>
      <c r="E2846" s="5" t="s">
        <v>261</v>
      </c>
      <c r="F2846" s="5" t="s">
        <v>262</v>
      </c>
      <c r="G2846" s="3">
        <v>1.46</v>
      </c>
      <c r="H2846" t="str" cm="1">
        <f t="array" ref="H2846">SUBSTITUTE(INDEX($C$1:$C2846, MAX(IF((NOT(ISBLANK($C$1:$C2846)))*(ISNUMBER(FIND("Item:", $C$1:$C2846))), ROW($C$1:$C2846)-ROW($C$1)+1))), "Item: ", "")</f>
        <v>BAJANTE DE PVC 3"</v>
      </c>
      <c r="I2846" t="str">
        <f t="shared" si="224"/>
        <v/>
      </c>
      <c r="J2846" t="str">
        <f t="shared" si="227"/>
        <v>EQUIPO</v>
      </c>
      <c r="K2846" t="b">
        <f t="shared" si="225"/>
        <v>0</v>
      </c>
      <c r="L2846" s="11" t="str">
        <f t="shared" si="226"/>
        <v/>
      </c>
      <c r="M2846" t="str">
        <f>IF(B2846="Q", MAX(M$2:M2845)+1, "")</f>
        <v/>
      </c>
      <c r="N2846" t="str">
        <f t="shared" si="223"/>
        <v/>
      </c>
    </row>
    <row r="2847" spans="1:14" x14ac:dyDescent="0.25">
      <c r="H2847" t="str" cm="1">
        <f t="array" ref="H2847">SUBSTITUTE(INDEX($C$1:$C2847, MAX(IF((NOT(ISBLANK($C$1:$C2847)))*(ISNUMBER(FIND("Item:", $C$1:$C2847))), ROW($C$1:$C2847)-ROW($C$1)+1))), "Item: ", "")</f>
        <v>BAJANTE DE PVC 3"</v>
      </c>
      <c r="I2847" t="str">
        <f t="shared" si="224"/>
        <v/>
      </c>
      <c r="J2847" t="str">
        <f t="shared" si="227"/>
        <v>EQUIPO</v>
      </c>
      <c r="K2847" t="b">
        <f t="shared" si="225"/>
        <v>0</v>
      </c>
      <c r="L2847" s="11" t="str">
        <f t="shared" si="226"/>
        <v/>
      </c>
      <c r="M2847" t="str">
        <f>IF(B2847="Q", MAX(M$2:M2846)+1, "")</f>
        <v/>
      </c>
      <c r="N2847" t="str">
        <f t="shared" si="223"/>
        <v/>
      </c>
    </row>
    <row r="2848" spans="1:14" x14ac:dyDescent="0.25">
      <c r="A2848" s="6" t="s">
        <v>1</v>
      </c>
      <c r="B2848" s="6" t="s">
        <v>263</v>
      </c>
      <c r="C2848" s="8" t="s">
        <v>264</v>
      </c>
      <c r="D2848" s="8"/>
      <c r="E2848" s="8"/>
      <c r="F2848" s="8" t="s">
        <v>265</v>
      </c>
      <c r="G2848" s="7">
        <v>48.87</v>
      </c>
      <c r="H2848" t="str" cm="1">
        <f t="array" ref="H2848">SUBSTITUTE(INDEX($C$1:$C2848, MAX(IF((NOT(ISBLANK($C$1:$C2848)))*(ISNUMBER(FIND("Item:", $C$1:$C2848))), ROW($C$1:$C2848)-ROW($C$1)+1))), "Item: ", "")</f>
        <v>BAJANTE DE PVC 3"</v>
      </c>
      <c r="I2848" t="str">
        <f t="shared" si="224"/>
        <v/>
      </c>
      <c r="J2848" t="str">
        <f t="shared" si="227"/>
        <v>EQUIPO</v>
      </c>
      <c r="K2848" t="b">
        <f t="shared" si="225"/>
        <v>0</v>
      </c>
      <c r="L2848" s="11" t="str">
        <f t="shared" si="226"/>
        <v/>
      </c>
      <c r="M2848">
        <f>IF(B2848="Q", MAX(M$2:M2847)+1, "")</f>
        <v>57</v>
      </c>
      <c r="N2848" t="str">
        <f t="shared" si="223"/>
        <v>BAJANTE DE PVC 3"</v>
      </c>
    </row>
    <row r="2849" spans="1:14" x14ac:dyDescent="0.25">
      <c r="A2849" s="6" t="s">
        <v>1</v>
      </c>
      <c r="B2849" s="6"/>
      <c r="C2849" s="8" t="s">
        <v>266</v>
      </c>
      <c r="D2849" s="8"/>
      <c r="E2849" s="8"/>
      <c r="F2849" s="8"/>
      <c r="G2849" s="7">
        <v>48.87</v>
      </c>
      <c r="H2849" t="str" cm="1">
        <f t="array" ref="H2849">SUBSTITUTE(INDEX($C$1:$C2849, MAX(IF((NOT(ISBLANK($C$1:$C2849)))*(ISNUMBER(FIND("Item:", $C$1:$C2849))), ROW($C$1:$C2849)-ROW($C$1)+1))), "Item: ", "")</f>
        <v>BAJANTE DE PVC 3"</v>
      </c>
      <c r="I2849" t="str">
        <f t="shared" si="224"/>
        <v/>
      </c>
      <c r="J2849" t="str">
        <f t="shared" si="227"/>
        <v>EQUIPO</v>
      </c>
      <c r="K2849" t="b">
        <f t="shared" si="225"/>
        <v>0</v>
      </c>
      <c r="L2849" s="11" t="str">
        <f t="shared" si="226"/>
        <v/>
      </c>
      <c r="M2849" t="str">
        <f>IF(B2849="Q", MAX(M$2:M2848)+1, "")</f>
        <v/>
      </c>
      <c r="N2849" t="str">
        <f t="shared" si="223"/>
        <v/>
      </c>
    </row>
    <row r="2850" spans="1:14" x14ac:dyDescent="0.25">
      <c r="C2850" s="9" t="s">
        <v>390</v>
      </c>
      <c r="H2850" t="str" cm="1">
        <f t="array" ref="H2850">SUBSTITUTE(INDEX($C$1:$C2850, MAX(IF((NOT(ISBLANK($C$1:$C2850)))*(ISNUMBER(FIND("Item:", $C$1:$C2850))), ROW($C$1:$C2850)-ROW($C$1)+1))), "Item: ", "")</f>
        <v>BAJANTE DE PVC 3"</v>
      </c>
      <c r="I2850" t="str">
        <f t="shared" si="224"/>
        <v/>
      </c>
      <c r="J2850" t="str">
        <f t="shared" si="227"/>
        <v>EQUIPO</v>
      </c>
      <c r="K2850" t="b">
        <f t="shared" si="225"/>
        <v>0</v>
      </c>
      <c r="L2850" s="11" t="str">
        <f t="shared" si="226"/>
        <v/>
      </c>
      <c r="M2850" t="str">
        <f>IF(B2850="Q", MAX(M$2:M2849)+1, "")</f>
        <v/>
      </c>
      <c r="N2850" t="str">
        <f t="shared" si="223"/>
        <v/>
      </c>
    </row>
    <row r="2851" spans="1:14" x14ac:dyDescent="0.25">
      <c r="H2851" t="str" cm="1">
        <f t="array" ref="H2851">SUBSTITUTE(INDEX($C$1:$C2851, MAX(IF((NOT(ISBLANK($C$1:$C2851)))*(ISNUMBER(FIND("Item:", $C$1:$C2851))), ROW($C$1:$C2851)-ROW($C$1)+1))), "Item: ", "")</f>
        <v>BAJANTE DE PVC 3"</v>
      </c>
      <c r="I2851" t="str">
        <f t="shared" si="224"/>
        <v/>
      </c>
      <c r="J2851" t="str">
        <f t="shared" si="227"/>
        <v>EQUIPO</v>
      </c>
      <c r="K2851" t="b">
        <f t="shared" si="225"/>
        <v>0</v>
      </c>
      <c r="L2851" s="11" t="str">
        <f t="shared" si="226"/>
        <v/>
      </c>
      <c r="M2851" t="str">
        <f>IF(B2851="Q", MAX(M$2:M2850)+1, "")</f>
        <v/>
      </c>
      <c r="N2851" t="str">
        <f t="shared" si="223"/>
        <v/>
      </c>
    </row>
    <row r="2852" spans="1:14" x14ac:dyDescent="0.25">
      <c r="C2852" s="10" t="s">
        <v>391</v>
      </c>
      <c r="E2852" s="10" t="s">
        <v>212</v>
      </c>
      <c r="H2852" t="str" cm="1">
        <f t="array" ref="H2852">SUBSTITUTE(INDEX($C$1:$C2852, MAX(IF((NOT(ISBLANK($C$1:$C2852)))*(ISNUMBER(FIND("Item:", $C$1:$C2852))), ROW($C$1:$C2852)-ROW($C$1)+1))), "Item: ", "")</f>
        <v>LIMPIEZA GENERAL</v>
      </c>
      <c r="I2852" t="str">
        <f t="shared" si="224"/>
        <v/>
      </c>
      <c r="J2852" t="str">
        <f t="shared" si="227"/>
        <v>EQUIPO</v>
      </c>
      <c r="K2852" t="b">
        <f t="shared" si="225"/>
        <v>0</v>
      </c>
      <c r="L2852" s="11" t="str">
        <f t="shared" si="226"/>
        <v/>
      </c>
      <c r="M2852" t="str">
        <f>IF(B2852="Q", MAX(M$2:M2851)+1, "")</f>
        <v/>
      </c>
      <c r="N2852" t="str">
        <f t="shared" si="223"/>
        <v/>
      </c>
    </row>
    <row r="2853" spans="1:14" x14ac:dyDescent="0.25">
      <c r="C2853" s="10" t="s">
        <v>0</v>
      </c>
      <c r="E2853" s="10" t="s">
        <v>72</v>
      </c>
      <c r="H2853" t="str" cm="1">
        <f t="array" ref="H2853">SUBSTITUTE(INDEX($C$1:$C2853, MAX(IF((NOT(ISBLANK($C$1:$C2853)))*(ISNUMBER(FIND("Item:", $C$1:$C2853))), ROW($C$1:$C2853)-ROW($C$1)+1))), "Item: ", "")</f>
        <v>LIMPIEZA GENERAL</v>
      </c>
      <c r="I2853" t="str">
        <f t="shared" si="224"/>
        <v/>
      </c>
      <c r="J2853" t="str">
        <f t="shared" si="227"/>
        <v>EQUIPO</v>
      </c>
      <c r="K2853" t="b">
        <f t="shared" si="225"/>
        <v>0</v>
      </c>
      <c r="L2853" s="11" t="str">
        <f t="shared" si="226"/>
        <v/>
      </c>
      <c r="M2853" t="str">
        <f>IF(B2853="Q", MAX(M$2:M2852)+1, "")</f>
        <v/>
      </c>
      <c r="N2853" t="str">
        <f t="shared" si="223"/>
        <v/>
      </c>
    </row>
    <row r="2854" spans="1:14" x14ac:dyDescent="0.25">
      <c r="C2854" s="10" t="s">
        <v>71</v>
      </c>
      <c r="E2854" s="10" t="s">
        <v>73</v>
      </c>
      <c r="H2854" t="str" cm="1">
        <f t="array" ref="H2854">SUBSTITUTE(INDEX($C$1:$C2854, MAX(IF((NOT(ISBLANK($C$1:$C2854)))*(ISNUMBER(FIND("Item:", $C$1:$C2854))), ROW($C$1:$C2854)-ROW($C$1)+1))), "Item: ", "")</f>
        <v>LIMPIEZA GENERAL</v>
      </c>
      <c r="I2854" t="str">
        <f t="shared" si="224"/>
        <v/>
      </c>
      <c r="J2854" t="str">
        <f t="shared" si="227"/>
        <v>EQUIPO</v>
      </c>
      <c r="K2854" t="b">
        <f t="shared" si="225"/>
        <v>0</v>
      </c>
      <c r="L2854" s="11" t="str">
        <f t="shared" si="226"/>
        <v/>
      </c>
      <c r="M2854" t="str">
        <f>IF(B2854="Q", MAX(M$2:M2853)+1, "")</f>
        <v/>
      </c>
      <c r="N2854" t="str">
        <f t="shared" si="223"/>
        <v/>
      </c>
    </row>
    <row r="2855" spans="1:14" x14ac:dyDescent="0.25">
      <c r="H2855" t="str" cm="1">
        <f t="array" ref="H2855">SUBSTITUTE(INDEX($C$1:$C2855, MAX(IF((NOT(ISBLANK($C$1:$C2855)))*(ISNUMBER(FIND("Item:", $C$1:$C2855))), ROW($C$1:$C2855)-ROW($C$1)+1))), "Item: ", "")</f>
        <v>LIMPIEZA GENERAL</v>
      </c>
      <c r="I2855" t="str">
        <f t="shared" si="224"/>
        <v/>
      </c>
      <c r="J2855" t="str">
        <f t="shared" si="227"/>
        <v>EQUIPO</v>
      </c>
      <c r="K2855" t="b">
        <f t="shared" si="225"/>
        <v>0</v>
      </c>
      <c r="L2855" s="11" t="str">
        <f t="shared" si="226"/>
        <v/>
      </c>
      <c r="M2855" t="str">
        <f>IF(B2855="Q", MAX(M$2:M2854)+1, "")</f>
        <v/>
      </c>
      <c r="N2855" t="str">
        <f t="shared" si="223"/>
        <v/>
      </c>
    </row>
    <row r="2856" spans="1:14" x14ac:dyDescent="0.25">
      <c r="A2856" s="1" t="s">
        <v>2</v>
      </c>
      <c r="B2856" s="1" t="s">
        <v>213</v>
      </c>
      <c r="C2856" s="4" t="s">
        <v>214</v>
      </c>
      <c r="D2856" s="4" t="s">
        <v>74</v>
      </c>
      <c r="E2856" s="4" t="s">
        <v>77</v>
      </c>
      <c r="F2856" s="4" t="s">
        <v>215</v>
      </c>
      <c r="G2856" s="4" t="s">
        <v>76</v>
      </c>
      <c r="H2856" t="str" cm="1">
        <f t="array" ref="H2856">SUBSTITUTE(INDEX($C$1:$C2856, MAX(IF((NOT(ISBLANK($C$1:$C2856)))*(ISNUMBER(FIND("Item:", $C$1:$C2856))), ROW($C$1:$C2856)-ROW($C$1)+1))), "Item: ", "")</f>
        <v>LIMPIEZA GENERAL</v>
      </c>
      <c r="I2856" t="str">
        <f t="shared" si="224"/>
        <v/>
      </c>
      <c r="J2856" t="str">
        <f t="shared" si="227"/>
        <v>EQUIPO</v>
      </c>
      <c r="K2856" t="b">
        <f t="shared" si="225"/>
        <v>0</v>
      </c>
      <c r="L2856" s="11" t="str">
        <f t="shared" si="226"/>
        <v/>
      </c>
      <c r="M2856" t="str">
        <f>IF(B2856="Q", MAX(M$2:M2855)+1, "")</f>
        <v/>
      </c>
      <c r="N2856" t="str">
        <f t="shared" si="223"/>
        <v/>
      </c>
    </row>
    <row r="2857" spans="1:14" x14ac:dyDescent="0.25">
      <c r="A2857" s="2"/>
      <c r="B2857" s="2" t="s">
        <v>216</v>
      </c>
      <c r="C2857" s="5" t="s">
        <v>217</v>
      </c>
      <c r="D2857" s="5"/>
      <c r="E2857" s="5"/>
      <c r="F2857" s="5"/>
      <c r="G2857" s="5"/>
      <c r="H2857" t="str" cm="1">
        <f t="array" ref="H2857">SUBSTITUTE(INDEX($C$1:$C2857, MAX(IF((NOT(ISBLANK($C$1:$C2857)))*(ISNUMBER(FIND("Item:", $C$1:$C2857))), ROW($C$1:$C2857)-ROW($C$1)+1))), "Item: ", "")</f>
        <v>LIMPIEZA GENERAL</v>
      </c>
      <c r="I2857" t="str">
        <f t="shared" si="224"/>
        <v>MATERIALES</v>
      </c>
      <c r="J2857" t="str">
        <f t="shared" si="227"/>
        <v>MATERIALES</v>
      </c>
      <c r="K2857" t="b">
        <f t="shared" si="225"/>
        <v>1</v>
      </c>
      <c r="L2857" s="11" t="str">
        <f t="shared" si="226"/>
        <v/>
      </c>
      <c r="M2857" t="str">
        <f>IF(B2857="Q", MAX(M$2:M2856)+1, "")</f>
        <v/>
      </c>
      <c r="N2857" t="str">
        <f t="shared" si="223"/>
        <v/>
      </c>
    </row>
    <row r="2858" spans="1:14" x14ac:dyDescent="0.25">
      <c r="H2858" t="str" cm="1">
        <f t="array" ref="H2858">SUBSTITUTE(INDEX($C$1:$C2858, MAX(IF((NOT(ISBLANK($C$1:$C2858)))*(ISNUMBER(FIND("Item:", $C$1:$C2858))), ROW($C$1:$C2858)-ROW($C$1)+1))), "Item: ", "")</f>
        <v>LIMPIEZA GENERAL</v>
      </c>
      <c r="I2858" t="str">
        <f t="shared" si="224"/>
        <v/>
      </c>
      <c r="J2858" t="str">
        <f t="shared" si="227"/>
        <v>MATERIALES</v>
      </c>
      <c r="K2858" t="b">
        <f t="shared" si="225"/>
        <v>0</v>
      </c>
      <c r="L2858" s="11" t="str">
        <f t="shared" si="226"/>
        <v/>
      </c>
      <c r="M2858" t="str">
        <f>IF(B2858="Q", MAX(M$2:M2857)+1, "")</f>
        <v/>
      </c>
      <c r="N2858" t="str">
        <f t="shared" si="223"/>
        <v/>
      </c>
    </row>
    <row r="2859" spans="1:14" x14ac:dyDescent="0.25">
      <c r="H2859" t="str" cm="1">
        <f t="array" ref="H2859">SUBSTITUTE(INDEX($C$1:$C2859, MAX(IF((NOT(ISBLANK($C$1:$C2859)))*(ISNUMBER(FIND("Item:", $C$1:$C2859))), ROW($C$1:$C2859)-ROW($C$1)+1))), "Item: ", "")</f>
        <v>LIMPIEZA GENERAL</v>
      </c>
      <c r="I2859" t="str">
        <f t="shared" si="224"/>
        <v/>
      </c>
      <c r="J2859" t="str">
        <f t="shared" si="227"/>
        <v>MATERIALES</v>
      </c>
      <c r="K2859" t="b">
        <f t="shared" si="225"/>
        <v>0</v>
      </c>
      <c r="L2859" s="11" t="str">
        <f t="shared" si="226"/>
        <v/>
      </c>
      <c r="M2859" t="str">
        <f>IF(B2859="Q", MAX(M$2:M2858)+1, "")</f>
        <v/>
      </c>
      <c r="N2859" t="str">
        <f t="shared" si="223"/>
        <v/>
      </c>
    </row>
    <row r="2860" spans="1:14" x14ac:dyDescent="0.25">
      <c r="H2860" t="str" cm="1">
        <f t="array" ref="H2860">SUBSTITUTE(INDEX($C$1:$C2860, MAX(IF((NOT(ISBLANK($C$1:$C2860)))*(ISNUMBER(FIND("Item:", $C$1:$C2860))), ROW($C$1:$C2860)-ROW($C$1)+1))), "Item: ", "")</f>
        <v>LIMPIEZA GENERAL</v>
      </c>
      <c r="I2860" t="str">
        <f t="shared" si="224"/>
        <v/>
      </c>
      <c r="J2860" t="str">
        <f t="shared" si="227"/>
        <v>MATERIALES</v>
      </c>
      <c r="K2860" t="b">
        <f t="shared" si="225"/>
        <v>0</v>
      </c>
      <c r="L2860" s="11" t="str">
        <f t="shared" si="226"/>
        <v/>
      </c>
      <c r="M2860" t="str">
        <f>IF(B2860="Q", MAX(M$2:M2859)+1, "")</f>
        <v/>
      </c>
      <c r="N2860" t="str">
        <f t="shared" si="223"/>
        <v/>
      </c>
    </row>
    <row r="2861" spans="1:14" x14ac:dyDescent="0.25">
      <c r="H2861" t="str" cm="1">
        <f t="array" ref="H2861">SUBSTITUTE(INDEX($C$1:$C2861, MAX(IF((NOT(ISBLANK($C$1:$C2861)))*(ISNUMBER(FIND("Item:", $C$1:$C2861))), ROW($C$1:$C2861)-ROW($C$1)+1))), "Item: ", "")</f>
        <v>LIMPIEZA GENERAL</v>
      </c>
      <c r="I2861" t="str">
        <f t="shared" si="224"/>
        <v/>
      </c>
      <c r="J2861" t="str">
        <f t="shared" si="227"/>
        <v>MATERIALES</v>
      </c>
      <c r="K2861" t="b">
        <f t="shared" si="225"/>
        <v>0</v>
      </c>
      <c r="L2861" s="11" t="str">
        <f t="shared" si="226"/>
        <v/>
      </c>
      <c r="M2861" t="str">
        <f>IF(B2861="Q", MAX(M$2:M2860)+1, "")</f>
        <v/>
      </c>
      <c r="N2861" t="str">
        <f t="shared" si="223"/>
        <v/>
      </c>
    </row>
    <row r="2862" spans="1:14" x14ac:dyDescent="0.25">
      <c r="H2862" t="str" cm="1">
        <f t="array" ref="H2862">SUBSTITUTE(INDEX($C$1:$C2862, MAX(IF((NOT(ISBLANK($C$1:$C2862)))*(ISNUMBER(FIND("Item:", $C$1:$C2862))), ROW($C$1:$C2862)-ROW($C$1)+1))), "Item: ", "")</f>
        <v>LIMPIEZA GENERAL</v>
      </c>
      <c r="I2862" t="str">
        <f t="shared" si="224"/>
        <v/>
      </c>
      <c r="J2862" t="str">
        <f t="shared" si="227"/>
        <v>MATERIALES</v>
      </c>
      <c r="K2862" t="b">
        <f t="shared" si="225"/>
        <v>0</v>
      </c>
      <c r="L2862" s="11" t="str">
        <f t="shared" si="226"/>
        <v/>
      </c>
      <c r="M2862" t="str">
        <f>IF(B2862="Q", MAX(M$2:M2861)+1, "")</f>
        <v/>
      </c>
      <c r="N2862" t="str">
        <f t="shared" si="223"/>
        <v/>
      </c>
    </row>
    <row r="2863" spans="1:14" x14ac:dyDescent="0.25">
      <c r="H2863" t="str" cm="1">
        <f t="array" ref="H2863">SUBSTITUTE(INDEX($C$1:$C2863, MAX(IF((NOT(ISBLANK($C$1:$C2863)))*(ISNUMBER(FIND("Item:", $C$1:$C2863))), ROW($C$1:$C2863)-ROW($C$1)+1))), "Item: ", "")</f>
        <v>LIMPIEZA GENERAL</v>
      </c>
      <c r="I2863" t="str">
        <f t="shared" si="224"/>
        <v/>
      </c>
      <c r="J2863" t="str">
        <f t="shared" si="227"/>
        <v>MATERIALES</v>
      </c>
      <c r="K2863" t="b">
        <f t="shared" si="225"/>
        <v>0</v>
      </c>
      <c r="L2863" s="11" t="str">
        <f t="shared" si="226"/>
        <v/>
      </c>
      <c r="M2863" t="str">
        <f>IF(B2863="Q", MAX(M$2:M2862)+1, "")</f>
        <v/>
      </c>
      <c r="N2863" t="str">
        <f t="shared" si="223"/>
        <v/>
      </c>
    </row>
    <row r="2864" spans="1:14" x14ac:dyDescent="0.25">
      <c r="H2864" t="str" cm="1">
        <f t="array" ref="H2864">SUBSTITUTE(INDEX($C$1:$C2864, MAX(IF((NOT(ISBLANK($C$1:$C2864)))*(ISNUMBER(FIND("Item:", $C$1:$C2864))), ROW($C$1:$C2864)-ROW($C$1)+1))), "Item: ", "")</f>
        <v>LIMPIEZA GENERAL</v>
      </c>
      <c r="I2864" t="str">
        <f t="shared" si="224"/>
        <v/>
      </c>
      <c r="J2864" t="str">
        <f t="shared" si="227"/>
        <v>MATERIALES</v>
      </c>
      <c r="K2864" t="b">
        <f t="shared" si="225"/>
        <v>0</v>
      </c>
      <c r="L2864" s="11" t="str">
        <f t="shared" si="226"/>
        <v/>
      </c>
      <c r="M2864" t="str">
        <f>IF(B2864="Q", MAX(M$2:M2863)+1, "")</f>
        <v/>
      </c>
      <c r="N2864" t="str">
        <f t="shared" si="223"/>
        <v/>
      </c>
    </row>
    <row r="2865" spans="1:14" x14ac:dyDescent="0.25">
      <c r="H2865" t="str" cm="1">
        <f t="array" ref="H2865">SUBSTITUTE(INDEX($C$1:$C2865, MAX(IF((NOT(ISBLANK($C$1:$C2865)))*(ISNUMBER(FIND("Item:", $C$1:$C2865))), ROW($C$1:$C2865)-ROW($C$1)+1))), "Item: ", "")</f>
        <v>LIMPIEZA GENERAL</v>
      </c>
      <c r="I2865" t="str">
        <f t="shared" si="224"/>
        <v/>
      </c>
      <c r="J2865" t="str">
        <f t="shared" si="227"/>
        <v>MATERIALES</v>
      </c>
      <c r="K2865" t="b">
        <f t="shared" si="225"/>
        <v>0</v>
      </c>
      <c r="L2865" s="11" t="str">
        <f t="shared" si="226"/>
        <v/>
      </c>
      <c r="M2865" t="str">
        <f>IF(B2865="Q", MAX(M$2:M2864)+1, "")</f>
        <v/>
      </c>
      <c r="N2865" t="str">
        <f t="shared" si="223"/>
        <v/>
      </c>
    </row>
    <row r="2866" spans="1:14" x14ac:dyDescent="0.25">
      <c r="H2866" t="str" cm="1">
        <f t="array" ref="H2866">SUBSTITUTE(INDEX($C$1:$C2866, MAX(IF((NOT(ISBLANK($C$1:$C2866)))*(ISNUMBER(FIND("Item:", $C$1:$C2866))), ROW($C$1:$C2866)-ROW($C$1)+1))), "Item: ", "")</f>
        <v>LIMPIEZA GENERAL</v>
      </c>
      <c r="I2866" t="str">
        <f t="shared" si="224"/>
        <v/>
      </c>
      <c r="J2866" t="str">
        <f t="shared" si="227"/>
        <v>MATERIALES</v>
      </c>
      <c r="K2866" t="b">
        <f t="shared" si="225"/>
        <v>0</v>
      </c>
      <c r="L2866" s="11" t="str">
        <f t="shared" si="226"/>
        <v/>
      </c>
      <c r="M2866" t="str">
        <f>IF(B2866="Q", MAX(M$2:M2865)+1, "")</f>
        <v/>
      </c>
      <c r="N2866" t="str">
        <f t="shared" si="223"/>
        <v/>
      </c>
    </row>
    <row r="2867" spans="1:14" x14ac:dyDescent="0.25">
      <c r="H2867" t="str" cm="1">
        <f t="array" ref="H2867">SUBSTITUTE(INDEX($C$1:$C2867, MAX(IF((NOT(ISBLANK($C$1:$C2867)))*(ISNUMBER(FIND("Item:", $C$1:$C2867))), ROW($C$1:$C2867)-ROW($C$1)+1))), "Item: ", "")</f>
        <v>LIMPIEZA GENERAL</v>
      </c>
      <c r="I2867" t="str">
        <f t="shared" si="224"/>
        <v/>
      </c>
      <c r="J2867" t="str">
        <f t="shared" si="227"/>
        <v>MATERIALES</v>
      </c>
      <c r="K2867" t="b">
        <f t="shared" si="225"/>
        <v>0</v>
      </c>
      <c r="L2867" s="11" t="str">
        <f t="shared" si="226"/>
        <v/>
      </c>
      <c r="M2867" t="str">
        <f>IF(B2867="Q", MAX(M$2:M2866)+1, "")</f>
        <v/>
      </c>
      <c r="N2867" t="str">
        <f t="shared" si="223"/>
        <v/>
      </c>
    </row>
    <row r="2868" spans="1:14" x14ac:dyDescent="0.25">
      <c r="H2868" t="str" cm="1">
        <f t="array" ref="H2868">SUBSTITUTE(INDEX($C$1:$C2868, MAX(IF((NOT(ISBLANK($C$1:$C2868)))*(ISNUMBER(FIND("Item:", $C$1:$C2868))), ROW($C$1:$C2868)-ROW($C$1)+1))), "Item: ", "")</f>
        <v>LIMPIEZA GENERAL</v>
      </c>
      <c r="I2868" t="str">
        <f t="shared" si="224"/>
        <v/>
      </c>
      <c r="J2868" t="str">
        <f t="shared" si="227"/>
        <v>MATERIALES</v>
      </c>
      <c r="K2868" t="b">
        <f t="shared" si="225"/>
        <v>0</v>
      </c>
      <c r="L2868" s="11" t="str">
        <f t="shared" si="226"/>
        <v/>
      </c>
      <c r="M2868" t="str">
        <f>IF(B2868="Q", MAX(M$2:M2867)+1, "")</f>
        <v/>
      </c>
      <c r="N2868" t="str">
        <f t="shared" si="223"/>
        <v/>
      </c>
    </row>
    <row r="2869" spans="1:14" x14ac:dyDescent="0.25">
      <c r="H2869" t="str" cm="1">
        <f t="array" ref="H2869">SUBSTITUTE(INDEX($C$1:$C2869, MAX(IF((NOT(ISBLANK($C$1:$C2869)))*(ISNUMBER(FIND("Item:", $C$1:$C2869))), ROW($C$1:$C2869)-ROW($C$1)+1))), "Item: ", "")</f>
        <v>LIMPIEZA GENERAL</v>
      </c>
      <c r="I2869" t="str">
        <f t="shared" si="224"/>
        <v/>
      </c>
      <c r="J2869" t="str">
        <f t="shared" si="227"/>
        <v>MATERIALES</v>
      </c>
      <c r="K2869" t="b">
        <f t="shared" si="225"/>
        <v>0</v>
      </c>
      <c r="L2869" s="11" t="str">
        <f t="shared" si="226"/>
        <v/>
      </c>
      <c r="M2869" t="str">
        <f>IF(B2869="Q", MAX(M$2:M2868)+1, "")</f>
        <v/>
      </c>
      <c r="N2869" t="str">
        <f t="shared" si="223"/>
        <v/>
      </c>
    </row>
    <row r="2870" spans="1:14" x14ac:dyDescent="0.25">
      <c r="H2870" t="str" cm="1">
        <f t="array" ref="H2870">SUBSTITUTE(INDEX($C$1:$C2870, MAX(IF((NOT(ISBLANK($C$1:$C2870)))*(ISNUMBER(FIND("Item:", $C$1:$C2870))), ROW($C$1:$C2870)-ROW($C$1)+1))), "Item: ", "")</f>
        <v>LIMPIEZA GENERAL</v>
      </c>
      <c r="I2870" t="str">
        <f t="shared" si="224"/>
        <v/>
      </c>
      <c r="J2870" t="str">
        <f t="shared" si="227"/>
        <v>MATERIALES</v>
      </c>
      <c r="K2870" t="b">
        <f t="shared" si="225"/>
        <v>0</v>
      </c>
      <c r="L2870" s="11" t="str">
        <f t="shared" si="226"/>
        <v/>
      </c>
      <c r="M2870" t="str">
        <f>IF(B2870="Q", MAX(M$2:M2869)+1, "")</f>
        <v/>
      </c>
      <c r="N2870" t="str">
        <f t="shared" si="223"/>
        <v/>
      </c>
    </row>
    <row r="2871" spans="1:14" x14ac:dyDescent="0.25">
      <c r="H2871" t="str" cm="1">
        <f t="array" ref="H2871">SUBSTITUTE(INDEX($C$1:$C2871, MAX(IF((NOT(ISBLANK($C$1:$C2871)))*(ISNUMBER(FIND("Item:", $C$1:$C2871))), ROW($C$1:$C2871)-ROW($C$1)+1))), "Item: ", "")</f>
        <v>LIMPIEZA GENERAL</v>
      </c>
      <c r="I2871" t="str">
        <f t="shared" si="224"/>
        <v/>
      </c>
      <c r="J2871" t="str">
        <f t="shared" si="227"/>
        <v>MATERIALES</v>
      </c>
      <c r="K2871" t="b">
        <f t="shared" si="225"/>
        <v>0</v>
      </c>
      <c r="L2871" s="11" t="str">
        <f t="shared" si="226"/>
        <v/>
      </c>
      <c r="M2871" t="str">
        <f>IF(B2871="Q", MAX(M$2:M2870)+1, "")</f>
        <v/>
      </c>
      <c r="N2871" t="str">
        <f t="shared" si="223"/>
        <v/>
      </c>
    </row>
    <row r="2872" spans="1:14" x14ac:dyDescent="0.25">
      <c r="H2872" t="str" cm="1">
        <f t="array" ref="H2872">SUBSTITUTE(INDEX($C$1:$C2872, MAX(IF((NOT(ISBLANK($C$1:$C2872)))*(ISNUMBER(FIND("Item:", $C$1:$C2872))), ROW($C$1:$C2872)-ROW($C$1)+1))), "Item: ", "")</f>
        <v>LIMPIEZA GENERAL</v>
      </c>
      <c r="I2872" t="str">
        <f t="shared" si="224"/>
        <v/>
      </c>
      <c r="J2872" t="str">
        <f t="shared" si="227"/>
        <v>MATERIALES</v>
      </c>
      <c r="K2872" t="b">
        <f t="shared" si="225"/>
        <v>0</v>
      </c>
      <c r="L2872" s="11" t="str">
        <f t="shared" si="226"/>
        <v/>
      </c>
      <c r="M2872" t="str">
        <f>IF(B2872="Q", MAX(M$2:M2871)+1, "")</f>
        <v/>
      </c>
      <c r="N2872" t="str">
        <f t="shared" si="223"/>
        <v/>
      </c>
    </row>
    <row r="2873" spans="1:14" x14ac:dyDescent="0.25">
      <c r="A2873" s="6" t="s">
        <v>1</v>
      </c>
      <c r="B2873" s="6" t="s">
        <v>219</v>
      </c>
      <c r="C2873" s="8" t="s">
        <v>220</v>
      </c>
      <c r="D2873" s="8"/>
      <c r="E2873" s="8"/>
      <c r="F2873" s="8" t="s">
        <v>221</v>
      </c>
      <c r="G2873" s="7">
        <v>0</v>
      </c>
      <c r="H2873" t="str" cm="1">
        <f t="array" ref="H2873">SUBSTITUTE(INDEX($C$1:$C2873, MAX(IF((NOT(ISBLANK($C$1:$C2873)))*(ISNUMBER(FIND("Item:", $C$1:$C2873))), ROW($C$1:$C2873)-ROW($C$1)+1))), "Item: ", "")</f>
        <v>LIMPIEZA GENERAL</v>
      </c>
      <c r="I2873" t="str">
        <f t="shared" si="224"/>
        <v>MATERIALES</v>
      </c>
      <c r="J2873" t="str">
        <f t="shared" si="227"/>
        <v>MATERIALES</v>
      </c>
      <c r="K2873" t="b">
        <f t="shared" si="225"/>
        <v>0</v>
      </c>
      <c r="L2873" s="11" t="str">
        <f t="shared" si="226"/>
        <v/>
      </c>
      <c r="M2873" t="str">
        <f>IF(B2873="Q", MAX(M$2:M2872)+1, "")</f>
        <v/>
      </c>
      <c r="N2873" t="str">
        <f t="shared" si="223"/>
        <v/>
      </c>
    </row>
    <row r="2874" spans="1:14" x14ac:dyDescent="0.25">
      <c r="A2874" s="2"/>
      <c r="B2874" s="2" t="s">
        <v>222</v>
      </c>
      <c r="C2874" s="5" t="s">
        <v>223</v>
      </c>
      <c r="D2874" s="5"/>
      <c r="E2874" s="5"/>
      <c r="F2874" s="5"/>
      <c r="G2874" s="5"/>
      <c r="H2874" t="str" cm="1">
        <f t="array" ref="H2874">SUBSTITUTE(INDEX($C$1:$C2874, MAX(IF((NOT(ISBLANK($C$1:$C2874)))*(ISNUMBER(FIND("Item:", $C$1:$C2874))), ROW($C$1:$C2874)-ROW($C$1)+1))), "Item: ", "")</f>
        <v>LIMPIEZA GENERAL</v>
      </c>
      <c r="I2874" t="str">
        <f t="shared" si="224"/>
        <v>MANO DE OBRA</v>
      </c>
      <c r="J2874" t="str">
        <f t="shared" si="227"/>
        <v>MANO DE OBRA</v>
      </c>
      <c r="K2874" t="b">
        <f t="shared" si="225"/>
        <v>1</v>
      </c>
      <c r="L2874" s="11" t="str">
        <f t="shared" si="226"/>
        <v/>
      </c>
      <c r="M2874" t="str">
        <f>IF(B2874="Q", MAX(M$2:M2873)+1, "")</f>
        <v/>
      </c>
      <c r="N2874" t="str">
        <f t="shared" si="223"/>
        <v/>
      </c>
    </row>
    <row r="2875" spans="1:14" x14ac:dyDescent="0.25">
      <c r="A2875" s="2">
        <v>1</v>
      </c>
      <c r="B2875" s="2" t="s">
        <v>218</v>
      </c>
      <c r="C2875" s="5" t="s">
        <v>200</v>
      </c>
      <c r="D2875" s="5" t="s">
        <v>198</v>
      </c>
      <c r="E2875" s="3">
        <v>4</v>
      </c>
      <c r="F2875" s="3">
        <v>0</v>
      </c>
      <c r="G2875" s="3">
        <v>0</v>
      </c>
      <c r="H2875" t="str" cm="1">
        <f t="array" ref="H2875">SUBSTITUTE(INDEX($C$1:$C2875, MAX(IF((NOT(ISBLANK($C$1:$C2875)))*(ISNUMBER(FIND("Item:", $C$1:$C2875))), ROW($C$1:$C2875)-ROW($C$1)+1))), "Item: ", "")</f>
        <v>LIMPIEZA GENERAL</v>
      </c>
      <c r="I2875" t="str">
        <f t="shared" si="224"/>
        <v/>
      </c>
      <c r="J2875" t="str">
        <f t="shared" si="227"/>
        <v>MANO DE OBRA</v>
      </c>
      <c r="K2875" t="b">
        <f t="shared" si="225"/>
        <v>0</v>
      </c>
      <c r="L2875" s="11" t="str">
        <f t="shared" si="226"/>
        <v>SI</v>
      </c>
      <c r="M2875" t="str">
        <f>IF(B2875="Q", MAX(M$2:M2874)+1, "")</f>
        <v/>
      </c>
      <c r="N2875" t="str">
        <f t="shared" si="223"/>
        <v/>
      </c>
    </row>
    <row r="2876" spans="1:14" x14ac:dyDescent="0.25">
      <c r="H2876" t="str" cm="1">
        <f t="array" ref="H2876">SUBSTITUTE(INDEX($C$1:$C2876, MAX(IF((NOT(ISBLANK($C$1:$C2876)))*(ISNUMBER(FIND("Item:", $C$1:$C2876))), ROW($C$1:$C2876)-ROW($C$1)+1))), "Item: ", "")</f>
        <v>LIMPIEZA GENERAL</v>
      </c>
      <c r="I2876" t="str">
        <f t="shared" si="224"/>
        <v/>
      </c>
      <c r="J2876" t="str">
        <f t="shared" si="227"/>
        <v>MANO DE OBRA</v>
      </c>
      <c r="K2876" t="b">
        <f t="shared" si="225"/>
        <v>0</v>
      </c>
      <c r="L2876" s="11" t="str">
        <f t="shared" si="226"/>
        <v/>
      </c>
      <c r="M2876" t="str">
        <f>IF(B2876="Q", MAX(M$2:M2875)+1, "")</f>
        <v/>
      </c>
      <c r="N2876" t="str">
        <f t="shared" si="223"/>
        <v/>
      </c>
    </row>
    <row r="2877" spans="1:14" x14ac:dyDescent="0.25">
      <c r="H2877" t="str" cm="1">
        <f t="array" ref="H2877">SUBSTITUTE(INDEX($C$1:$C2877, MAX(IF((NOT(ISBLANK($C$1:$C2877)))*(ISNUMBER(FIND("Item:", $C$1:$C2877))), ROW($C$1:$C2877)-ROW($C$1)+1))), "Item: ", "")</f>
        <v>LIMPIEZA GENERAL</v>
      </c>
      <c r="I2877" t="str">
        <f t="shared" si="224"/>
        <v/>
      </c>
      <c r="J2877" t="str">
        <f t="shared" si="227"/>
        <v>MANO DE OBRA</v>
      </c>
      <c r="K2877" t="b">
        <f t="shared" si="225"/>
        <v>0</v>
      </c>
      <c r="L2877" s="11" t="str">
        <f t="shared" si="226"/>
        <v/>
      </c>
      <c r="M2877" t="str">
        <f>IF(B2877="Q", MAX(M$2:M2876)+1, "")</f>
        <v/>
      </c>
      <c r="N2877" t="str">
        <f t="shared" si="223"/>
        <v/>
      </c>
    </row>
    <row r="2878" spans="1:14" x14ac:dyDescent="0.25">
      <c r="H2878" t="str" cm="1">
        <f t="array" ref="H2878">SUBSTITUTE(INDEX($C$1:$C2878, MAX(IF((NOT(ISBLANK($C$1:$C2878)))*(ISNUMBER(FIND("Item:", $C$1:$C2878))), ROW($C$1:$C2878)-ROW($C$1)+1))), "Item: ", "")</f>
        <v>LIMPIEZA GENERAL</v>
      </c>
      <c r="I2878" t="str">
        <f t="shared" si="224"/>
        <v/>
      </c>
      <c r="J2878" t="str">
        <f t="shared" si="227"/>
        <v>MANO DE OBRA</v>
      </c>
      <c r="K2878" t="b">
        <f t="shared" si="225"/>
        <v>0</v>
      </c>
      <c r="L2878" s="11" t="str">
        <f t="shared" si="226"/>
        <v/>
      </c>
      <c r="M2878" t="str">
        <f>IF(B2878="Q", MAX(M$2:M2877)+1, "")</f>
        <v/>
      </c>
      <c r="N2878" t="str">
        <f t="shared" si="223"/>
        <v/>
      </c>
    </row>
    <row r="2879" spans="1:14" x14ac:dyDescent="0.25">
      <c r="H2879" t="str" cm="1">
        <f t="array" ref="H2879">SUBSTITUTE(INDEX($C$1:$C2879, MAX(IF((NOT(ISBLANK($C$1:$C2879)))*(ISNUMBER(FIND("Item:", $C$1:$C2879))), ROW($C$1:$C2879)-ROW($C$1)+1))), "Item: ", "")</f>
        <v>LIMPIEZA GENERAL</v>
      </c>
      <c r="I2879" t="str">
        <f t="shared" si="224"/>
        <v/>
      </c>
      <c r="J2879" t="str">
        <f t="shared" si="227"/>
        <v>MANO DE OBRA</v>
      </c>
      <c r="K2879" t="b">
        <f t="shared" si="225"/>
        <v>0</v>
      </c>
      <c r="L2879" s="11" t="str">
        <f t="shared" si="226"/>
        <v/>
      </c>
      <c r="M2879" t="str">
        <f>IF(B2879="Q", MAX(M$2:M2878)+1, "")</f>
        <v/>
      </c>
      <c r="N2879" t="str">
        <f t="shared" si="223"/>
        <v/>
      </c>
    </row>
    <row r="2880" spans="1:14" x14ac:dyDescent="0.25">
      <c r="A2880" s="6" t="s">
        <v>1</v>
      </c>
      <c r="B2880" s="6" t="s">
        <v>224</v>
      </c>
      <c r="C2880" s="8" t="s">
        <v>225</v>
      </c>
      <c r="D2880" s="8"/>
      <c r="E2880" s="8"/>
      <c r="F2880" s="8" t="s">
        <v>226</v>
      </c>
      <c r="G2880" s="7">
        <v>0</v>
      </c>
      <c r="H2880" t="str" cm="1">
        <f t="array" ref="H2880">SUBSTITUTE(INDEX($C$1:$C2880, MAX(IF((NOT(ISBLANK($C$1:$C2880)))*(ISNUMBER(FIND("Item:", $C$1:$C2880))), ROW($C$1:$C2880)-ROW($C$1)+1))), "Item: ", "")</f>
        <v>LIMPIEZA GENERAL</v>
      </c>
      <c r="I2880" t="str">
        <f t="shared" si="224"/>
        <v>MANO DE OBRA</v>
      </c>
      <c r="J2880" t="str">
        <f t="shared" si="227"/>
        <v>MANO DE OBRA</v>
      </c>
      <c r="K2880" t="b">
        <f t="shared" si="225"/>
        <v>0</v>
      </c>
      <c r="L2880" s="11" t="str">
        <f t="shared" si="226"/>
        <v/>
      </c>
      <c r="M2880" t="str">
        <f>IF(B2880="Q", MAX(M$2:M2879)+1, "")</f>
        <v/>
      </c>
      <c r="N2880" t="str">
        <f t="shared" si="223"/>
        <v/>
      </c>
    </row>
    <row r="2881" spans="1:14" x14ac:dyDescent="0.25">
      <c r="A2881" s="2"/>
      <c r="B2881" s="2" t="s">
        <v>227</v>
      </c>
      <c r="C2881" s="5" t="s">
        <v>228</v>
      </c>
      <c r="D2881" s="5"/>
      <c r="E2881" s="5" t="s">
        <v>229</v>
      </c>
      <c r="F2881" s="5" t="s">
        <v>230</v>
      </c>
      <c r="G2881" s="3">
        <v>0</v>
      </c>
      <c r="H2881" t="str" cm="1">
        <f t="array" ref="H2881">SUBSTITUTE(INDEX($C$1:$C2881, MAX(IF((NOT(ISBLANK($C$1:$C2881)))*(ISNUMBER(FIND("Item:", $C$1:$C2881))), ROW($C$1:$C2881)-ROW($C$1)+1))), "Item: ", "")</f>
        <v>LIMPIEZA GENERAL</v>
      </c>
      <c r="I2881" t="str">
        <f t="shared" si="224"/>
        <v/>
      </c>
      <c r="J2881" t="str">
        <f t="shared" si="227"/>
        <v>MANO DE OBRA</v>
      </c>
      <c r="K2881" t="b">
        <f t="shared" si="225"/>
        <v>0</v>
      </c>
      <c r="L2881" s="11" t="str">
        <f t="shared" si="226"/>
        <v/>
      </c>
      <c r="M2881" t="str">
        <f>IF(B2881="Q", MAX(M$2:M2880)+1, "")</f>
        <v/>
      </c>
      <c r="N2881" t="str">
        <f t="shared" si="223"/>
        <v/>
      </c>
    </row>
    <row r="2882" spans="1:14" x14ac:dyDescent="0.25">
      <c r="A2882" s="2"/>
      <c r="B2882" s="2" t="s">
        <v>231</v>
      </c>
      <c r="C2882" s="5" t="s">
        <v>232</v>
      </c>
      <c r="D2882" s="5"/>
      <c r="E2882" s="5" t="s">
        <v>233</v>
      </c>
      <c r="F2882" s="5" t="s">
        <v>234</v>
      </c>
      <c r="G2882" s="3">
        <v>0</v>
      </c>
      <c r="H2882" t="str" cm="1">
        <f t="array" ref="H2882">SUBSTITUTE(INDEX($C$1:$C2882, MAX(IF((NOT(ISBLANK($C$1:$C2882)))*(ISNUMBER(FIND("Item:", $C$1:$C2882))), ROW($C$1:$C2882)-ROW($C$1)+1))), "Item: ", "")</f>
        <v>LIMPIEZA GENERAL</v>
      </c>
      <c r="I2882" t="str">
        <f t="shared" si="224"/>
        <v/>
      </c>
      <c r="J2882" t="str">
        <f t="shared" si="227"/>
        <v>MANO DE OBRA</v>
      </c>
      <c r="K2882" t="b">
        <f t="shared" si="225"/>
        <v>0</v>
      </c>
      <c r="L2882" s="11" t="str">
        <f t="shared" si="226"/>
        <v/>
      </c>
      <c r="M2882" t="str">
        <f>IF(B2882="Q", MAX(M$2:M2881)+1, "")</f>
        <v/>
      </c>
      <c r="N2882" t="str">
        <f t="shared" ref="N2882:N2945" si="228">+IF(M2882="","",H2882)</f>
        <v/>
      </c>
    </row>
    <row r="2883" spans="1:14" x14ac:dyDescent="0.25">
      <c r="A2883" s="6" t="s">
        <v>1</v>
      </c>
      <c r="B2883" s="6" t="s">
        <v>235</v>
      </c>
      <c r="C2883" s="8" t="s">
        <v>236</v>
      </c>
      <c r="D2883" s="8"/>
      <c r="E2883" s="8"/>
      <c r="F2883" s="8" t="s">
        <v>237</v>
      </c>
      <c r="G2883" s="7">
        <v>0</v>
      </c>
      <c r="H2883" t="str" cm="1">
        <f t="array" ref="H2883">SUBSTITUTE(INDEX($C$1:$C2883, MAX(IF((NOT(ISBLANK($C$1:$C2883)))*(ISNUMBER(FIND("Item:", $C$1:$C2883))), ROW($C$1:$C2883)-ROW($C$1)+1))), "Item: ", "")</f>
        <v>LIMPIEZA GENERAL</v>
      </c>
      <c r="I2883" t="str">
        <f t="shared" ref="I2883:I2898" si="229">IFERROR(  IF(OR(ISNUMBER(FIND("MATERIALES", C2883,1))), "MATERIALES",  IF(OR(ISNUMBER(FIND("MANO DE OBRA", C2883))), "MANO DE OBRA",  IF(OR(ISNUMBER(FIND("EQUIPO", C2883))), "EQUIPO",  ""))),"")</f>
        <v>MANO DE OBRA</v>
      </c>
      <c r="J2883" t="str">
        <f t="shared" si="227"/>
        <v>MANO DE OBRA</v>
      </c>
      <c r="K2883" t="b">
        <f t="shared" ref="K2883:K2946" si="230">AND(ISTEXT(B2883),C2883=J2883)</f>
        <v>0</v>
      </c>
      <c r="L2883" s="11" t="str">
        <f t="shared" ref="L2883:L2951" si="231">IF(ISNUMBER(A2883),"SI","")</f>
        <v/>
      </c>
      <c r="M2883" t="str">
        <f>IF(B2883="Q", MAX(M$2:M2882)+1, "")</f>
        <v/>
      </c>
      <c r="N2883" t="str">
        <f t="shared" si="228"/>
        <v/>
      </c>
    </row>
    <row r="2884" spans="1:14" x14ac:dyDescent="0.25">
      <c r="A2884" s="2"/>
      <c r="B2884" s="2" t="s">
        <v>238</v>
      </c>
      <c r="C2884" s="5" t="s">
        <v>239</v>
      </c>
      <c r="D2884" s="5"/>
      <c r="E2884" s="5"/>
      <c r="F2884" s="5"/>
      <c r="G2884" s="5"/>
      <c r="H2884" t="str" cm="1">
        <f t="array" ref="H2884">SUBSTITUTE(INDEX($C$1:$C2884, MAX(IF((NOT(ISBLANK($C$1:$C2884)))*(ISNUMBER(FIND("Item:", $C$1:$C2884))), ROW($C$1:$C2884)-ROW($C$1)+1))), "Item: ", "")</f>
        <v>LIMPIEZA GENERAL</v>
      </c>
      <c r="I2884" t="str">
        <f t="shared" si="229"/>
        <v>EQUIPO</v>
      </c>
      <c r="J2884" t="str">
        <f t="shared" si="227"/>
        <v>EQUIPO</v>
      </c>
      <c r="K2884" t="b">
        <f t="shared" si="230"/>
        <v>0</v>
      </c>
      <c r="L2884" s="11" t="str">
        <f t="shared" si="231"/>
        <v/>
      </c>
      <c r="M2884" t="str">
        <f>IF(B2884="Q", MAX(M$2:M2883)+1, "")</f>
        <v/>
      </c>
      <c r="N2884" t="str">
        <f t="shared" si="228"/>
        <v/>
      </c>
    </row>
    <row r="2885" spans="1:14" x14ac:dyDescent="0.25">
      <c r="H2885" t="str" cm="1">
        <f t="array" ref="H2885">SUBSTITUTE(INDEX($C$1:$C2885, MAX(IF((NOT(ISBLANK($C$1:$C2885)))*(ISNUMBER(FIND("Item:", $C$1:$C2885))), ROW($C$1:$C2885)-ROW($C$1)+1))), "Item: ", "")</f>
        <v>LIMPIEZA GENERAL</v>
      </c>
      <c r="I2885" t="str">
        <f t="shared" si="229"/>
        <v/>
      </c>
      <c r="J2885" t="str">
        <f t="shared" si="227"/>
        <v>EQUIPO</v>
      </c>
      <c r="K2885" t="b">
        <f t="shared" si="230"/>
        <v>0</v>
      </c>
      <c r="L2885" s="11" t="str">
        <f t="shared" si="231"/>
        <v/>
      </c>
      <c r="M2885" t="str">
        <f>IF(B2885="Q", MAX(M$2:M2884)+1, "")</f>
        <v/>
      </c>
      <c r="N2885" t="str">
        <f t="shared" si="228"/>
        <v/>
      </c>
    </row>
    <row r="2886" spans="1:14" x14ac:dyDescent="0.25">
      <c r="H2886" t="str" cm="1">
        <f t="array" ref="H2886">SUBSTITUTE(INDEX($C$1:$C2886, MAX(IF((NOT(ISBLANK($C$1:$C2886)))*(ISNUMBER(FIND("Item:", $C$1:$C2886))), ROW($C$1:$C2886)-ROW($C$1)+1))), "Item: ", "")</f>
        <v>LIMPIEZA GENERAL</v>
      </c>
      <c r="I2886" t="str">
        <f t="shared" si="229"/>
        <v/>
      </c>
      <c r="J2886" t="str">
        <f t="shared" si="227"/>
        <v>EQUIPO</v>
      </c>
      <c r="K2886" t="b">
        <f t="shared" si="230"/>
        <v>0</v>
      </c>
      <c r="L2886" s="11" t="str">
        <f t="shared" si="231"/>
        <v/>
      </c>
      <c r="M2886" t="str">
        <f>IF(B2886="Q", MAX(M$2:M2885)+1, "")</f>
        <v/>
      </c>
      <c r="N2886" t="str">
        <f t="shared" si="228"/>
        <v/>
      </c>
    </row>
    <row r="2887" spans="1:14" x14ac:dyDescent="0.25">
      <c r="H2887" t="str" cm="1">
        <f t="array" ref="H2887">SUBSTITUTE(INDEX($C$1:$C2887, MAX(IF((NOT(ISBLANK($C$1:$C2887)))*(ISNUMBER(FIND("Item:", $C$1:$C2887))), ROW($C$1:$C2887)-ROW($C$1)+1))), "Item: ", "")</f>
        <v>LIMPIEZA GENERAL</v>
      </c>
      <c r="I2887" t="str">
        <f t="shared" si="229"/>
        <v/>
      </c>
      <c r="J2887" t="str">
        <f t="shared" si="227"/>
        <v>EQUIPO</v>
      </c>
      <c r="K2887" t="b">
        <f t="shared" si="230"/>
        <v>0</v>
      </c>
      <c r="L2887" s="11" t="str">
        <f t="shared" si="231"/>
        <v/>
      </c>
      <c r="M2887" t="str">
        <f>IF(B2887="Q", MAX(M$2:M2886)+1, "")</f>
        <v/>
      </c>
      <c r="N2887" t="str">
        <f t="shared" si="228"/>
        <v/>
      </c>
    </row>
    <row r="2888" spans="1:14" x14ac:dyDescent="0.25">
      <c r="H2888" t="str" cm="1">
        <f t="array" ref="H2888">SUBSTITUTE(INDEX($C$1:$C2888, MAX(IF((NOT(ISBLANK($C$1:$C2888)))*(ISNUMBER(FIND("Item:", $C$1:$C2888))), ROW($C$1:$C2888)-ROW($C$1)+1))), "Item: ", "")</f>
        <v>LIMPIEZA GENERAL</v>
      </c>
      <c r="I2888" t="str">
        <f t="shared" si="229"/>
        <v/>
      </c>
      <c r="J2888" t="str">
        <f t="shared" ref="J2888:J2898" si="232">+IF(I2888="",J2887,I2888)</f>
        <v>EQUIPO</v>
      </c>
      <c r="K2888" t="b">
        <f t="shared" si="230"/>
        <v>0</v>
      </c>
      <c r="L2888" s="11" t="str">
        <f t="shared" si="231"/>
        <v/>
      </c>
      <c r="M2888" t="str">
        <f>IF(B2888="Q", MAX(M$2:M2887)+1, "")</f>
        <v/>
      </c>
      <c r="N2888" t="str">
        <f t="shared" si="228"/>
        <v/>
      </c>
    </row>
    <row r="2889" spans="1:14" x14ac:dyDescent="0.25">
      <c r="H2889" t="str" cm="1">
        <f t="array" ref="H2889">SUBSTITUTE(INDEX($C$1:$C2889, MAX(IF((NOT(ISBLANK($C$1:$C2889)))*(ISNUMBER(FIND("Item:", $C$1:$C2889))), ROW($C$1:$C2889)-ROW($C$1)+1))), "Item: ", "")</f>
        <v>LIMPIEZA GENERAL</v>
      </c>
      <c r="I2889" t="str">
        <f t="shared" si="229"/>
        <v/>
      </c>
      <c r="J2889" t="str">
        <f t="shared" si="232"/>
        <v>EQUIPO</v>
      </c>
      <c r="K2889" t="b">
        <f t="shared" si="230"/>
        <v>0</v>
      </c>
      <c r="L2889" s="11" t="str">
        <f t="shared" si="231"/>
        <v/>
      </c>
      <c r="M2889" t="str">
        <f>IF(B2889="Q", MAX(M$2:M2888)+1, "")</f>
        <v/>
      </c>
      <c r="N2889" t="str">
        <f t="shared" si="228"/>
        <v/>
      </c>
    </row>
    <row r="2890" spans="1:14" x14ac:dyDescent="0.25">
      <c r="A2890" s="2"/>
      <c r="B2890" s="2" t="s">
        <v>240</v>
      </c>
      <c r="C2890" s="5" t="s">
        <v>241</v>
      </c>
      <c r="D2890" s="5"/>
      <c r="E2890" s="5" t="s">
        <v>242</v>
      </c>
      <c r="F2890" s="5" t="s">
        <v>243</v>
      </c>
      <c r="G2890" s="3">
        <v>0</v>
      </c>
      <c r="H2890" t="str" cm="1">
        <f t="array" ref="H2890">SUBSTITUTE(INDEX($C$1:$C2890, MAX(IF((NOT(ISBLANK($C$1:$C2890)))*(ISNUMBER(FIND("Item:", $C$1:$C2890))), ROW($C$1:$C2890)-ROW($C$1)+1))), "Item: ", "")</f>
        <v>LIMPIEZA GENERAL</v>
      </c>
      <c r="I2890" t="str">
        <f t="shared" si="229"/>
        <v/>
      </c>
      <c r="J2890" t="str">
        <f t="shared" si="232"/>
        <v>EQUIPO</v>
      </c>
      <c r="K2890" t="b">
        <f t="shared" si="230"/>
        <v>0</v>
      </c>
      <c r="L2890" s="11" t="str">
        <f t="shared" si="231"/>
        <v/>
      </c>
      <c r="M2890" t="str">
        <f>IF(B2890="Q", MAX(M$2:M2889)+1, "")</f>
        <v/>
      </c>
      <c r="N2890" t="str">
        <f t="shared" si="228"/>
        <v/>
      </c>
    </row>
    <row r="2891" spans="1:14" x14ac:dyDescent="0.25">
      <c r="A2891" s="6" t="s">
        <v>1</v>
      </c>
      <c r="B2891" s="6" t="s">
        <v>244</v>
      </c>
      <c r="C2891" s="8" t="s">
        <v>245</v>
      </c>
      <c r="D2891" s="8"/>
      <c r="E2891" s="8"/>
      <c r="F2891" s="8" t="s">
        <v>246</v>
      </c>
      <c r="G2891" s="7">
        <v>0</v>
      </c>
      <c r="H2891" t="str" cm="1">
        <f t="array" ref="H2891">SUBSTITUTE(INDEX($C$1:$C2891, MAX(IF((NOT(ISBLANK($C$1:$C2891)))*(ISNUMBER(FIND("Item:", $C$1:$C2891))), ROW($C$1:$C2891)-ROW($C$1)+1))), "Item: ", "")</f>
        <v>LIMPIEZA GENERAL</v>
      </c>
      <c r="I2891" t="str">
        <f t="shared" si="229"/>
        <v>EQUIPO</v>
      </c>
      <c r="J2891" t="str">
        <f t="shared" si="232"/>
        <v>EQUIPO</v>
      </c>
      <c r="K2891" t="b">
        <f t="shared" si="230"/>
        <v>0</v>
      </c>
      <c r="L2891" s="11" t="str">
        <f t="shared" si="231"/>
        <v/>
      </c>
      <c r="M2891" t="str">
        <f>IF(B2891="Q", MAX(M$2:M2890)+1, "")</f>
        <v/>
      </c>
      <c r="N2891" t="str">
        <f t="shared" si="228"/>
        <v/>
      </c>
    </row>
    <row r="2892" spans="1:14" x14ac:dyDescent="0.25">
      <c r="A2892" s="6" t="s">
        <v>1</v>
      </c>
      <c r="B2892" s="6" t="s">
        <v>247</v>
      </c>
      <c r="C2892" s="8" t="s">
        <v>248</v>
      </c>
      <c r="D2892" s="8"/>
      <c r="E2892" s="8"/>
      <c r="F2892" s="8" t="s">
        <v>249</v>
      </c>
      <c r="G2892" s="7">
        <v>0</v>
      </c>
      <c r="H2892" t="str" cm="1">
        <f t="array" ref="H2892">SUBSTITUTE(INDEX($C$1:$C2892, MAX(IF((NOT(ISBLANK($C$1:$C2892)))*(ISNUMBER(FIND("Item:", $C$1:$C2892))), ROW($C$1:$C2892)-ROW($C$1)+1))), "Item: ", "")</f>
        <v>LIMPIEZA GENERAL</v>
      </c>
      <c r="I2892" t="str">
        <f t="shared" si="229"/>
        <v/>
      </c>
      <c r="J2892" t="str">
        <f t="shared" si="232"/>
        <v>EQUIPO</v>
      </c>
      <c r="K2892" t="b">
        <f t="shared" si="230"/>
        <v>0</v>
      </c>
      <c r="L2892" s="11" t="str">
        <f t="shared" si="231"/>
        <v/>
      </c>
      <c r="M2892" t="str">
        <f>IF(B2892="Q", MAX(M$2:M2891)+1, "")</f>
        <v/>
      </c>
      <c r="N2892" t="str">
        <f t="shared" si="228"/>
        <v/>
      </c>
    </row>
    <row r="2893" spans="1:14" x14ac:dyDescent="0.25">
      <c r="A2893" s="2"/>
      <c r="B2893" s="2" t="s">
        <v>250</v>
      </c>
      <c r="C2893" s="5" t="s">
        <v>251</v>
      </c>
      <c r="D2893" s="5"/>
      <c r="E2893" s="5" t="s">
        <v>252</v>
      </c>
      <c r="F2893" s="5" t="s">
        <v>253</v>
      </c>
      <c r="G2893" s="3">
        <v>0</v>
      </c>
      <c r="H2893" t="str" cm="1">
        <f t="array" ref="H2893">SUBSTITUTE(INDEX($C$1:$C2893, MAX(IF((NOT(ISBLANK($C$1:$C2893)))*(ISNUMBER(FIND("Item:", $C$1:$C2893))), ROW($C$1:$C2893)-ROW($C$1)+1))), "Item: ", "")</f>
        <v>LIMPIEZA GENERAL</v>
      </c>
      <c r="I2893" t="str">
        <f t="shared" si="229"/>
        <v/>
      </c>
      <c r="J2893" t="str">
        <f t="shared" si="232"/>
        <v>EQUIPO</v>
      </c>
      <c r="K2893" t="b">
        <f t="shared" si="230"/>
        <v>0</v>
      </c>
      <c r="L2893" s="11" t="str">
        <f t="shared" si="231"/>
        <v/>
      </c>
      <c r="M2893" t="str">
        <f>IF(B2893="Q", MAX(M$2:M2892)+1, "")</f>
        <v/>
      </c>
      <c r="N2893" t="str">
        <f t="shared" si="228"/>
        <v/>
      </c>
    </row>
    <row r="2894" spans="1:14" x14ac:dyDescent="0.25">
      <c r="A2894" s="2"/>
      <c r="B2894" s="2" t="s">
        <v>26</v>
      </c>
      <c r="C2894" s="5" t="s">
        <v>254</v>
      </c>
      <c r="D2894" s="5"/>
      <c r="E2894" s="5" t="s">
        <v>252</v>
      </c>
      <c r="F2894" s="5" t="s">
        <v>255</v>
      </c>
      <c r="G2894" s="3">
        <v>0</v>
      </c>
      <c r="H2894" t="str" cm="1">
        <f t="array" ref="H2894">SUBSTITUTE(INDEX($C$1:$C2894, MAX(IF((NOT(ISBLANK($C$1:$C2894)))*(ISNUMBER(FIND("Item:", $C$1:$C2894))), ROW($C$1:$C2894)-ROW($C$1)+1))), "Item: ", "")</f>
        <v>LIMPIEZA GENERAL</v>
      </c>
      <c r="I2894" t="str">
        <f t="shared" si="229"/>
        <v/>
      </c>
      <c r="J2894" t="str">
        <f t="shared" si="232"/>
        <v>EQUIPO</v>
      </c>
      <c r="K2894" t="b">
        <f t="shared" si="230"/>
        <v>0</v>
      </c>
      <c r="L2894" s="11" t="str">
        <f t="shared" si="231"/>
        <v/>
      </c>
      <c r="M2894" t="str">
        <f>IF(B2894="Q", MAX(M$2:M2893)+1, "")</f>
        <v/>
      </c>
      <c r="N2894" t="str">
        <f t="shared" si="228"/>
        <v/>
      </c>
    </row>
    <row r="2895" spans="1:14" x14ac:dyDescent="0.25">
      <c r="A2895" s="6" t="s">
        <v>1</v>
      </c>
      <c r="B2895" s="6" t="s">
        <v>256</v>
      </c>
      <c r="C2895" s="8" t="s">
        <v>257</v>
      </c>
      <c r="D2895" s="8"/>
      <c r="E2895" s="8"/>
      <c r="F2895" s="8" t="s">
        <v>258</v>
      </c>
      <c r="G2895" s="7">
        <v>0</v>
      </c>
      <c r="H2895" t="str" cm="1">
        <f t="array" ref="H2895">SUBSTITUTE(INDEX($C$1:$C2895, MAX(IF((NOT(ISBLANK($C$1:$C2895)))*(ISNUMBER(FIND("Item:", $C$1:$C2895))), ROW($C$1:$C2895)-ROW($C$1)+1))), "Item: ", "")</f>
        <v>LIMPIEZA GENERAL</v>
      </c>
      <c r="I2895" t="str">
        <f t="shared" si="229"/>
        <v/>
      </c>
      <c r="J2895" t="str">
        <f t="shared" si="232"/>
        <v>EQUIPO</v>
      </c>
      <c r="K2895" t="b">
        <f t="shared" si="230"/>
        <v>0</v>
      </c>
      <c r="L2895" s="11" t="str">
        <f t="shared" si="231"/>
        <v/>
      </c>
      <c r="M2895" t="str">
        <f>IF(B2895="Q", MAX(M$2:M2894)+1, "")</f>
        <v/>
      </c>
      <c r="N2895" t="str">
        <f t="shared" si="228"/>
        <v/>
      </c>
    </row>
    <row r="2896" spans="1:14" x14ac:dyDescent="0.25">
      <c r="A2896" s="2"/>
      <c r="B2896" s="2" t="s">
        <v>259</v>
      </c>
      <c r="C2896" s="5" t="s">
        <v>260</v>
      </c>
      <c r="D2896" s="5"/>
      <c r="E2896" s="5" t="s">
        <v>261</v>
      </c>
      <c r="F2896" s="5" t="s">
        <v>262</v>
      </c>
      <c r="G2896" s="3">
        <v>0</v>
      </c>
      <c r="H2896" t="str" cm="1">
        <f t="array" ref="H2896">SUBSTITUTE(INDEX($C$1:$C2896, MAX(IF((NOT(ISBLANK($C$1:$C2896)))*(ISNUMBER(FIND("Item:", $C$1:$C2896))), ROW($C$1:$C2896)-ROW($C$1)+1))), "Item: ", "")</f>
        <v>LIMPIEZA GENERAL</v>
      </c>
      <c r="I2896" t="str">
        <f t="shared" si="229"/>
        <v/>
      </c>
      <c r="J2896" t="str">
        <f t="shared" si="232"/>
        <v>EQUIPO</v>
      </c>
      <c r="K2896" t="b">
        <f t="shared" si="230"/>
        <v>0</v>
      </c>
      <c r="L2896" s="11" t="str">
        <f t="shared" si="231"/>
        <v/>
      </c>
      <c r="M2896" t="str">
        <f>IF(B2896="Q", MAX(M$2:M2895)+1, "")</f>
        <v/>
      </c>
      <c r="N2896" t="str">
        <f t="shared" si="228"/>
        <v/>
      </c>
    </row>
    <row r="2897" spans="1:14" x14ac:dyDescent="0.25">
      <c r="H2897" t="str" cm="1">
        <f t="array" ref="H2897">SUBSTITUTE(INDEX($C$1:$C2897, MAX(IF((NOT(ISBLANK($C$1:$C2897)))*(ISNUMBER(FIND("Item:", $C$1:$C2897))), ROW($C$1:$C2897)-ROW($C$1)+1))), "Item: ", "")</f>
        <v>LIMPIEZA GENERAL</v>
      </c>
      <c r="I2897" t="str">
        <f t="shared" si="229"/>
        <v/>
      </c>
      <c r="J2897" t="str">
        <f t="shared" si="232"/>
        <v>EQUIPO</v>
      </c>
      <c r="K2897" t="b">
        <f t="shared" si="230"/>
        <v>0</v>
      </c>
      <c r="L2897" s="11" t="str">
        <f t="shared" si="231"/>
        <v/>
      </c>
      <c r="M2897" t="str">
        <f>IF(B2897="Q", MAX(M$2:M2896)+1, "")</f>
        <v/>
      </c>
      <c r="N2897" t="str">
        <f t="shared" si="228"/>
        <v/>
      </c>
    </row>
    <row r="2898" spans="1:14" x14ac:dyDescent="0.25">
      <c r="A2898" s="6" t="s">
        <v>1</v>
      </c>
      <c r="B2898" s="6" t="s">
        <v>263</v>
      </c>
      <c r="C2898" s="8" t="s">
        <v>264</v>
      </c>
      <c r="D2898" s="8"/>
      <c r="E2898" s="8"/>
      <c r="F2898" s="8" t="s">
        <v>265</v>
      </c>
      <c r="G2898" s="7">
        <v>0</v>
      </c>
      <c r="H2898" t="str" cm="1">
        <f t="array" ref="H2898">SUBSTITUTE(INDEX($C$1:$C2898, MAX(IF((NOT(ISBLANK($C$1:$C2898)))*(ISNUMBER(FIND("Item:", $C$1:$C2898))), ROW($C$1:$C2898)-ROW($C$1)+1))), "Item: ", "")</f>
        <v>LIMPIEZA GENERAL</v>
      </c>
      <c r="I2898" t="str">
        <f t="shared" si="229"/>
        <v/>
      </c>
      <c r="J2898" t="str">
        <f t="shared" si="232"/>
        <v>EQUIPO</v>
      </c>
      <c r="K2898" t="b">
        <f t="shared" si="230"/>
        <v>0</v>
      </c>
      <c r="L2898" s="11" t="str">
        <f t="shared" si="231"/>
        <v/>
      </c>
      <c r="M2898">
        <f>IF(B2898="Q", MAX(M$2:M2897)+1, "")</f>
        <v>58</v>
      </c>
      <c r="N2898" t="str">
        <f t="shared" si="228"/>
        <v>LIMPIEZA GENERAL</v>
      </c>
    </row>
    <row r="2899" spans="1:14" x14ac:dyDescent="0.25">
      <c r="A2899" s="6" t="s">
        <v>1</v>
      </c>
      <c r="B2899" s="6"/>
      <c r="C2899" s="8" t="s">
        <v>266</v>
      </c>
      <c r="D2899" s="8"/>
      <c r="E2899" s="8"/>
      <c r="F2899" s="8"/>
      <c r="G2899" s="7">
        <v>0</v>
      </c>
      <c r="H2899" t="str" cm="1">
        <f t="array" ref="H2899">SUBSTITUTE(INDEX($C$1:$C2899, MAX(IF((NOT(ISBLANK($C$1:$C2899)))*(ISNUMBER(FIND("Item:", $C$1:$C2899))), ROW($C$1:$C2899)-ROW($C$1)+1))), "Item: ", "")</f>
        <v>LIMPIEZA GENERAL</v>
      </c>
      <c r="I2899" t="str">
        <f t="shared" ref="I2899:I2951" si="233">IFERROR(  IF(OR(ISNUMBER(FIND("MATERIALES", C2899,1))), "MATERIALES",  IF(OR(ISNUMBER(FIND("MANO DE OBRA", C2899))), "MANO DE OBRA",  IF(OR(ISNUMBER(FIND("EQUIPO", C2899))), "EQUIPO",  ""))),"")</f>
        <v/>
      </c>
      <c r="J2899" t="str">
        <f t="shared" ref="J2899:J2951" si="234">+IF(I2899="",J2898,I2899)</f>
        <v>EQUIPO</v>
      </c>
      <c r="K2899" t="b">
        <f t="shared" si="230"/>
        <v>0</v>
      </c>
      <c r="L2899" s="11" t="str">
        <f t="shared" si="231"/>
        <v/>
      </c>
      <c r="M2899" t="str">
        <f>IF(B2899="Q", MAX(M$2:M2898)+1, "")</f>
        <v/>
      </c>
      <c r="N2899" t="str">
        <f t="shared" si="228"/>
        <v/>
      </c>
    </row>
    <row r="2900" spans="1:14" x14ac:dyDescent="0.25">
      <c r="C2900" s="9" t="s">
        <v>275</v>
      </c>
      <c r="H2900" t="str" cm="1">
        <f t="array" ref="H2900">SUBSTITUTE(INDEX($C$1:$C2900, MAX(IF((NOT(ISBLANK($C$1:$C2900)))*(ISNUMBER(FIND("Item:", $C$1:$C2900))), ROW($C$1:$C2900)-ROW($C$1)+1))), "Item: ", "")</f>
        <v>LIMPIEZA GENERAL</v>
      </c>
      <c r="I2900" t="str">
        <f t="shared" si="233"/>
        <v/>
      </c>
      <c r="J2900" t="str">
        <f t="shared" si="234"/>
        <v>EQUIPO</v>
      </c>
      <c r="K2900" t="b">
        <f t="shared" si="230"/>
        <v>0</v>
      </c>
      <c r="L2900" s="11" t="str">
        <f t="shared" si="231"/>
        <v/>
      </c>
      <c r="M2900" t="str">
        <f>IF(B2900="Q", MAX(M$2:M2899)+1, "")</f>
        <v/>
      </c>
      <c r="N2900" t="str">
        <f t="shared" si="228"/>
        <v/>
      </c>
    </row>
    <row r="2901" spans="1:14" x14ac:dyDescent="0.25">
      <c r="H2901" t="str" cm="1">
        <f t="array" ref="H2901">SUBSTITUTE(INDEX($C$1:$C2901, MAX(IF((NOT(ISBLANK($C$1:$C2901)))*(ISNUMBER(FIND("Item:", $C$1:$C2901))), ROW($C$1:$C2901)-ROW($C$1)+1))), "Item: ", "")</f>
        <v>LIMPIEZA GENERAL</v>
      </c>
      <c r="I2901" t="str">
        <f t="shared" si="233"/>
        <v/>
      </c>
      <c r="J2901" t="str">
        <f t="shared" si="234"/>
        <v>EQUIPO</v>
      </c>
      <c r="K2901" t="b">
        <f t="shared" si="230"/>
        <v>0</v>
      </c>
      <c r="L2901" s="11" t="str">
        <f t="shared" si="231"/>
        <v/>
      </c>
      <c r="M2901" t="str">
        <f>IF(B2901="Q", MAX(M$2:M2900)+1, "")</f>
        <v/>
      </c>
      <c r="N2901" t="str">
        <f t="shared" si="228"/>
        <v/>
      </c>
    </row>
    <row r="2902" spans="1:14" x14ac:dyDescent="0.25">
      <c r="H2902" t="str" cm="1">
        <f t="array" ref="H2902">SUBSTITUTE(INDEX($C$1:$C2902, MAX(IF((NOT(ISBLANK($C$1:$C2902)))*(ISNUMBER(FIND("Item:", $C$1:$C2902))), ROW($C$1:$C2902)-ROW($C$1)+1))), "Item: ", "")</f>
        <v>LIMPIEZA GENERAL</v>
      </c>
      <c r="I2902" t="str">
        <f t="shared" si="233"/>
        <v/>
      </c>
      <c r="J2902" t="str">
        <f t="shared" si="234"/>
        <v>EQUIPO</v>
      </c>
      <c r="K2902" t="b">
        <f t="shared" si="230"/>
        <v>0</v>
      </c>
      <c r="L2902" s="11" t="str">
        <f t="shared" si="231"/>
        <v/>
      </c>
      <c r="M2902" t="str">
        <f>IF(B2902="Q", MAX(M$2:M2901)+1, "")</f>
        <v/>
      </c>
      <c r="N2902" t="str">
        <f t="shared" si="228"/>
        <v/>
      </c>
    </row>
    <row r="2903" spans="1:14" x14ac:dyDescent="0.25">
      <c r="C2903" s="10" t="s">
        <v>426</v>
      </c>
      <c r="E2903" s="10" t="s">
        <v>274</v>
      </c>
      <c r="H2903" t="str" cm="1">
        <f t="array" ref="H2903">SUBSTITUTE(INDEX($C$1:$C2903, MAX(IF((NOT(ISBLANK($C$1:$C2903)))*(ISNUMBER(FIND("Item:", $C$1:$C2903))), ROW($C$1:$C2903)-ROW($C$1)+1))), "Item: ", "")</f>
        <v>VIGA DE ARRIOSTRE DE HORMIGÓN ARMADO (0,15x0,20)</v>
      </c>
      <c r="I2903" t="str">
        <f t="shared" si="233"/>
        <v/>
      </c>
      <c r="J2903" t="str">
        <f t="shared" si="234"/>
        <v>EQUIPO</v>
      </c>
      <c r="K2903" t="b">
        <f t="shared" si="230"/>
        <v>0</v>
      </c>
      <c r="L2903" s="11" t="str">
        <f t="shared" si="231"/>
        <v/>
      </c>
      <c r="M2903" t="str">
        <f>IF(B2903="Q", MAX(M$2:M2902)+1, "")</f>
        <v/>
      </c>
      <c r="N2903" t="str">
        <f t="shared" si="228"/>
        <v/>
      </c>
    </row>
    <row r="2904" spans="1:14" x14ac:dyDescent="0.25">
      <c r="C2904" s="10" t="s">
        <v>0</v>
      </c>
      <c r="E2904" s="10" t="s">
        <v>72</v>
      </c>
      <c r="H2904" t="str" cm="1">
        <f t="array" ref="H2904">SUBSTITUTE(INDEX($C$1:$C2904, MAX(IF((NOT(ISBLANK($C$1:$C2904)))*(ISNUMBER(FIND("Item:", $C$1:$C2904))), ROW($C$1:$C2904)-ROW($C$1)+1))), "Item: ", "")</f>
        <v>VIGA DE ARRIOSTRE DE HORMIGÓN ARMADO (0,15x0,20)</v>
      </c>
      <c r="I2904" t="str">
        <f t="shared" si="233"/>
        <v/>
      </c>
      <c r="J2904" t="str">
        <f t="shared" si="234"/>
        <v>EQUIPO</v>
      </c>
      <c r="K2904" t="b">
        <f t="shared" si="230"/>
        <v>0</v>
      </c>
      <c r="L2904" s="11" t="str">
        <f t="shared" si="231"/>
        <v/>
      </c>
      <c r="M2904" t="str">
        <f>IF(B2904="Q", MAX(M$2:M2903)+1, "")</f>
        <v/>
      </c>
      <c r="N2904" t="str">
        <f t="shared" si="228"/>
        <v/>
      </c>
    </row>
    <row r="2905" spans="1:14" x14ac:dyDescent="0.25">
      <c r="C2905" s="10" t="s">
        <v>71</v>
      </c>
      <c r="E2905" s="10" t="s">
        <v>73</v>
      </c>
      <c r="H2905" t="str" cm="1">
        <f t="array" ref="H2905">SUBSTITUTE(INDEX($C$1:$C2905, MAX(IF((NOT(ISBLANK($C$1:$C2905)))*(ISNUMBER(FIND("Item:", $C$1:$C2905))), ROW($C$1:$C2905)-ROW($C$1)+1))), "Item: ", "")</f>
        <v>VIGA DE ARRIOSTRE DE HORMIGÓN ARMADO (0,15x0,20)</v>
      </c>
      <c r="I2905" t="str">
        <f t="shared" si="233"/>
        <v/>
      </c>
      <c r="J2905" t="str">
        <f t="shared" si="234"/>
        <v>EQUIPO</v>
      </c>
      <c r="K2905" t="b">
        <f t="shared" si="230"/>
        <v>0</v>
      </c>
      <c r="L2905" s="11" t="str">
        <f t="shared" si="231"/>
        <v/>
      </c>
      <c r="M2905" t="str">
        <f>IF(B2905="Q", MAX(M$2:M2904)+1, "")</f>
        <v/>
      </c>
      <c r="N2905" t="str">
        <f t="shared" si="228"/>
        <v/>
      </c>
    </row>
    <row r="2906" spans="1:14" x14ac:dyDescent="0.25">
      <c r="H2906" t="str" cm="1">
        <f t="array" ref="H2906">SUBSTITUTE(INDEX($C$1:$C2906, MAX(IF((NOT(ISBLANK($C$1:$C2906)))*(ISNUMBER(FIND("Item:", $C$1:$C2906))), ROW($C$1:$C2906)-ROW($C$1)+1))), "Item: ", "")</f>
        <v>VIGA DE ARRIOSTRE DE HORMIGÓN ARMADO (0,15x0,20)</v>
      </c>
      <c r="I2906" t="str">
        <f t="shared" si="233"/>
        <v/>
      </c>
      <c r="J2906" t="str">
        <f t="shared" si="234"/>
        <v>EQUIPO</v>
      </c>
      <c r="K2906" t="b">
        <f t="shared" si="230"/>
        <v>0</v>
      </c>
      <c r="L2906" s="11" t="str">
        <f t="shared" si="231"/>
        <v/>
      </c>
      <c r="M2906" t="str">
        <f>IF(B2906="Q", MAX(M$2:M2905)+1, "")</f>
        <v/>
      </c>
      <c r="N2906" t="str">
        <f t="shared" si="228"/>
        <v/>
      </c>
    </row>
    <row r="2907" spans="1:14" x14ac:dyDescent="0.25">
      <c r="A2907" s="1" t="s">
        <v>2</v>
      </c>
      <c r="B2907" s="1" t="s">
        <v>213</v>
      </c>
      <c r="C2907" s="4" t="s">
        <v>214</v>
      </c>
      <c r="D2907" s="4" t="s">
        <v>74</v>
      </c>
      <c r="E2907" s="4" t="s">
        <v>77</v>
      </c>
      <c r="F2907" s="4" t="s">
        <v>215</v>
      </c>
      <c r="G2907" s="4" t="s">
        <v>76</v>
      </c>
      <c r="H2907" t="str" cm="1">
        <f t="array" ref="H2907">SUBSTITUTE(INDEX($C$1:$C2907, MAX(IF((NOT(ISBLANK($C$1:$C2907)))*(ISNUMBER(FIND("Item:", $C$1:$C2907))), ROW($C$1:$C2907)-ROW($C$1)+1))), "Item: ", "")</f>
        <v>VIGA DE ARRIOSTRE DE HORMIGÓN ARMADO (0,15x0,20)</v>
      </c>
      <c r="I2907" t="str">
        <f t="shared" si="233"/>
        <v/>
      </c>
      <c r="J2907" t="str">
        <f t="shared" si="234"/>
        <v>EQUIPO</v>
      </c>
      <c r="K2907" t="b">
        <f t="shared" si="230"/>
        <v>0</v>
      </c>
      <c r="L2907" s="11" t="str">
        <f t="shared" si="231"/>
        <v/>
      </c>
      <c r="M2907" t="str">
        <f>IF(B2907="Q", MAX(M$2:M2906)+1, "")</f>
        <v/>
      </c>
      <c r="N2907" t="str">
        <f t="shared" si="228"/>
        <v/>
      </c>
    </row>
    <row r="2908" spans="1:14" x14ac:dyDescent="0.25">
      <c r="A2908" s="2"/>
      <c r="B2908" s="2" t="s">
        <v>216</v>
      </c>
      <c r="C2908" s="5" t="s">
        <v>217</v>
      </c>
      <c r="D2908" s="5"/>
      <c r="E2908" s="5"/>
      <c r="F2908" s="5"/>
      <c r="G2908" s="5"/>
      <c r="H2908" t="str" cm="1">
        <f t="array" ref="H2908">SUBSTITUTE(INDEX($C$1:$C2908, MAX(IF((NOT(ISBLANK($C$1:$C2908)))*(ISNUMBER(FIND("Item:", $C$1:$C2908))), ROW($C$1:$C2908)-ROW($C$1)+1))), "Item: ", "")</f>
        <v>VIGA DE ARRIOSTRE DE HORMIGÓN ARMADO (0,15x0,20)</v>
      </c>
      <c r="I2908" t="str">
        <f t="shared" si="233"/>
        <v>MATERIALES</v>
      </c>
      <c r="J2908" t="str">
        <f t="shared" si="234"/>
        <v>MATERIALES</v>
      </c>
      <c r="K2908" t="b">
        <f t="shared" si="230"/>
        <v>1</v>
      </c>
      <c r="L2908" s="11" t="str">
        <f t="shared" si="231"/>
        <v/>
      </c>
      <c r="M2908" t="str">
        <f>IF(B2908="Q", MAX(M$2:M2907)+1, "")</f>
        <v/>
      </c>
      <c r="N2908" t="str">
        <f t="shared" si="228"/>
        <v/>
      </c>
    </row>
    <row r="2909" spans="1:14" x14ac:dyDescent="0.25">
      <c r="A2909" s="2">
        <v>1</v>
      </c>
      <c r="B2909" s="2" t="s">
        <v>218</v>
      </c>
      <c r="C2909" s="5" t="s">
        <v>152</v>
      </c>
      <c r="D2909" s="5" t="s">
        <v>149</v>
      </c>
      <c r="E2909" s="3">
        <v>35</v>
      </c>
      <c r="F2909" s="3">
        <v>6</v>
      </c>
      <c r="G2909" s="3">
        <v>210</v>
      </c>
      <c r="H2909" t="str" cm="1">
        <f t="array" ref="H2909">SUBSTITUTE(INDEX($C$1:$C2909, MAX(IF((NOT(ISBLANK($C$1:$C2909)))*(ISNUMBER(FIND("Item:", $C$1:$C2909))), ROW($C$1:$C2909)-ROW($C$1)+1))), "Item: ", "")</f>
        <v>VIGA DE ARRIOSTRE DE HORMIGÓN ARMADO (0,15x0,20)</v>
      </c>
      <c r="I2909" t="str">
        <f t="shared" si="233"/>
        <v/>
      </c>
      <c r="J2909" t="str">
        <f t="shared" si="234"/>
        <v>MATERIALES</v>
      </c>
      <c r="K2909" t="b">
        <f t="shared" si="230"/>
        <v>0</v>
      </c>
      <c r="L2909" s="11" t="str">
        <f t="shared" si="231"/>
        <v>SI</v>
      </c>
      <c r="M2909" t="str">
        <f>IF(B2909="Q", MAX(M$2:M2908)+1, "")</f>
        <v/>
      </c>
      <c r="N2909" t="str">
        <f t="shared" si="228"/>
        <v/>
      </c>
    </row>
    <row r="2910" spans="1:14" x14ac:dyDescent="0.25">
      <c r="A2910" s="2">
        <v>2</v>
      </c>
      <c r="B2910" s="2" t="s">
        <v>218</v>
      </c>
      <c r="C2910" s="5" t="s">
        <v>116</v>
      </c>
      <c r="D2910" s="5" t="s">
        <v>81</v>
      </c>
      <c r="E2910" s="3">
        <v>1.2</v>
      </c>
      <c r="F2910" s="3">
        <v>11</v>
      </c>
      <c r="G2910" s="3">
        <v>13.2</v>
      </c>
      <c r="H2910" t="str" cm="1">
        <f t="array" ref="H2910">SUBSTITUTE(INDEX($C$1:$C2910, MAX(IF((NOT(ISBLANK($C$1:$C2910)))*(ISNUMBER(FIND("Item:", $C$1:$C2910))), ROW($C$1:$C2910)-ROW($C$1)+1))), "Item: ", "")</f>
        <v>VIGA DE ARRIOSTRE DE HORMIGÓN ARMADO (0,15x0,20)</v>
      </c>
      <c r="I2910" t="str">
        <f t="shared" si="233"/>
        <v/>
      </c>
      <c r="J2910" t="str">
        <f t="shared" si="234"/>
        <v>MATERIALES</v>
      </c>
      <c r="K2910" t="b">
        <f t="shared" si="230"/>
        <v>0</v>
      </c>
      <c r="L2910" s="11" t="str">
        <f t="shared" si="231"/>
        <v>SI</v>
      </c>
      <c r="M2910" t="str">
        <f>IF(B2910="Q", MAX(M$2:M2909)+1, "")</f>
        <v/>
      </c>
      <c r="N2910" t="str">
        <f t="shared" si="228"/>
        <v/>
      </c>
    </row>
    <row r="2911" spans="1:14" x14ac:dyDescent="0.25">
      <c r="A2911" s="2">
        <v>3</v>
      </c>
      <c r="B2911" s="2" t="s">
        <v>218</v>
      </c>
      <c r="C2911" s="5" t="s">
        <v>108</v>
      </c>
      <c r="D2911" s="5" t="s">
        <v>81</v>
      </c>
      <c r="E2911" s="3">
        <v>350</v>
      </c>
      <c r="F2911" s="3">
        <v>1.1000000000000001</v>
      </c>
      <c r="G2911" s="3">
        <v>385</v>
      </c>
      <c r="H2911" t="str" cm="1">
        <f t="array" ref="H2911">SUBSTITUTE(INDEX($C$1:$C2911, MAX(IF((NOT(ISBLANK($C$1:$C2911)))*(ISNUMBER(FIND("Item:", $C$1:$C2911))), ROW($C$1:$C2911)-ROW($C$1)+1))), "Item: ", "")</f>
        <v>VIGA DE ARRIOSTRE DE HORMIGÓN ARMADO (0,15x0,20)</v>
      </c>
      <c r="I2911" t="str">
        <f t="shared" si="233"/>
        <v/>
      </c>
      <c r="J2911" t="str">
        <f t="shared" si="234"/>
        <v>MATERIALES</v>
      </c>
      <c r="K2911" t="b">
        <f t="shared" si="230"/>
        <v>0</v>
      </c>
      <c r="L2911" s="11" t="str">
        <f t="shared" si="231"/>
        <v>SI</v>
      </c>
      <c r="M2911" t="str">
        <f>IF(B2911="Q", MAX(M$2:M2910)+1, "")</f>
        <v/>
      </c>
      <c r="N2911" t="str">
        <f t="shared" si="228"/>
        <v/>
      </c>
    </row>
    <row r="2912" spans="1:14" x14ac:dyDescent="0.25">
      <c r="A2912" s="2">
        <v>4</v>
      </c>
      <c r="B2912" s="2" t="s">
        <v>218</v>
      </c>
      <c r="C2912" s="5" t="s">
        <v>80</v>
      </c>
      <c r="D2912" s="5" t="s">
        <v>81</v>
      </c>
      <c r="E2912" s="3">
        <v>2</v>
      </c>
      <c r="F2912" s="3">
        <v>11</v>
      </c>
      <c r="G2912" s="3">
        <v>22</v>
      </c>
      <c r="H2912" t="str" cm="1">
        <f t="array" ref="H2912">SUBSTITUTE(INDEX($C$1:$C2912, MAX(IF((NOT(ISBLANK($C$1:$C2912)))*(ISNUMBER(FIND("Item:", $C$1:$C2912))), ROW($C$1:$C2912)-ROW($C$1)+1))), "Item: ", "")</f>
        <v>VIGA DE ARRIOSTRE DE HORMIGÓN ARMADO (0,15x0,20)</v>
      </c>
      <c r="I2912" t="str">
        <f t="shared" si="233"/>
        <v/>
      </c>
      <c r="J2912" t="str">
        <f t="shared" si="234"/>
        <v>MATERIALES</v>
      </c>
      <c r="K2912" t="b">
        <f t="shared" si="230"/>
        <v>0</v>
      </c>
      <c r="L2912" s="11" t="str">
        <f t="shared" si="231"/>
        <v>SI</v>
      </c>
      <c r="M2912" t="str">
        <f>IF(B2912="Q", MAX(M$2:M2911)+1, "")</f>
        <v/>
      </c>
      <c r="N2912" t="str">
        <f t="shared" si="228"/>
        <v/>
      </c>
    </row>
    <row r="2913" spans="1:14" x14ac:dyDescent="0.25">
      <c r="A2913" s="2">
        <v>5</v>
      </c>
      <c r="B2913" s="2" t="s">
        <v>218</v>
      </c>
      <c r="C2913" s="5" t="s">
        <v>130</v>
      </c>
      <c r="D2913" s="5" t="s">
        <v>81</v>
      </c>
      <c r="E2913" s="3">
        <v>32.409999999999997</v>
      </c>
      <c r="F2913" s="3">
        <v>9</v>
      </c>
      <c r="G2913" s="3">
        <v>291.69</v>
      </c>
      <c r="H2913" t="str" cm="1">
        <f t="array" ref="H2913">SUBSTITUTE(INDEX($C$1:$C2913, MAX(IF((NOT(ISBLANK($C$1:$C2913)))*(ISNUMBER(FIND("Item:", $C$1:$C2913))), ROW($C$1:$C2913)-ROW($C$1)+1))), "Item: ", "")</f>
        <v>VIGA DE ARRIOSTRE DE HORMIGÓN ARMADO (0,15x0,20)</v>
      </c>
      <c r="I2913" t="str">
        <f t="shared" si="233"/>
        <v/>
      </c>
      <c r="J2913" t="str">
        <f t="shared" si="234"/>
        <v>MATERIALES</v>
      </c>
      <c r="K2913" t="b">
        <f t="shared" si="230"/>
        <v>0</v>
      </c>
      <c r="L2913" s="11" t="str">
        <f t="shared" si="231"/>
        <v>SI</v>
      </c>
      <c r="M2913" t="str">
        <f>IF(B2913="Q", MAX(M$2:M2912)+1, "")</f>
        <v/>
      </c>
      <c r="N2913" t="str">
        <f t="shared" si="228"/>
        <v/>
      </c>
    </row>
    <row r="2914" spans="1:14" x14ac:dyDescent="0.25">
      <c r="A2914" s="2">
        <v>6</v>
      </c>
      <c r="B2914" s="2" t="s">
        <v>218</v>
      </c>
      <c r="C2914" s="5" t="s">
        <v>131</v>
      </c>
      <c r="D2914" s="5" t="s">
        <v>81</v>
      </c>
      <c r="E2914" s="3">
        <v>80.599999999999994</v>
      </c>
      <c r="F2914" s="3">
        <v>8.5</v>
      </c>
      <c r="G2914" s="3">
        <v>685.1</v>
      </c>
      <c r="H2914" t="str" cm="1">
        <f t="array" ref="H2914">SUBSTITUTE(INDEX($C$1:$C2914, MAX(IF((NOT(ISBLANK($C$1:$C2914)))*(ISNUMBER(FIND("Item:", $C$1:$C2914))), ROW($C$1:$C2914)-ROW($C$1)+1))), "Item: ", "")</f>
        <v>VIGA DE ARRIOSTRE DE HORMIGÓN ARMADO (0,15x0,20)</v>
      </c>
      <c r="I2914" t="str">
        <f t="shared" si="233"/>
        <v/>
      </c>
      <c r="J2914" t="str">
        <f t="shared" si="234"/>
        <v>MATERIALES</v>
      </c>
      <c r="K2914" t="b">
        <f t="shared" si="230"/>
        <v>0</v>
      </c>
      <c r="L2914" s="11" t="str">
        <f t="shared" si="231"/>
        <v>SI</v>
      </c>
      <c r="M2914" t="str">
        <f>IF(B2914="Q", MAX(M$2:M2913)+1, "")</f>
        <v/>
      </c>
      <c r="N2914" t="str">
        <f t="shared" si="228"/>
        <v/>
      </c>
    </row>
    <row r="2915" spans="1:14" x14ac:dyDescent="0.25">
      <c r="A2915" s="2">
        <v>7</v>
      </c>
      <c r="B2915" s="2" t="s">
        <v>218</v>
      </c>
      <c r="C2915" s="5" t="s">
        <v>88</v>
      </c>
      <c r="D2915" s="5" t="s">
        <v>89</v>
      </c>
      <c r="E2915" s="3">
        <v>0.6</v>
      </c>
      <c r="F2915" s="3">
        <v>0</v>
      </c>
      <c r="G2915" s="3">
        <v>0</v>
      </c>
      <c r="H2915" t="str" cm="1">
        <f t="array" ref="H2915">SUBSTITUTE(INDEX($C$1:$C2915, MAX(IF((NOT(ISBLANK($C$1:$C2915)))*(ISNUMBER(FIND("Item:", $C$1:$C2915))), ROW($C$1:$C2915)-ROW($C$1)+1))), "Item: ", "")</f>
        <v>VIGA DE ARRIOSTRE DE HORMIGÓN ARMADO (0,15x0,20)</v>
      </c>
      <c r="I2915" t="str">
        <f t="shared" si="233"/>
        <v/>
      </c>
      <c r="J2915" t="str">
        <f t="shared" si="234"/>
        <v>MATERIALES</v>
      </c>
      <c r="K2915" t="b">
        <f t="shared" si="230"/>
        <v>0</v>
      </c>
      <c r="L2915" s="11" t="str">
        <f t="shared" si="231"/>
        <v>SI</v>
      </c>
      <c r="M2915" t="str">
        <f>IF(B2915="Q", MAX(M$2:M2914)+1, "")</f>
        <v/>
      </c>
      <c r="N2915" t="str">
        <f t="shared" si="228"/>
        <v/>
      </c>
    </row>
    <row r="2916" spans="1:14" x14ac:dyDescent="0.25">
      <c r="A2916" s="2">
        <v>8</v>
      </c>
      <c r="B2916" s="2" t="s">
        <v>218</v>
      </c>
      <c r="C2916" s="5" t="s">
        <v>133</v>
      </c>
      <c r="D2916" s="5" t="s">
        <v>89</v>
      </c>
      <c r="E2916" s="3">
        <v>0.9</v>
      </c>
      <c r="F2916" s="3">
        <v>0</v>
      </c>
      <c r="G2916" s="3">
        <v>0</v>
      </c>
      <c r="H2916" t="str" cm="1">
        <f t="array" ref="H2916">SUBSTITUTE(INDEX($C$1:$C2916, MAX(IF((NOT(ISBLANK($C$1:$C2916)))*(ISNUMBER(FIND("Item:", $C$1:$C2916))), ROW($C$1:$C2916)-ROW($C$1)+1))), "Item: ", "")</f>
        <v>VIGA DE ARRIOSTRE DE HORMIGÓN ARMADO (0,15x0,20)</v>
      </c>
      <c r="I2916" t="str">
        <f t="shared" si="233"/>
        <v/>
      </c>
      <c r="J2916" t="str">
        <f t="shared" si="234"/>
        <v>MATERIALES</v>
      </c>
      <c r="K2916" t="b">
        <f t="shared" si="230"/>
        <v>0</v>
      </c>
      <c r="L2916" s="11" t="str">
        <f t="shared" si="231"/>
        <v>SI</v>
      </c>
      <c r="M2916" t="str">
        <f>IF(B2916="Q", MAX(M$2:M2915)+1, "")</f>
        <v/>
      </c>
      <c r="N2916" t="str">
        <f t="shared" si="228"/>
        <v/>
      </c>
    </row>
    <row r="2917" spans="1:14" x14ac:dyDescent="0.25">
      <c r="H2917" t="str" cm="1">
        <f t="array" ref="H2917">SUBSTITUTE(INDEX($C$1:$C2917, MAX(IF((NOT(ISBLANK($C$1:$C2917)))*(ISNUMBER(FIND("Item:", $C$1:$C2917))), ROW($C$1:$C2917)-ROW($C$1)+1))), "Item: ", "")</f>
        <v>VIGA DE ARRIOSTRE DE HORMIGÓN ARMADO (0,15x0,20)</v>
      </c>
      <c r="I2917" t="str">
        <f t="shared" si="233"/>
        <v/>
      </c>
      <c r="J2917" t="str">
        <f t="shared" si="234"/>
        <v>MATERIALES</v>
      </c>
      <c r="K2917" t="b">
        <f t="shared" si="230"/>
        <v>0</v>
      </c>
      <c r="L2917" s="11" t="str">
        <f t="shared" si="231"/>
        <v/>
      </c>
      <c r="M2917" t="str">
        <f>IF(B2917="Q", MAX(M$2:M2916)+1, "")</f>
        <v/>
      </c>
      <c r="N2917" t="str">
        <f t="shared" si="228"/>
        <v/>
      </c>
    </row>
    <row r="2918" spans="1:14" x14ac:dyDescent="0.25">
      <c r="H2918" t="str" cm="1">
        <f t="array" ref="H2918">SUBSTITUTE(INDEX($C$1:$C2918, MAX(IF((NOT(ISBLANK($C$1:$C2918)))*(ISNUMBER(FIND("Item:", $C$1:$C2918))), ROW($C$1:$C2918)-ROW($C$1)+1))), "Item: ", "")</f>
        <v>VIGA DE ARRIOSTRE DE HORMIGÓN ARMADO (0,15x0,20)</v>
      </c>
      <c r="I2918" t="str">
        <f t="shared" si="233"/>
        <v/>
      </c>
      <c r="J2918" t="str">
        <f t="shared" si="234"/>
        <v>MATERIALES</v>
      </c>
      <c r="K2918" t="b">
        <f t="shared" si="230"/>
        <v>0</v>
      </c>
      <c r="L2918" s="11" t="str">
        <f t="shared" si="231"/>
        <v/>
      </c>
      <c r="M2918" t="str">
        <f>IF(B2918="Q", MAX(M$2:M2917)+1, "")</f>
        <v/>
      </c>
      <c r="N2918" t="str">
        <f t="shared" si="228"/>
        <v/>
      </c>
    </row>
    <row r="2919" spans="1:14" x14ac:dyDescent="0.25">
      <c r="H2919" t="str" cm="1">
        <f t="array" ref="H2919">SUBSTITUTE(INDEX($C$1:$C2919, MAX(IF((NOT(ISBLANK($C$1:$C2919)))*(ISNUMBER(FIND("Item:", $C$1:$C2919))), ROW($C$1:$C2919)-ROW($C$1)+1))), "Item: ", "")</f>
        <v>VIGA DE ARRIOSTRE DE HORMIGÓN ARMADO (0,15x0,20)</v>
      </c>
      <c r="I2919" t="str">
        <f t="shared" si="233"/>
        <v/>
      </c>
      <c r="J2919" t="str">
        <f t="shared" si="234"/>
        <v>MATERIALES</v>
      </c>
      <c r="K2919" t="b">
        <f t="shared" si="230"/>
        <v>0</v>
      </c>
      <c r="L2919" s="11" t="str">
        <f t="shared" si="231"/>
        <v/>
      </c>
      <c r="M2919" t="str">
        <f>IF(B2919="Q", MAX(M$2:M2918)+1, "")</f>
        <v/>
      </c>
      <c r="N2919" t="str">
        <f t="shared" si="228"/>
        <v/>
      </c>
    </row>
    <row r="2920" spans="1:14" x14ac:dyDescent="0.25">
      <c r="H2920" t="str" cm="1">
        <f t="array" ref="H2920">SUBSTITUTE(INDEX($C$1:$C2920, MAX(IF((NOT(ISBLANK($C$1:$C2920)))*(ISNUMBER(FIND("Item:", $C$1:$C2920))), ROW($C$1:$C2920)-ROW($C$1)+1))), "Item: ", "")</f>
        <v>VIGA DE ARRIOSTRE DE HORMIGÓN ARMADO (0,15x0,20)</v>
      </c>
      <c r="I2920" t="str">
        <f t="shared" si="233"/>
        <v/>
      </c>
      <c r="J2920" t="str">
        <f t="shared" si="234"/>
        <v>MATERIALES</v>
      </c>
      <c r="K2920" t="b">
        <f t="shared" si="230"/>
        <v>0</v>
      </c>
      <c r="L2920" s="11" t="str">
        <f t="shared" si="231"/>
        <v/>
      </c>
      <c r="M2920" t="str">
        <f>IF(B2920="Q", MAX(M$2:M2919)+1, "")</f>
        <v/>
      </c>
      <c r="N2920" t="str">
        <f t="shared" si="228"/>
        <v/>
      </c>
    </row>
    <row r="2921" spans="1:14" x14ac:dyDescent="0.25">
      <c r="H2921" t="str" cm="1">
        <f t="array" ref="H2921">SUBSTITUTE(INDEX($C$1:$C2921, MAX(IF((NOT(ISBLANK($C$1:$C2921)))*(ISNUMBER(FIND("Item:", $C$1:$C2921))), ROW($C$1:$C2921)-ROW($C$1)+1))), "Item: ", "")</f>
        <v>VIGA DE ARRIOSTRE DE HORMIGÓN ARMADO (0,15x0,20)</v>
      </c>
      <c r="I2921" t="str">
        <f t="shared" si="233"/>
        <v/>
      </c>
      <c r="J2921" t="str">
        <f t="shared" si="234"/>
        <v>MATERIALES</v>
      </c>
      <c r="K2921" t="b">
        <f t="shared" si="230"/>
        <v>0</v>
      </c>
      <c r="L2921" s="11" t="str">
        <f t="shared" si="231"/>
        <v/>
      </c>
      <c r="M2921" t="str">
        <f>IF(B2921="Q", MAX(M$2:M2920)+1, "")</f>
        <v/>
      </c>
      <c r="N2921" t="str">
        <f t="shared" si="228"/>
        <v/>
      </c>
    </row>
    <row r="2922" spans="1:14" x14ac:dyDescent="0.25">
      <c r="H2922" t="str" cm="1">
        <f t="array" ref="H2922">SUBSTITUTE(INDEX($C$1:$C2922, MAX(IF((NOT(ISBLANK($C$1:$C2922)))*(ISNUMBER(FIND("Item:", $C$1:$C2922))), ROW($C$1:$C2922)-ROW($C$1)+1))), "Item: ", "")</f>
        <v>VIGA DE ARRIOSTRE DE HORMIGÓN ARMADO (0,15x0,20)</v>
      </c>
      <c r="I2922" t="str">
        <f t="shared" si="233"/>
        <v/>
      </c>
      <c r="J2922" t="str">
        <f t="shared" si="234"/>
        <v>MATERIALES</v>
      </c>
      <c r="K2922" t="b">
        <f t="shared" si="230"/>
        <v>0</v>
      </c>
      <c r="L2922" s="11" t="str">
        <f t="shared" si="231"/>
        <v/>
      </c>
      <c r="M2922" t="str">
        <f>IF(B2922="Q", MAX(M$2:M2921)+1, "")</f>
        <v/>
      </c>
      <c r="N2922" t="str">
        <f t="shared" si="228"/>
        <v/>
      </c>
    </row>
    <row r="2923" spans="1:14" x14ac:dyDescent="0.25">
      <c r="H2923" t="str" cm="1">
        <f t="array" ref="H2923">SUBSTITUTE(INDEX($C$1:$C2923, MAX(IF((NOT(ISBLANK($C$1:$C2923)))*(ISNUMBER(FIND("Item:", $C$1:$C2923))), ROW($C$1:$C2923)-ROW($C$1)+1))), "Item: ", "")</f>
        <v>VIGA DE ARRIOSTRE DE HORMIGÓN ARMADO (0,15x0,20)</v>
      </c>
      <c r="I2923" t="str">
        <f t="shared" si="233"/>
        <v/>
      </c>
      <c r="J2923" t="str">
        <f t="shared" si="234"/>
        <v>MATERIALES</v>
      </c>
      <c r="K2923" t="b">
        <f t="shared" si="230"/>
        <v>0</v>
      </c>
      <c r="L2923" s="11" t="str">
        <f t="shared" si="231"/>
        <v/>
      </c>
      <c r="M2923" t="str">
        <f>IF(B2923="Q", MAX(M$2:M2922)+1, "")</f>
        <v/>
      </c>
      <c r="N2923" t="str">
        <f t="shared" si="228"/>
        <v/>
      </c>
    </row>
    <row r="2924" spans="1:14" x14ac:dyDescent="0.25">
      <c r="A2924" s="6" t="s">
        <v>1</v>
      </c>
      <c r="B2924" s="6" t="s">
        <v>219</v>
      </c>
      <c r="C2924" s="8" t="s">
        <v>220</v>
      </c>
      <c r="D2924" s="8"/>
      <c r="E2924" s="8"/>
      <c r="F2924" s="8" t="s">
        <v>221</v>
      </c>
      <c r="G2924" s="7">
        <v>1606.99</v>
      </c>
      <c r="H2924" t="str" cm="1">
        <f t="array" ref="H2924">SUBSTITUTE(INDEX($C$1:$C2924, MAX(IF((NOT(ISBLANK($C$1:$C2924)))*(ISNUMBER(FIND("Item:", $C$1:$C2924))), ROW($C$1:$C2924)-ROW($C$1)+1))), "Item: ", "")</f>
        <v>VIGA DE ARRIOSTRE DE HORMIGÓN ARMADO (0,15x0,20)</v>
      </c>
      <c r="I2924" t="str">
        <f t="shared" si="233"/>
        <v>MATERIALES</v>
      </c>
      <c r="J2924" t="str">
        <f t="shared" si="234"/>
        <v>MATERIALES</v>
      </c>
      <c r="K2924" t="b">
        <f t="shared" si="230"/>
        <v>0</v>
      </c>
      <c r="L2924" s="11" t="str">
        <f t="shared" si="231"/>
        <v/>
      </c>
      <c r="M2924" t="str">
        <f>IF(B2924="Q", MAX(M$2:M2923)+1, "")</f>
        <v/>
      </c>
      <c r="N2924" t="str">
        <f t="shared" si="228"/>
        <v/>
      </c>
    </row>
    <row r="2925" spans="1:14" x14ac:dyDescent="0.25">
      <c r="A2925" s="2"/>
      <c r="B2925" s="2" t="s">
        <v>222</v>
      </c>
      <c r="C2925" s="5" t="s">
        <v>223</v>
      </c>
      <c r="D2925" s="5"/>
      <c r="E2925" s="5"/>
      <c r="F2925" s="5"/>
      <c r="G2925" s="5"/>
      <c r="H2925" t="str" cm="1">
        <f t="array" ref="H2925">SUBSTITUTE(INDEX($C$1:$C2925, MAX(IF((NOT(ISBLANK($C$1:$C2925)))*(ISNUMBER(FIND("Item:", $C$1:$C2925))), ROW($C$1:$C2925)-ROW($C$1)+1))), "Item: ", "")</f>
        <v>VIGA DE ARRIOSTRE DE HORMIGÓN ARMADO (0,15x0,20)</v>
      </c>
      <c r="I2925" t="str">
        <f t="shared" si="233"/>
        <v>MANO DE OBRA</v>
      </c>
      <c r="J2925" t="str">
        <f t="shared" si="234"/>
        <v>MANO DE OBRA</v>
      </c>
      <c r="K2925" t="b">
        <f t="shared" si="230"/>
        <v>1</v>
      </c>
      <c r="L2925" s="11" t="str">
        <f t="shared" si="231"/>
        <v/>
      </c>
      <c r="M2925" t="str">
        <f>IF(B2925="Q", MAX(M$2:M2924)+1, "")</f>
        <v/>
      </c>
      <c r="N2925" t="str">
        <f t="shared" si="228"/>
        <v/>
      </c>
    </row>
    <row r="2926" spans="1:14" x14ac:dyDescent="0.25">
      <c r="A2926" s="2">
        <v>1</v>
      </c>
      <c r="B2926" s="2" t="s">
        <v>218</v>
      </c>
      <c r="C2926" s="5" t="s">
        <v>197</v>
      </c>
      <c r="D2926" s="5" t="s">
        <v>198</v>
      </c>
      <c r="E2926" s="3">
        <v>9</v>
      </c>
      <c r="F2926" s="3">
        <v>18</v>
      </c>
      <c r="G2926" s="3">
        <v>162</v>
      </c>
      <c r="H2926" t="str" cm="1">
        <f t="array" ref="H2926">SUBSTITUTE(INDEX($C$1:$C2926, MAX(IF((NOT(ISBLANK($C$1:$C2926)))*(ISNUMBER(FIND("Item:", $C$1:$C2926))), ROW($C$1:$C2926)-ROW($C$1)+1))), "Item: ", "")</f>
        <v>VIGA DE ARRIOSTRE DE HORMIGÓN ARMADO (0,15x0,20)</v>
      </c>
      <c r="I2926" t="str">
        <f t="shared" si="233"/>
        <v/>
      </c>
      <c r="J2926" t="str">
        <f t="shared" si="234"/>
        <v>MANO DE OBRA</v>
      </c>
      <c r="K2926" t="b">
        <f t="shared" si="230"/>
        <v>0</v>
      </c>
      <c r="L2926" s="11" t="str">
        <f t="shared" si="231"/>
        <v>SI</v>
      </c>
      <c r="M2926" t="str">
        <f>IF(B2926="Q", MAX(M$2:M2925)+1, "")</f>
        <v/>
      </c>
      <c r="N2926" t="str">
        <f t="shared" si="228"/>
        <v/>
      </c>
    </row>
    <row r="2927" spans="1:14" x14ac:dyDescent="0.25">
      <c r="A2927" s="2">
        <v>2</v>
      </c>
      <c r="B2927" s="2" t="s">
        <v>218</v>
      </c>
      <c r="C2927" s="5" t="s">
        <v>203</v>
      </c>
      <c r="D2927" s="5" t="s">
        <v>198</v>
      </c>
      <c r="E2927" s="3">
        <v>9</v>
      </c>
      <c r="F2927" s="3">
        <v>18</v>
      </c>
      <c r="G2927" s="3">
        <v>162</v>
      </c>
      <c r="H2927" t="str" cm="1">
        <f t="array" ref="H2927">SUBSTITUTE(INDEX($C$1:$C2927, MAX(IF((NOT(ISBLANK($C$1:$C2927)))*(ISNUMBER(FIND("Item:", $C$1:$C2927))), ROW($C$1:$C2927)-ROW($C$1)+1))), "Item: ", "")</f>
        <v>VIGA DE ARRIOSTRE DE HORMIGÓN ARMADO (0,15x0,20)</v>
      </c>
      <c r="I2927" t="str">
        <f t="shared" si="233"/>
        <v/>
      </c>
      <c r="J2927" t="str">
        <f t="shared" si="234"/>
        <v>MANO DE OBRA</v>
      </c>
      <c r="K2927" t="b">
        <f t="shared" si="230"/>
        <v>0</v>
      </c>
      <c r="L2927" s="11" t="str">
        <f t="shared" si="231"/>
        <v>SI</v>
      </c>
      <c r="M2927" t="str">
        <f>IF(B2927="Q", MAX(M$2:M2926)+1, "")</f>
        <v/>
      </c>
      <c r="N2927" t="str">
        <f t="shared" si="228"/>
        <v/>
      </c>
    </row>
    <row r="2928" spans="1:14" x14ac:dyDescent="0.25">
      <c r="A2928" s="2">
        <v>3</v>
      </c>
      <c r="B2928" s="2" t="s">
        <v>218</v>
      </c>
      <c r="C2928" s="5" t="s">
        <v>199</v>
      </c>
      <c r="D2928" s="5" t="s">
        <v>198</v>
      </c>
      <c r="E2928" s="3">
        <v>8</v>
      </c>
      <c r="F2928" s="3">
        <v>18</v>
      </c>
      <c r="G2928" s="3">
        <v>144</v>
      </c>
      <c r="H2928" t="str" cm="1">
        <f t="array" ref="H2928">SUBSTITUTE(INDEX($C$1:$C2928, MAX(IF((NOT(ISBLANK($C$1:$C2928)))*(ISNUMBER(FIND("Item:", $C$1:$C2928))), ROW($C$1:$C2928)-ROW($C$1)+1))), "Item: ", "")</f>
        <v>VIGA DE ARRIOSTRE DE HORMIGÓN ARMADO (0,15x0,20)</v>
      </c>
      <c r="I2928" t="str">
        <f t="shared" si="233"/>
        <v/>
      </c>
      <c r="J2928" t="str">
        <f t="shared" si="234"/>
        <v>MANO DE OBRA</v>
      </c>
      <c r="K2928" t="b">
        <f t="shared" si="230"/>
        <v>0</v>
      </c>
      <c r="L2928" s="11" t="str">
        <f t="shared" si="231"/>
        <v>SI</v>
      </c>
      <c r="M2928" t="str">
        <f>IF(B2928="Q", MAX(M$2:M2927)+1, "")</f>
        <v/>
      </c>
      <c r="N2928" t="str">
        <f t="shared" si="228"/>
        <v/>
      </c>
    </row>
    <row r="2929" spans="1:14" x14ac:dyDescent="0.25">
      <c r="A2929" s="2">
        <v>4</v>
      </c>
      <c r="B2929" s="2" t="s">
        <v>218</v>
      </c>
      <c r="C2929" s="5" t="s">
        <v>200</v>
      </c>
      <c r="D2929" s="5" t="s">
        <v>198</v>
      </c>
      <c r="E2929" s="3">
        <v>10</v>
      </c>
      <c r="F2929" s="3">
        <v>0</v>
      </c>
      <c r="G2929" s="3">
        <v>0</v>
      </c>
      <c r="H2929" t="str" cm="1">
        <f t="array" ref="H2929">SUBSTITUTE(INDEX($C$1:$C2929, MAX(IF((NOT(ISBLANK($C$1:$C2929)))*(ISNUMBER(FIND("Item:", $C$1:$C2929))), ROW($C$1:$C2929)-ROW($C$1)+1))), "Item: ", "")</f>
        <v>VIGA DE ARRIOSTRE DE HORMIGÓN ARMADO (0,15x0,20)</v>
      </c>
      <c r="I2929" t="str">
        <f t="shared" si="233"/>
        <v/>
      </c>
      <c r="J2929" t="str">
        <f t="shared" si="234"/>
        <v>MANO DE OBRA</v>
      </c>
      <c r="K2929" t="b">
        <f t="shared" si="230"/>
        <v>0</v>
      </c>
      <c r="L2929" s="11" t="str">
        <f t="shared" si="231"/>
        <v>SI</v>
      </c>
      <c r="M2929" t="str">
        <f>IF(B2929="Q", MAX(M$2:M2928)+1, "")</f>
        <v/>
      </c>
      <c r="N2929" t="str">
        <f t="shared" si="228"/>
        <v/>
      </c>
    </row>
    <row r="2930" spans="1:14" x14ac:dyDescent="0.25">
      <c r="H2930" t="str" cm="1">
        <f t="array" ref="H2930">SUBSTITUTE(INDEX($C$1:$C2930, MAX(IF((NOT(ISBLANK($C$1:$C2930)))*(ISNUMBER(FIND("Item:", $C$1:$C2930))), ROW($C$1:$C2930)-ROW($C$1)+1))), "Item: ", "")</f>
        <v>VIGA DE ARRIOSTRE DE HORMIGÓN ARMADO (0,15x0,20)</v>
      </c>
      <c r="I2930" t="str">
        <f t="shared" si="233"/>
        <v/>
      </c>
      <c r="J2930" t="str">
        <f t="shared" si="234"/>
        <v>MANO DE OBRA</v>
      </c>
      <c r="K2930" t="b">
        <f t="shared" si="230"/>
        <v>0</v>
      </c>
      <c r="L2930" s="11" t="str">
        <f t="shared" si="231"/>
        <v/>
      </c>
      <c r="M2930" t="str">
        <f>IF(B2930="Q", MAX(M$2:M2929)+1, "")</f>
        <v/>
      </c>
      <c r="N2930" t="str">
        <f t="shared" si="228"/>
        <v/>
      </c>
    </row>
    <row r="2931" spans="1:14" x14ac:dyDescent="0.25">
      <c r="A2931" s="6" t="s">
        <v>1</v>
      </c>
      <c r="B2931" s="6" t="s">
        <v>224</v>
      </c>
      <c r="C2931" s="8" t="s">
        <v>225</v>
      </c>
      <c r="D2931" s="8"/>
      <c r="E2931" s="8"/>
      <c r="F2931" s="8" t="s">
        <v>226</v>
      </c>
      <c r="G2931" s="7">
        <v>468</v>
      </c>
      <c r="H2931" t="str" cm="1">
        <f t="array" ref="H2931">SUBSTITUTE(INDEX($C$1:$C2931, MAX(IF((NOT(ISBLANK($C$1:$C2931)))*(ISNUMBER(FIND("Item:", $C$1:$C2931))), ROW($C$1:$C2931)-ROW($C$1)+1))), "Item: ", "")</f>
        <v>VIGA DE ARRIOSTRE DE HORMIGÓN ARMADO (0,15x0,20)</v>
      </c>
      <c r="I2931" t="str">
        <f t="shared" si="233"/>
        <v>MANO DE OBRA</v>
      </c>
      <c r="J2931" t="str">
        <f t="shared" si="234"/>
        <v>MANO DE OBRA</v>
      </c>
      <c r="K2931" t="b">
        <f t="shared" si="230"/>
        <v>0</v>
      </c>
      <c r="L2931" s="11" t="str">
        <f t="shared" si="231"/>
        <v/>
      </c>
      <c r="M2931" t="str">
        <f>IF(B2931="Q", MAX(M$2:M2930)+1, "")</f>
        <v/>
      </c>
      <c r="N2931" t="str">
        <f t="shared" si="228"/>
        <v/>
      </c>
    </row>
    <row r="2932" spans="1:14" x14ac:dyDescent="0.25">
      <c r="A2932" s="2"/>
      <c r="B2932" s="2" t="s">
        <v>227</v>
      </c>
      <c r="C2932" s="5" t="s">
        <v>228</v>
      </c>
      <c r="D2932" s="5"/>
      <c r="E2932" s="5" t="s">
        <v>229</v>
      </c>
      <c r="F2932" s="5" t="s">
        <v>230</v>
      </c>
      <c r="G2932" s="3">
        <v>257.39999999999998</v>
      </c>
      <c r="H2932" t="str" cm="1">
        <f t="array" ref="H2932">SUBSTITUTE(INDEX($C$1:$C2932, MAX(IF((NOT(ISBLANK($C$1:$C2932)))*(ISNUMBER(FIND("Item:", $C$1:$C2932))), ROW($C$1:$C2932)-ROW($C$1)+1))), "Item: ", "")</f>
        <v>VIGA DE ARRIOSTRE DE HORMIGÓN ARMADO (0,15x0,20)</v>
      </c>
      <c r="I2932" t="str">
        <f t="shared" si="233"/>
        <v/>
      </c>
      <c r="J2932" t="str">
        <f t="shared" si="234"/>
        <v>MANO DE OBRA</v>
      </c>
      <c r="K2932" t="b">
        <f t="shared" si="230"/>
        <v>0</v>
      </c>
      <c r="L2932" s="11" t="str">
        <f t="shared" si="231"/>
        <v/>
      </c>
      <c r="M2932" t="str">
        <f>IF(B2932="Q", MAX(M$2:M2931)+1, "")</f>
        <v/>
      </c>
      <c r="N2932" t="str">
        <f t="shared" si="228"/>
        <v/>
      </c>
    </row>
    <row r="2933" spans="1:14" x14ac:dyDescent="0.25">
      <c r="A2933" s="2"/>
      <c r="B2933" s="2" t="s">
        <v>231</v>
      </c>
      <c r="C2933" s="5" t="s">
        <v>232</v>
      </c>
      <c r="D2933" s="5"/>
      <c r="E2933" s="5" t="s">
        <v>233</v>
      </c>
      <c r="F2933" s="5" t="s">
        <v>234</v>
      </c>
      <c r="G2933" s="3">
        <v>108.37</v>
      </c>
      <c r="H2933" t="str" cm="1">
        <f t="array" ref="H2933">SUBSTITUTE(INDEX($C$1:$C2933, MAX(IF((NOT(ISBLANK($C$1:$C2933)))*(ISNUMBER(FIND("Item:", $C$1:$C2933))), ROW($C$1:$C2933)-ROW($C$1)+1))), "Item: ", "")</f>
        <v>VIGA DE ARRIOSTRE DE HORMIGÓN ARMADO (0,15x0,20)</v>
      </c>
      <c r="I2933" t="str">
        <f t="shared" si="233"/>
        <v/>
      </c>
      <c r="J2933" t="str">
        <f t="shared" si="234"/>
        <v>MANO DE OBRA</v>
      </c>
      <c r="K2933" t="b">
        <f t="shared" si="230"/>
        <v>0</v>
      </c>
      <c r="L2933" s="11" t="str">
        <f t="shared" si="231"/>
        <v/>
      </c>
      <c r="M2933" t="str">
        <f>IF(B2933="Q", MAX(M$2:M2932)+1, "")</f>
        <v/>
      </c>
      <c r="N2933" t="str">
        <f t="shared" si="228"/>
        <v/>
      </c>
    </row>
    <row r="2934" spans="1:14" x14ac:dyDescent="0.25">
      <c r="A2934" s="6" t="s">
        <v>1</v>
      </c>
      <c r="B2934" s="6" t="s">
        <v>235</v>
      </c>
      <c r="C2934" s="8" t="s">
        <v>236</v>
      </c>
      <c r="D2934" s="8"/>
      <c r="E2934" s="8"/>
      <c r="F2934" s="8" t="s">
        <v>237</v>
      </c>
      <c r="G2934" s="7">
        <v>833.77</v>
      </c>
      <c r="H2934" t="str" cm="1">
        <f t="array" ref="H2934">SUBSTITUTE(INDEX($C$1:$C2934, MAX(IF((NOT(ISBLANK($C$1:$C2934)))*(ISNUMBER(FIND("Item:", $C$1:$C2934))), ROW($C$1:$C2934)-ROW($C$1)+1))), "Item: ", "")</f>
        <v>VIGA DE ARRIOSTRE DE HORMIGÓN ARMADO (0,15x0,20)</v>
      </c>
      <c r="I2934" t="str">
        <f t="shared" si="233"/>
        <v>MANO DE OBRA</v>
      </c>
      <c r="J2934" t="str">
        <f t="shared" si="234"/>
        <v>MANO DE OBRA</v>
      </c>
      <c r="K2934" t="b">
        <f t="shared" si="230"/>
        <v>0</v>
      </c>
      <c r="L2934" s="11" t="str">
        <f t="shared" si="231"/>
        <v/>
      </c>
      <c r="M2934" t="str">
        <f>IF(B2934="Q", MAX(M$2:M2933)+1, "")</f>
        <v/>
      </c>
      <c r="N2934" t="str">
        <f t="shared" si="228"/>
        <v/>
      </c>
    </row>
    <row r="2935" spans="1:14" x14ac:dyDescent="0.25">
      <c r="A2935" s="2"/>
      <c r="B2935" s="2" t="s">
        <v>238</v>
      </c>
      <c r="C2935" s="5" t="s">
        <v>239</v>
      </c>
      <c r="D2935" s="5"/>
      <c r="E2935" s="5"/>
      <c r="F2935" s="5"/>
      <c r="G2935" s="5"/>
      <c r="H2935" t="str" cm="1">
        <f t="array" ref="H2935">SUBSTITUTE(INDEX($C$1:$C2935, MAX(IF((NOT(ISBLANK($C$1:$C2935)))*(ISNUMBER(FIND("Item:", $C$1:$C2935))), ROW($C$1:$C2935)-ROW($C$1)+1))), "Item: ", "")</f>
        <v>VIGA DE ARRIOSTRE DE HORMIGÓN ARMADO (0,15x0,20)</v>
      </c>
      <c r="I2935" t="str">
        <f t="shared" si="233"/>
        <v>EQUIPO</v>
      </c>
      <c r="J2935" t="str">
        <f t="shared" si="234"/>
        <v>EQUIPO</v>
      </c>
      <c r="K2935" t="b">
        <f t="shared" si="230"/>
        <v>0</v>
      </c>
      <c r="L2935" s="11" t="str">
        <f t="shared" si="231"/>
        <v/>
      </c>
      <c r="M2935" t="str">
        <f>IF(B2935="Q", MAX(M$2:M2934)+1, "")</f>
        <v/>
      </c>
      <c r="N2935" t="str">
        <f t="shared" si="228"/>
        <v/>
      </c>
    </row>
    <row r="2936" spans="1:14" x14ac:dyDescent="0.25">
      <c r="H2936" t="str" cm="1">
        <f t="array" ref="H2936">SUBSTITUTE(INDEX($C$1:$C2936, MAX(IF((NOT(ISBLANK($C$1:$C2936)))*(ISNUMBER(FIND("Item:", $C$1:$C2936))), ROW($C$1:$C2936)-ROW($C$1)+1))), "Item: ", "")</f>
        <v>VIGA DE ARRIOSTRE DE HORMIGÓN ARMADO (0,15x0,20)</v>
      </c>
      <c r="I2936" t="str">
        <f t="shared" si="233"/>
        <v/>
      </c>
      <c r="J2936" t="str">
        <f t="shared" si="234"/>
        <v>EQUIPO</v>
      </c>
      <c r="K2936" t="b">
        <f t="shared" si="230"/>
        <v>0</v>
      </c>
      <c r="L2936" s="11" t="str">
        <f t="shared" si="231"/>
        <v/>
      </c>
      <c r="M2936" t="str">
        <f>IF(B2936="Q", MAX(M$2:M2935)+1, "")</f>
        <v/>
      </c>
      <c r="N2936" t="str">
        <f t="shared" si="228"/>
        <v/>
      </c>
    </row>
    <row r="2937" spans="1:14" x14ac:dyDescent="0.25">
      <c r="H2937" t="str" cm="1">
        <f t="array" ref="H2937">SUBSTITUTE(INDEX($C$1:$C2937, MAX(IF((NOT(ISBLANK($C$1:$C2937)))*(ISNUMBER(FIND("Item:", $C$1:$C2937))), ROW($C$1:$C2937)-ROW($C$1)+1))), "Item: ", "")</f>
        <v>VIGA DE ARRIOSTRE DE HORMIGÓN ARMADO (0,15x0,20)</v>
      </c>
      <c r="I2937" t="str">
        <f t="shared" si="233"/>
        <v/>
      </c>
      <c r="J2937" t="str">
        <f t="shared" si="234"/>
        <v>EQUIPO</v>
      </c>
      <c r="K2937" t="b">
        <f t="shared" si="230"/>
        <v>0</v>
      </c>
      <c r="L2937" s="11" t="str">
        <f t="shared" si="231"/>
        <v/>
      </c>
      <c r="M2937" t="str">
        <f>IF(B2937="Q", MAX(M$2:M2936)+1, "")</f>
        <v/>
      </c>
      <c r="N2937" t="str">
        <f t="shared" si="228"/>
        <v/>
      </c>
    </row>
    <row r="2938" spans="1:14" x14ac:dyDescent="0.25">
      <c r="H2938" t="str" cm="1">
        <f t="array" ref="H2938">SUBSTITUTE(INDEX($C$1:$C2938, MAX(IF((NOT(ISBLANK($C$1:$C2938)))*(ISNUMBER(FIND("Item:", $C$1:$C2938))), ROW($C$1:$C2938)-ROW($C$1)+1))), "Item: ", "")</f>
        <v>VIGA DE ARRIOSTRE DE HORMIGÓN ARMADO (0,15x0,20)</v>
      </c>
      <c r="I2938" t="str">
        <f t="shared" si="233"/>
        <v/>
      </c>
      <c r="J2938" t="str">
        <f t="shared" si="234"/>
        <v>EQUIPO</v>
      </c>
      <c r="K2938" t="b">
        <f t="shared" si="230"/>
        <v>0</v>
      </c>
      <c r="L2938" s="11" t="str">
        <f t="shared" si="231"/>
        <v/>
      </c>
      <c r="M2938" t="str">
        <f>IF(B2938="Q", MAX(M$2:M2937)+1, "")</f>
        <v/>
      </c>
      <c r="N2938" t="str">
        <f t="shared" si="228"/>
        <v/>
      </c>
    </row>
    <row r="2939" spans="1:14" x14ac:dyDescent="0.25">
      <c r="H2939" t="str" cm="1">
        <f t="array" ref="H2939">SUBSTITUTE(INDEX($C$1:$C2939, MAX(IF((NOT(ISBLANK($C$1:$C2939)))*(ISNUMBER(FIND("Item:", $C$1:$C2939))), ROW($C$1:$C2939)-ROW($C$1)+1))), "Item: ", "")</f>
        <v>VIGA DE ARRIOSTRE DE HORMIGÓN ARMADO (0,15x0,20)</v>
      </c>
      <c r="I2939" t="str">
        <f t="shared" si="233"/>
        <v/>
      </c>
      <c r="J2939" t="str">
        <f t="shared" si="234"/>
        <v>EQUIPO</v>
      </c>
      <c r="K2939" t="b">
        <f t="shared" si="230"/>
        <v>0</v>
      </c>
      <c r="L2939" s="11" t="str">
        <f t="shared" si="231"/>
        <v/>
      </c>
      <c r="M2939" t="str">
        <f>IF(B2939="Q", MAX(M$2:M2938)+1, "")</f>
        <v/>
      </c>
      <c r="N2939" t="str">
        <f t="shared" si="228"/>
        <v/>
      </c>
    </row>
    <row r="2940" spans="1:14" x14ac:dyDescent="0.25">
      <c r="H2940" t="str" cm="1">
        <f t="array" ref="H2940">SUBSTITUTE(INDEX($C$1:$C2940, MAX(IF((NOT(ISBLANK($C$1:$C2940)))*(ISNUMBER(FIND("Item:", $C$1:$C2940))), ROW($C$1:$C2940)-ROW($C$1)+1))), "Item: ", "")</f>
        <v>VIGA DE ARRIOSTRE DE HORMIGÓN ARMADO (0,15x0,20)</v>
      </c>
      <c r="I2940" t="str">
        <f t="shared" si="233"/>
        <v/>
      </c>
      <c r="J2940" t="str">
        <f t="shared" si="234"/>
        <v>EQUIPO</v>
      </c>
      <c r="K2940" t="b">
        <f t="shared" si="230"/>
        <v>0</v>
      </c>
      <c r="L2940" s="11" t="str">
        <f t="shared" si="231"/>
        <v/>
      </c>
      <c r="M2940" t="str">
        <f>IF(B2940="Q", MAX(M$2:M2939)+1, "")</f>
        <v/>
      </c>
      <c r="N2940" t="str">
        <f t="shared" si="228"/>
        <v/>
      </c>
    </row>
    <row r="2941" spans="1:14" x14ac:dyDescent="0.25">
      <c r="A2941" s="2"/>
      <c r="B2941" s="2" t="s">
        <v>240</v>
      </c>
      <c r="C2941" s="5" t="s">
        <v>241</v>
      </c>
      <c r="D2941" s="5"/>
      <c r="E2941" s="5" t="s">
        <v>242</v>
      </c>
      <c r="F2941" s="5" t="s">
        <v>243</v>
      </c>
      <c r="G2941" s="3">
        <v>25.01</v>
      </c>
      <c r="H2941" t="str" cm="1">
        <f t="array" ref="H2941">SUBSTITUTE(INDEX($C$1:$C2941, MAX(IF((NOT(ISBLANK($C$1:$C2941)))*(ISNUMBER(FIND("Item:", $C$1:$C2941))), ROW($C$1:$C2941)-ROW($C$1)+1))), "Item: ", "")</f>
        <v>VIGA DE ARRIOSTRE DE HORMIGÓN ARMADO (0,15x0,20)</v>
      </c>
      <c r="I2941" t="str">
        <f t="shared" si="233"/>
        <v/>
      </c>
      <c r="J2941" t="str">
        <f t="shared" si="234"/>
        <v>EQUIPO</v>
      </c>
      <c r="K2941" t="b">
        <f t="shared" si="230"/>
        <v>0</v>
      </c>
      <c r="L2941" s="11" t="str">
        <f t="shared" si="231"/>
        <v/>
      </c>
      <c r="M2941" t="str">
        <f>IF(B2941="Q", MAX(M$2:M2940)+1, "")</f>
        <v/>
      </c>
      <c r="N2941" t="str">
        <f t="shared" si="228"/>
        <v/>
      </c>
    </row>
    <row r="2942" spans="1:14" x14ac:dyDescent="0.25">
      <c r="A2942" s="6" t="s">
        <v>1</v>
      </c>
      <c r="B2942" s="6" t="s">
        <v>244</v>
      </c>
      <c r="C2942" s="8" t="s">
        <v>245</v>
      </c>
      <c r="D2942" s="8"/>
      <c r="E2942" s="8"/>
      <c r="F2942" s="8" t="s">
        <v>246</v>
      </c>
      <c r="G2942" s="7">
        <v>25.01</v>
      </c>
      <c r="H2942" t="str" cm="1">
        <f t="array" ref="H2942">SUBSTITUTE(INDEX($C$1:$C2942, MAX(IF((NOT(ISBLANK($C$1:$C2942)))*(ISNUMBER(FIND("Item:", $C$1:$C2942))), ROW($C$1:$C2942)-ROW($C$1)+1))), "Item: ", "")</f>
        <v>VIGA DE ARRIOSTRE DE HORMIGÓN ARMADO (0,15x0,20)</v>
      </c>
      <c r="I2942" t="str">
        <f t="shared" si="233"/>
        <v>EQUIPO</v>
      </c>
      <c r="J2942" t="str">
        <f t="shared" si="234"/>
        <v>EQUIPO</v>
      </c>
      <c r="K2942" t="b">
        <f t="shared" si="230"/>
        <v>0</v>
      </c>
      <c r="L2942" s="11" t="str">
        <f t="shared" si="231"/>
        <v/>
      </c>
      <c r="M2942" t="str">
        <f>IF(B2942="Q", MAX(M$2:M2941)+1, "")</f>
        <v/>
      </c>
      <c r="N2942" t="str">
        <f t="shared" si="228"/>
        <v/>
      </c>
    </row>
    <row r="2943" spans="1:14" x14ac:dyDescent="0.25">
      <c r="A2943" s="6" t="s">
        <v>1</v>
      </c>
      <c r="B2943" s="6" t="s">
        <v>247</v>
      </c>
      <c r="C2943" s="8" t="s">
        <v>248</v>
      </c>
      <c r="D2943" s="8"/>
      <c r="E2943" s="8"/>
      <c r="F2943" s="8" t="s">
        <v>249</v>
      </c>
      <c r="G2943" s="7">
        <v>2465.7800000000002</v>
      </c>
      <c r="H2943" t="str" cm="1">
        <f t="array" ref="H2943">SUBSTITUTE(INDEX($C$1:$C2943, MAX(IF((NOT(ISBLANK($C$1:$C2943)))*(ISNUMBER(FIND("Item:", $C$1:$C2943))), ROW($C$1:$C2943)-ROW($C$1)+1))), "Item: ", "")</f>
        <v>VIGA DE ARRIOSTRE DE HORMIGÓN ARMADO (0,15x0,20)</v>
      </c>
      <c r="I2943" t="str">
        <f t="shared" si="233"/>
        <v/>
      </c>
      <c r="J2943" t="str">
        <f t="shared" si="234"/>
        <v>EQUIPO</v>
      </c>
      <c r="K2943" t="b">
        <f t="shared" si="230"/>
        <v>0</v>
      </c>
      <c r="L2943" s="11" t="str">
        <f t="shared" si="231"/>
        <v/>
      </c>
      <c r="M2943" t="str">
        <f>IF(B2943="Q", MAX(M$2:M2942)+1, "")</f>
        <v/>
      </c>
      <c r="N2943" t="str">
        <f t="shared" si="228"/>
        <v/>
      </c>
    </row>
    <row r="2944" spans="1:14" x14ac:dyDescent="0.25">
      <c r="A2944" s="2"/>
      <c r="B2944" s="2" t="s">
        <v>250</v>
      </c>
      <c r="C2944" s="5" t="s">
        <v>251</v>
      </c>
      <c r="D2944" s="5"/>
      <c r="E2944" s="5" t="s">
        <v>252</v>
      </c>
      <c r="F2944" s="5" t="s">
        <v>253</v>
      </c>
      <c r="G2944" s="3">
        <v>172.6</v>
      </c>
      <c r="H2944" t="str" cm="1">
        <f t="array" ref="H2944">SUBSTITUTE(INDEX($C$1:$C2944, MAX(IF((NOT(ISBLANK($C$1:$C2944)))*(ISNUMBER(FIND("Item:", $C$1:$C2944))), ROW($C$1:$C2944)-ROW($C$1)+1))), "Item: ", "")</f>
        <v>VIGA DE ARRIOSTRE DE HORMIGÓN ARMADO (0,15x0,20)</v>
      </c>
      <c r="I2944" t="str">
        <f t="shared" si="233"/>
        <v/>
      </c>
      <c r="J2944" t="str">
        <f t="shared" si="234"/>
        <v>EQUIPO</v>
      </c>
      <c r="K2944" t="b">
        <f t="shared" si="230"/>
        <v>0</v>
      </c>
      <c r="L2944" s="11" t="str">
        <f t="shared" si="231"/>
        <v/>
      </c>
      <c r="M2944" t="str">
        <f>IF(B2944="Q", MAX(M$2:M2943)+1, "")</f>
        <v/>
      </c>
      <c r="N2944" t="str">
        <f t="shared" si="228"/>
        <v/>
      </c>
    </row>
    <row r="2945" spans="1:14" x14ac:dyDescent="0.25">
      <c r="A2945" s="2"/>
      <c r="B2945" s="2" t="s">
        <v>26</v>
      </c>
      <c r="C2945" s="5" t="s">
        <v>254</v>
      </c>
      <c r="D2945" s="5"/>
      <c r="E2945" s="5" t="s">
        <v>252</v>
      </c>
      <c r="F2945" s="5" t="s">
        <v>255</v>
      </c>
      <c r="G2945" s="3">
        <v>184.69</v>
      </c>
      <c r="H2945" t="str" cm="1">
        <f t="array" ref="H2945">SUBSTITUTE(INDEX($C$1:$C2945, MAX(IF((NOT(ISBLANK($C$1:$C2945)))*(ISNUMBER(FIND("Item:", $C$1:$C2945))), ROW($C$1:$C2945)-ROW($C$1)+1))), "Item: ", "")</f>
        <v>VIGA DE ARRIOSTRE DE HORMIGÓN ARMADO (0,15x0,20)</v>
      </c>
      <c r="I2945" t="str">
        <f t="shared" si="233"/>
        <v/>
      </c>
      <c r="J2945" t="str">
        <f t="shared" si="234"/>
        <v>EQUIPO</v>
      </c>
      <c r="K2945" t="b">
        <f t="shared" si="230"/>
        <v>0</v>
      </c>
      <c r="L2945" s="11" t="str">
        <f t="shared" si="231"/>
        <v/>
      </c>
      <c r="M2945" t="str">
        <f>IF(B2945="Q", MAX(M$2:M2944)+1, "")</f>
        <v/>
      </c>
      <c r="N2945" t="str">
        <f t="shared" si="228"/>
        <v/>
      </c>
    </row>
    <row r="2946" spans="1:14" x14ac:dyDescent="0.25">
      <c r="A2946" s="6" t="s">
        <v>1</v>
      </c>
      <c r="B2946" s="6" t="s">
        <v>256</v>
      </c>
      <c r="C2946" s="8" t="s">
        <v>257</v>
      </c>
      <c r="D2946" s="8"/>
      <c r="E2946" s="8"/>
      <c r="F2946" s="8" t="s">
        <v>258</v>
      </c>
      <c r="G2946" s="7">
        <v>2823.07</v>
      </c>
      <c r="H2946" t="str" cm="1">
        <f t="array" ref="H2946">SUBSTITUTE(INDEX($C$1:$C2946, MAX(IF((NOT(ISBLANK($C$1:$C2946)))*(ISNUMBER(FIND("Item:", $C$1:$C2946))), ROW($C$1:$C2946)-ROW($C$1)+1))), "Item: ", "")</f>
        <v>VIGA DE ARRIOSTRE DE HORMIGÓN ARMADO (0,15x0,20)</v>
      </c>
      <c r="I2946" t="str">
        <f t="shared" si="233"/>
        <v/>
      </c>
      <c r="J2946" t="str">
        <f t="shared" si="234"/>
        <v>EQUIPO</v>
      </c>
      <c r="K2946" t="b">
        <f t="shared" si="230"/>
        <v>0</v>
      </c>
      <c r="L2946" s="11" t="str">
        <f t="shared" si="231"/>
        <v/>
      </c>
      <c r="M2946" t="str">
        <f>IF(B2946="Q", MAX(M$2:M2945)+1, "")</f>
        <v/>
      </c>
      <c r="N2946" t="str">
        <f t="shared" ref="N2946:N2951" si="235">+IF(M2946="","",H2946)</f>
        <v/>
      </c>
    </row>
    <row r="2947" spans="1:14" x14ac:dyDescent="0.25">
      <c r="A2947" s="2"/>
      <c r="B2947" s="2" t="s">
        <v>259</v>
      </c>
      <c r="C2947" s="5" t="s">
        <v>260</v>
      </c>
      <c r="D2947" s="5"/>
      <c r="E2947" s="5" t="s">
        <v>261</v>
      </c>
      <c r="F2947" s="5" t="s">
        <v>262</v>
      </c>
      <c r="G2947" s="3">
        <v>87.23</v>
      </c>
      <c r="H2947" t="str" cm="1">
        <f t="array" ref="H2947">SUBSTITUTE(INDEX($C$1:$C2947, MAX(IF((NOT(ISBLANK($C$1:$C2947)))*(ISNUMBER(FIND("Item:", $C$1:$C2947))), ROW($C$1:$C2947)-ROW($C$1)+1))), "Item: ", "")</f>
        <v>VIGA DE ARRIOSTRE DE HORMIGÓN ARMADO (0,15x0,20)</v>
      </c>
      <c r="I2947" t="str">
        <f t="shared" si="233"/>
        <v/>
      </c>
      <c r="J2947" t="str">
        <f t="shared" si="234"/>
        <v>EQUIPO</v>
      </c>
      <c r="K2947" t="b">
        <f t="shared" ref="K2947:K2951" si="236">AND(ISTEXT(B2947),C2947=J2947)</f>
        <v>0</v>
      </c>
      <c r="L2947" s="11" t="str">
        <f t="shared" si="231"/>
        <v/>
      </c>
      <c r="M2947" t="str">
        <f>IF(B2947="Q", MAX(M$2:M2946)+1, "")</f>
        <v/>
      </c>
      <c r="N2947" t="str">
        <f t="shared" si="235"/>
        <v/>
      </c>
    </row>
    <row r="2948" spans="1:14" x14ac:dyDescent="0.25">
      <c r="H2948" t="str" cm="1">
        <f t="array" ref="H2948">SUBSTITUTE(INDEX($C$1:$C2948, MAX(IF((NOT(ISBLANK($C$1:$C2948)))*(ISNUMBER(FIND("Item:", $C$1:$C2948))), ROW($C$1:$C2948)-ROW($C$1)+1))), "Item: ", "")</f>
        <v>VIGA DE ARRIOSTRE DE HORMIGÓN ARMADO (0,15x0,20)</v>
      </c>
      <c r="I2948" t="str">
        <f t="shared" si="233"/>
        <v/>
      </c>
      <c r="J2948" t="str">
        <f t="shared" si="234"/>
        <v>EQUIPO</v>
      </c>
      <c r="K2948" t="b">
        <f t="shared" si="236"/>
        <v>0</v>
      </c>
      <c r="L2948" s="11" t="str">
        <f t="shared" si="231"/>
        <v/>
      </c>
      <c r="M2948" t="str">
        <f>IF(B2948="Q", MAX(M$2:M2947)+1, "")</f>
        <v/>
      </c>
      <c r="N2948" t="str">
        <f t="shared" si="235"/>
        <v/>
      </c>
    </row>
    <row r="2949" spans="1:14" x14ac:dyDescent="0.25">
      <c r="A2949" s="6" t="s">
        <v>1</v>
      </c>
      <c r="B2949" s="6" t="s">
        <v>263</v>
      </c>
      <c r="C2949" s="8" t="s">
        <v>264</v>
      </c>
      <c r="D2949" s="8"/>
      <c r="E2949" s="8"/>
      <c r="F2949" s="8" t="s">
        <v>265</v>
      </c>
      <c r="G2949" s="7">
        <v>2910.3</v>
      </c>
      <c r="H2949" t="str" cm="1">
        <f t="array" ref="H2949">SUBSTITUTE(INDEX($C$1:$C2949, MAX(IF((NOT(ISBLANK($C$1:$C2949)))*(ISNUMBER(FIND("Item:", $C$1:$C2949))), ROW($C$1:$C2949)-ROW($C$1)+1))), "Item: ", "")</f>
        <v>VIGA DE ARRIOSTRE DE HORMIGÓN ARMADO (0,15x0,20)</v>
      </c>
      <c r="I2949" t="str">
        <f t="shared" si="233"/>
        <v/>
      </c>
      <c r="J2949" t="str">
        <f t="shared" si="234"/>
        <v>EQUIPO</v>
      </c>
      <c r="K2949" t="b">
        <f t="shared" si="236"/>
        <v>0</v>
      </c>
      <c r="L2949" s="11" t="str">
        <f t="shared" si="231"/>
        <v/>
      </c>
      <c r="M2949">
        <f>IF(B2949="Q", MAX(M$2:M2948)+1, "")</f>
        <v>59</v>
      </c>
      <c r="N2949" t="str">
        <f t="shared" si="235"/>
        <v>VIGA DE ARRIOSTRE DE HORMIGÓN ARMADO (0,15x0,20)</v>
      </c>
    </row>
    <row r="2950" spans="1:14" x14ac:dyDescent="0.25">
      <c r="A2950" s="6" t="s">
        <v>1</v>
      </c>
      <c r="B2950" s="6"/>
      <c r="C2950" s="8" t="s">
        <v>266</v>
      </c>
      <c r="D2950" s="8"/>
      <c r="E2950" s="8"/>
      <c r="F2950" s="8"/>
      <c r="G2950" s="7">
        <v>2910.3</v>
      </c>
      <c r="H2950" t="str" cm="1">
        <f t="array" ref="H2950">SUBSTITUTE(INDEX($C$1:$C2950, MAX(IF((NOT(ISBLANK($C$1:$C2950)))*(ISNUMBER(FIND("Item:", $C$1:$C2950))), ROW($C$1:$C2950)-ROW($C$1)+1))), "Item: ", "")</f>
        <v>VIGA DE ARRIOSTRE DE HORMIGÓN ARMADO (0,15x0,20)</v>
      </c>
      <c r="I2950" t="str">
        <f t="shared" si="233"/>
        <v/>
      </c>
      <c r="J2950" t="str">
        <f t="shared" si="234"/>
        <v>EQUIPO</v>
      </c>
      <c r="K2950" t="b">
        <f t="shared" si="236"/>
        <v>0</v>
      </c>
      <c r="L2950" s="11" t="str">
        <f t="shared" si="231"/>
        <v/>
      </c>
      <c r="M2950" t="str">
        <f>IF(B2950="Q", MAX(M$2:M2949)+1, "")</f>
        <v/>
      </c>
      <c r="N2950" t="str">
        <f t="shared" si="235"/>
        <v/>
      </c>
    </row>
    <row r="2951" spans="1:14" x14ac:dyDescent="0.25">
      <c r="C2951" s="9" t="s">
        <v>425</v>
      </c>
      <c r="H2951" t="str" cm="1">
        <f t="array" ref="H2951">SUBSTITUTE(INDEX($C$1:$C2951, MAX(IF((NOT(ISBLANK($C$1:$C2951)))*(ISNUMBER(FIND("Item:", $C$1:$C2951))), ROW($C$1:$C2951)-ROW($C$1)+1))), "Item: ", "")</f>
        <v>VIGA DE ARRIOSTRE DE HORMIGÓN ARMADO (0,15x0,20)</v>
      </c>
      <c r="I2951" t="str">
        <f t="shared" si="233"/>
        <v/>
      </c>
      <c r="J2951" t="str">
        <f t="shared" si="234"/>
        <v>EQUIPO</v>
      </c>
      <c r="K2951" t="b">
        <f t="shared" si="236"/>
        <v>0</v>
      </c>
      <c r="L2951" s="11" t="str">
        <f t="shared" si="231"/>
        <v/>
      </c>
      <c r="M2951" t="str">
        <f>IF(B2951="Q", MAX(M$2:M2950)+1, "")</f>
        <v/>
      </c>
      <c r="N2951" t="str">
        <f t="shared" si="235"/>
        <v/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Presupuesto_General</vt:lpstr>
      <vt:lpstr>PorcentajeMO</vt:lpstr>
      <vt:lpstr>PorcentajeMAT</vt:lpstr>
      <vt:lpstr>Asignación_Materiales</vt:lpstr>
      <vt:lpstr>Asignación_ManoObra</vt:lpstr>
      <vt:lpstr>Catálogo_Materiales</vt:lpstr>
      <vt:lpstr>Catálogo_ManoObra</vt:lpstr>
      <vt:lpstr>Resumen MATMO</vt:lpstr>
      <vt:lpstr>APUresumen</vt:lpstr>
      <vt:lpstr>APU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Antequera Encinas</dc:creator>
  <cp:lastModifiedBy>Carlos Andres Antequera Encinas</cp:lastModifiedBy>
  <dcterms:created xsi:type="dcterms:W3CDTF">2025-06-03T00:23:57Z</dcterms:created>
  <dcterms:modified xsi:type="dcterms:W3CDTF">2025-06-16T15:07:16Z</dcterms:modified>
</cp:coreProperties>
</file>