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3\NOTAS AÑO 2023\CUARTO PERIODO\"/>
    </mc:Choice>
  </mc:AlternateContent>
  <bookViews>
    <workbookView xWindow="0" yWindow="0" windowWidth="20400" windowHeight="7650" activeTab="1"/>
  </bookViews>
  <sheets>
    <sheet name="1.º-B Ciencias N" sheetId="1" r:id="rId1"/>
    <sheet name="0.º-A Ciencias N" sheetId="2" r:id="rId2"/>
    <sheet name="1.º-A Ciencias 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72" i="3" l="1"/>
  <c r="CA72" i="3"/>
  <c r="BW72" i="3"/>
  <c r="BQ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CC71" i="3"/>
  <c r="CA71" i="3"/>
  <c r="BW71" i="3"/>
  <c r="BQ71" i="3"/>
  <c r="BJ71" i="3"/>
  <c r="BH71" i="3"/>
  <c r="BD71" i="3"/>
  <c r="AX71" i="3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CC69" i="3"/>
  <c r="CA69" i="3"/>
  <c r="BW69" i="3"/>
  <c r="BQ69" i="3"/>
  <c r="BJ69" i="3"/>
  <c r="BH69" i="3"/>
  <c r="BD69" i="3"/>
  <c r="AX69" i="3"/>
  <c r="AQ69" i="3"/>
  <c r="AO69" i="3"/>
  <c r="AK69" i="3"/>
  <c r="AE69" i="3"/>
  <c r="X69" i="3"/>
  <c r="V69" i="3"/>
  <c r="R69" i="3"/>
  <c r="L69" i="3"/>
  <c r="CC68" i="3"/>
  <c r="CA68" i="3"/>
  <c r="BW68" i="3"/>
  <c r="BQ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CC67" i="3"/>
  <c r="CA67" i="3"/>
  <c r="BW67" i="3"/>
  <c r="BQ67" i="3"/>
  <c r="BJ67" i="3"/>
  <c r="BH67" i="3"/>
  <c r="BD67" i="3"/>
  <c r="AX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AQ63" i="3"/>
  <c r="AO63" i="3"/>
  <c r="AK63" i="3"/>
  <c r="AE63" i="3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X62" i="3"/>
  <c r="V62" i="3"/>
  <c r="R62" i="3"/>
  <c r="L62" i="3"/>
  <c r="CC61" i="3"/>
  <c r="CA61" i="3"/>
  <c r="BW61" i="3"/>
  <c r="BQ61" i="3"/>
  <c r="BJ61" i="3"/>
  <c r="BH61" i="3"/>
  <c r="BD61" i="3"/>
  <c r="AX61" i="3"/>
  <c r="AQ61" i="3"/>
  <c r="AO61" i="3"/>
  <c r="AK61" i="3"/>
  <c r="AE61" i="3"/>
  <c r="X61" i="3"/>
  <c r="V61" i="3"/>
  <c r="R61" i="3"/>
  <c r="L61" i="3"/>
  <c r="CC60" i="3"/>
  <c r="CA60" i="3"/>
  <c r="BW60" i="3"/>
  <c r="BQ60" i="3"/>
  <c r="BJ60" i="3"/>
  <c r="BH60" i="3"/>
  <c r="BD60" i="3"/>
  <c r="AX60" i="3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X59" i="3"/>
  <c r="V59" i="3"/>
  <c r="R59" i="3"/>
  <c r="L59" i="3"/>
  <c r="CC58" i="3"/>
  <c r="CA58" i="3"/>
  <c r="BW58" i="3"/>
  <c r="BQ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BJ56" i="3"/>
  <c r="BH56" i="3"/>
  <c r="BD56" i="3"/>
  <c r="AX56" i="3"/>
  <c r="AQ56" i="3"/>
  <c r="AO56" i="3"/>
  <c r="AK56" i="3"/>
  <c r="AE56" i="3"/>
  <c r="X56" i="3"/>
  <c r="V56" i="3"/>
  <c r="R56" i="3"/>
  <c r="L56" i="3"/>
  <c r="CC55" i="3"/>
  <c r="CA55" i="3"/>
  <c r="BW55" i="3"/>
  <c r="BQ55" i="3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BJ47" i="3"/>
  <c r="BH47" i="3"/>
  <c r="BD47" i="3"/>
  <c r="AX47" i="3"/>
  <c r="AQ47" i="3"/>
  <c r="AO47" i="3"/>
  <c r="AK47" i="3"/>
  <c r="AE47" i="3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CC45" i="3"/>
  <c r="CA45" i="3"/>
  <c r="BW45" i="3"/>
  <c r="BQ45" i="3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X37" i="3"/>
  <c r="V37" i="3"/>
  <c r="R37" i="3"/>
  <c r="L37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AQ31" i="3"/>
  <c r="AO31" i="3"/>
  <c r="AK31" i="3"/>
  <c r="AE31" i="3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BJ29" i="3"/>
  <c r="BH29" i="3"/>
  <c r="BD29" i="3"/>
  <c r="AX29" i="3"/>
  <c r="AQ29" i="3"/>
  <c r="AO29" i="3"/>
  <c r="AK29" i="3"/>
  <c r="AE29" i="3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CC26" i="3"/>
  <c r="CA26" i="3"/>
  <c r="BW26" i="3"/>
  <c r="BQ26" i="3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BJ15" i="3"/>
  <c r="BH15" i="3"/>
  <c r="BD15" i="3"/>
  <c r="AX15" i="3"/>
  <c r="AQ15" i="3"/>
  <c r="AO15" i="3"/>
  <c r="AK15" i="3"/>
  <c r="AE15" i="3"/>
  <c r="X15" i="3"/>
  <c r="V15" i="3"/>
  <c r="R15" i="3"/>
  <c r="L15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BJ48" i="2"/>
  <c r="BH48" i="2"/>
  <c r="BD48" i="2"/>
  <c r="AX48" i="2"/>
  <c r="AQ48" i="2"/>
  <c r="AO48" i="2"/>
  <c r="AK48" i="2"/>
  <c r="AE48" i="2"/>
  <c r="X48" i="2"/>
  <c r="V48" i="2"/>
  <c r="R48" i="2"/>
  <c r="L48" i="2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AQ43" i="2"/>
  <c r="AO43" i="2"/>
  <c r="AK43" i="2"/>
  <c r="AE43" i="2"/>
  <c r="X43" i="2"/>
  <c r="V43" i="2"/>
  <c r="R43" i="2"/>
  <c r="L43" i="2"/>
  <c r="CC42" i="2"/>
  <c r="CA42" i="2"/>
  <c r="BW42" i="2"/>
  <c r="BQ42" i="2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BJ39" i="2"/>
  <c r="BH39" i="2"/>
  <c r="BD39" i="2"/>
  <c r="AX39" i="2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BJ34" i="2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AQ27" i="2"/>
  <c r="AO27" i="2"/>
  <c r="AK27" i="2"/>
  <c r="AE27" i="2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AQ25" i="2"/>
  <c r="AO25" i="2"/>
  <c r="AK25" i="2"/>
  <c r="AE25" i="2"/>
  <c r="X25" i="2"/>
  <c r="V25" i="2"/>
  <c r="R25" i="2"/>
  <c r="L25" i="2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AQ19" i="2"/>
  <c r="AO19" i="2"/>
  <c r="AK19" i="2"/>
  <c r="AE19" i="2"/>
  <c r="X19" i="2"/>
  <c r="V19" i="2"/>
  <c r="R19" i="2"/>
  <c r="L19" i="2"/>
  <c r="CC18" i="2"/>
  <c r="CA18" i="2"/>
  <c r="BW18" i="2"/>
  <c r="BQ18" i="2"/>
  <c r="BJ18" i="2"/>
  <c r="BH18" i="2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BJ16" i="2"/>
  <c r="BH16" i="2"/>
  <c r="BD16" i="2"/>
  <c r="AX16" i="2"/>
  <c r="AQ16" i="2"/>
  <c r="AO16" i="2"/>
  <c r="AK16" i="2"/>
  <c r="AE16" i="2"/>
  <c r="X16" i="2"/>
  <c r="V16" i="2"/>
  <c r="R16" i="2"/>
  <c r="L16" i="2"/>
  <c r="CC15" i="2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BJ13" i="2"/>
  <c r="BH13" i="2"/>
  <c r="BD13" i="2"/>
  <c r="AX13" i="2"/>
  <c r="AQ13" i="2"/>
  <c r="AO13" i="2"/>
  <c r="AK13" i="2"/>
  <c r="AE13" i="2"/>
  <c r="X13" i="2"/>
  <c r="V13" i="2"/>
  <c r="R13" i="2"/>
  <c r="L13" i="2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C72" i="1"/>
  <c r="CA72" i="1"/>
  <c r="BW72" i="1"/>
  <c r="BQ72" i="1"/>
  <c r="BJ72" i="1"/>
  <c r="BH72" i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BJ71" i="1"/>
  <c r="BH71" i="1"/>
  <c r="BD71" i="1"/>
  <c r="AX71" i="1"/>
  <c r="AQ71" i="1"/>
  <c r="AO71" i="1"/>
  <c r="AK71" i="1"/>
  <c r="AE71" i="1"/>
  <c r="X71" i="1"/>
  <c r="V71" i="1"/>
  <c r="R71" i="1"/>
  <c r="L71" i="1"/>
  <c r="CC70" i="1"/>
  <c r="CA70" i="1"/>
  <c r="BW70" i="1"/>
  <c r="BQ70" i="1"/>
  <c r="BJ70" i="1"/>
  <c r="BH70" i="1"/>
  <c r="BD70" i="1"/>
  <c r="AX70" i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AQ69" i="1"/>
  <c r="AO69" i="1"/>
  <c r="AK69" i="1"/>
  <c r="AE69" i="1"/>
  <c r="X69" i="1"/>
  <c r="V69" i="1"/>
  <c r="R69" i="1"/>
  <c r="L69" i="1"/>
  <c r="CC68" i="1"/>
  <c r="CA68" i="1"/>
  <c r="BW68" i="1"/>
  <c r="BQ68" i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AQ66" i="1"/>
  <c r="AO66" i="1"/>
  <c r="AK66" i="1"/>
  <c r="AE66" i="1"/>
  <c r="X66" i="1"/>
  <c r="V66" i="1"/>
  <c r="R66" i="1"/>
  <c r="L66" i="1"/>
  <c r="CC65" i="1"/>
  <c r="CA65" i="1"/>
  <c r="BW65" i="1"/>
  <c r="BQ65" i="1"/>
  <c r="BJ65" i="1"/>
  <c r="BH65" i="1"/>
  <c r="BD65" i="1"/>
  <c r="AX65" i="1"/>
  <c r="AQ65" i="1"/>
  <c r="AO65" i="1"/>
  <c r="AK65" i="1"/>
  <c r="AE65" i="1"/>
  <c r="X65" i="1"/>
  <c r="V65" i="1"/>
  <c r="R65" i="1"/>
  <c r="L65" i="1"/>
  <c r="CC64" i="1"/>
  <c r="CA64" i="1"/>
  <c r="BW64" i="1"/>
  <c r="BQ64" i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BJ63" i="1"/>
  <c r="BH63" i="1"/>
  <c r="BD63" i="1"/>
  <c r="AX63" i="1"/>
  <c r="AQ63" i="1"/>
  <c r="AO63" i="1"/>
  <c r="AK63" i="1"/>
  <c r="AE63" i="1"/>
  <c r="X63" i="1"/>
  <c r="V63" i="1"/>
  <c r="R63" i="1"/>
  <c r="L63" i="1"/>
  <c r="CC62" i="1"/>
  <c r="CA62" i="1"/>
  <c r="BW62" i="1"/>
  <c r="BQ62" i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BJ60" i="1"/>
  <c r="BH60" i="1"/>
  <c r="BD60" i="1"/>
  <c r="AX60" i="1"/>
  <c r="AQ60" i="1"/>
  <c r="AO60" i="1"/>
  <c r="AK60" i="1"/>
  <c r="AE60" i="1"/>
  <c r="X60" i="1"/>
  <c r="V60" i="1"/>
  <c r="R60" i="1"/>
  <c r="L60" i="1"/>
  <c r="CC59" i="1"/>
  <c r="CA59" i="1"/>
  <c r="BW59" i="1"/>
  <c r="BQ59" i="1"/>
  <c r="BJ59" i="1"/>
  <c r="BH59" i="1"/>
  <c r="BD59" i="1"/>
  <c r="AX59" i="1"/>
  <c r="AQ59" i="1"/>
  <c r="AO59" i="1"/>
  <c r="AK59" i="1"/>
  <c r="AE59" i="1"/>
  <c r="X59" i="1"/>
  <c r="V59" i="1"/>
  <c r="R59" i="1"/>
  <c r="L59" i="1"/>
  <c r="CC58" i="1"/>
  <c r="CA58" i="1"/>
  <c r="BW58" i="1"/>
  <c r="BQ58" i="1"/>
  <c r="BJ58" i="1"/>
  <c r="BH58" i="1"/>
  <c r="BD58" i="1"/>
  <c r="AX58" i="1"/>
  <c r="AQ58" i="1"/>
  <c r="AO58" i="1"/>
  <c r="AK58" i="1"/>
  <c r="AE58" i="1"/>
  <c r="X58" i="1"/>
  <c r="V58" i="1"/>
  <c r="R58" i="1"/>
  <c r="L58" i="1"/>
  <c r="CC57" i="1"/>
  <c r="CA57" i="1"/>
  <c r="BW57" i="1"/>
  <c r="BQ57" i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BJ56" i="1"/>
  <c r="BH56" i="1"/>
  <c r="BD56" i="1"/>
  <c r="AX56" i="1"/>
  <c r="AQ56" i="1"/>
  <c r="AO56" i="1"/>
  <c r="AK56" i="1"/>
  <c r="AE56" i="1"/>
  <c r="X56" i="1"/>
  <c r="V56" i="1"/>
  <c r="R56" i="1"/>
  <c r="L56" i="1"/>
  <c r="CC55" i="1"/>
  <c r="CA55" i="1"/>
  <c r="BW55" i="1"/>
  <c r="BQ55" i="1"/>
  <c r="BJ55" i="1"/>
  <c r="BH55" i="1"/>
  <c r="BD55" i="1"/>
  <c r="AX55" i="1"/>
  <c r="AQ55" i="1"/>
  <c r="AO55" i="1"/>
  <c r="AK55" i="1"/>
  <c r="AE55" i="1"/>
  <c r="X55" i="1"/>
  <c r="V55" i="1"/>
  <c r="R55" i="1"/>
  <c r="L55" i="1"/>
  <c r="CC54" i="1"/>
  <c r="CA54" i="1"/>
  <c r="BW54" i="1"/>
  <c r="BQ54" i="1"/>
  <c r="BJ54" i="1"/>
  <c r="BH54" i="1"/>
  <c r="BD54" i="1"/>
  <c r="AX54" i="1"/>
  <c r="AQ54" i="1"/>
  <c r="AO54" i="1"/>
  <c r="AK54" i="1"/>
  <c r="AE54" i="1"/>
  <c r="X54" i="1"/>
  <c r="V54" i="1"/>
  <c r="R54" i="1"/>
  <c r="L54" i="1"/>
  <c r="CC53" i="1"/>
  <c r="CA53" i="1"/>
  <c r="BW53" i="1"/>
  <c r="BQ53" i="1"/>
  <c r="BJ53" i="1"/>
  <c r="BH53" i="1"/>
  <c r="BD53" i="1"/>
  <c r="AX53" i="1"/>
  <c r="AQ53" i="1"/>
  <c r="AO53" i="1"/>
  <c r="AK53" i="1"/>
  <c r="AE53" i="1"/>
  <c r="X53" i="1"/>
  <c r="V53" i="1"/>
  <c r="R53" i="1"/>
  <c r="L53" i="1"/>
  <c r="CC52" i="1"/>
  <c r="CA52" i="1"/>
  <c r="BW52" i="1"/>
  <c r="BQ52" i="1"/>
  <c r="BJ52" i="1"/>
  <c r="BH52" i="1"/>
  <c r="BD52" i="1"/>
  <c r="AX52" i="1"/>
  <c r="AQ52" i="1"/>
  <c r="AO52" i="1"/>
  <c r="AK52" i="1"/>
  <c r="AE52" i="1"/>
  <c r="X52" i="1"/>
  <c r="V52" i="1"/>
  <c r="R52" i="1"/>
  <c r="L52" i="1"/>
  <c r="CC51" i="1"/>
  <c r="CA51" i="1"/>
  <c r="BW51" i="1"/>
  <c r="BQ51" i="1"/>
  <c r="BJ51" i="1"/>
  <c r="BH51" i="1"/>
  <c r="BD51" i="1"/>
  <c r="AX51" i="1"/>
  <c r="AQ51" i="1"/>
  <c r="AO51" i="1"/>
  <c r="AK51" i="1"/>
  <c r="AE51" i="1"/>
  <c r="X51" i="1"/>
  <c r="V51" i="1"/>
  <c r="R51" i="1"/>
  <c r="L51" i="1"/>
  <c r="CC50" i="1"/>
  <c r="CA50" i="1"/>
  <c r="BW50" i="1"/>
  <c r="BQ50" i="1"/>
  <c r="BJ50" i="1"/>
  <c r="BH50" i="1"/>
  <c r="BD50" i="1"/>
  <c r="AX50" i="1"/>
  <c r="AQ50" i="1"/>
  <c r="AO50" i="1"/>
  <c r="AK50" i="1"/>
  <c r="AE50" i="1"/>
  <c r="X50" i="1"/>
  <c r="V50" i="1"/>
  <c r="R50" i="1"/>
  <c r="L50" i="1"/>
  <c r="CC49" i="1"/>
  <c r="CA49" i="1"/>
  <c r="BW49" i="1"/>
  <c r="BQ49" i="1"/>
  <c r="BJ49" i="1"/>
  <c r="BH49" i="1"/>
  <c r="BD49" i="1"/>
  <c r="AX49" i="1"/>
  <c r="AQ49" i="1"/>
  <c r="AO49" i="1"/>
  <c r="AK49" i="1"/>
  <c r="AE49" i="1"/>
  <c r="X49" i="1"/>
  <c r="V49" i="1"/>
  <c r="R49" i="1"/>
  <c r="L49" i="1"/>
  <c r="CC48" i="1"/>
  <c r="CA48" i="1"/>
  <c r="BW48" i="1"/>
  <c r="BQ48" i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BJ47" i="1"/>
  <c r="BH47" i="1"/>
  <c r="BD47" i="1"/>
  <c r="AX47" i="1"/>
  <c r="AQ47" i="1"/>
  <c r="AO47" i="1"/>
  <c r="AK47" i="1"/>
  <c r="AE47" i="1"/>
  <c r="X47" i="1"/>
  <c r="V47" i="1"/>
  <c r="R47" i="1"/>
  <c r="L47" i="1"/>
  <c r="CC46" i="1"/>
  <c r="CA46" i="1"/>
  <c r="BW46" i="1"/>
  <c r="BQ46" i="1"/>
  <c r="BJ46" i="1"/>
  <c r="BH46" i="1"/>
  <c r="BD46" i="1"/>
  <c r="AX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BJ44" i="1"/>
  <c r="BH44" i="1"/>
  <c r="BD44" i="1"/>
  <c r="AX44" i="1"/>
  <c r="AQ44" i="1"/>
  <c r="AO44" i="1"/>
  <c r="AK44" i="1"/>
  <c r="AE44" i="1"/>
  <c r="X44" i="1"/>
  <c r="V44" i="1"/>
  <c r="R44" i="1"/>
  <c r="L44" i="1"/>
  <c r="CC43" i="1"/>
  <c r="CA43" i="1"/>
  <c r="BW43" i="1"/>
  <c r="BQ43" i="1"/>
  <c r="BJ43" i="1"/>
  <c r="BH43" i="1"/>
  <c r="BD43" i="1"/>
  <c r="AX43" i="1"/>
  <c r="AQ43" i="1"/>
  <c r="AO43" i="1"/>
  <c r="AK43" i="1"/>
  <c r="AE43" i="1"/>
  <c r="X43" i="1"/>
  <c r="V43" i="1"/>
  <c r="R43" i="1"/>
  <c r="L43" i="1"/>
  <c r="CC42" i="1"/>
  <c r="CA42" i="1"/>
  <c r="BW42" i="1"/>
  <c r="BQ42" i="1"/>
  <c r="BJ42" i="1"/>
  <c r="BH42" i="1"/>
  <c r="BD42" i="1"/>
  <c r="AX42" i="1"/>
  <c r="AQ42" i="1"/>
  <c r="AO42" i="1"/>
  <c r="AK42" i="1"/>
  <c r="AE42" i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X41" i="1"/>
  <c r="V41" i="1"/>
  <c r="R41" i="1"/>
  <c r="L41" i="1"/>
  <c r="CC40" i="1"/>
  <c r="CA40" i="1"/>
  <c r="BW40" i="1"/>
  <c r="BQ40" i="1"/>
  <c r="BJ40" i="1"/>
  <c r="BH40" i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AQ38" i="1"/>
  <c r="AO38" i="1"/>
  <c r="AK38" i="1"/>
  <c r="AE38" i="1"/>
  <c r="X38" i="1"/>
  <c r="V38" i="1"/>
  <c r="R38" i="1"/>
  <c r="L38" i="1"/>
  <c r="CC37" i="1"/>
  <c r="CA37" i="1"/>
  <c r="BW37" i="1"/>
  <c r="BQ37" i="1"/>
  <c r="BJ37" i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BJ33" i="1"/>
  <c r="BH33" i="1"/>
  <c r="BD33" i="1"/>
  <c r="AX33" i="1"/>
  <c r="AQ33" i="1"/>
  <c r="AO33" i="1"/>
  <c r="AK33" i="1"/>
  <c r="AE33" i="1"/>
  <c r="X33" i="1"/>
  <c r="V33" i="1"/>
  <c r="R33" i="1"/>
  <c r="L33" i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BJ30" i="1"/>
  <c r="BH30" i="1"/>
  <c r="BD30" i="1"/>
  <c r="AX30" i="1"/>
  <c r="AQ30" i="1"/>
  <c r="AO30" i="1"/>
  <c r="AK30" i="1"/>
  <c r="AE30" i="1"/>
  <c r="X30" i="1"/>
  <c r="V30" i="1"/>
  <c r="R30" i="1"/>
  <c r="L30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BJ27" i="1"/>
  <c r="BH27" i="1"/>
  <c r="BD27" i="1"/>
  <c r="AX27" i="1"/>
  <c r="AQ27" i="1"/>
  <c r="AO27" i="1"/>
  <c r="AK27" i="1"/>
  <c r="AE27" i="1"/>
  <c r="X27" i="1"/>
  <c r="V27" i="1"/>
  <c r="R27" i="1"/>
  <c r="L27" i="1"/>
  <c r="CC26" i="1"/>
  <c r="CA26" i="1"/>
  <c r="BW26" i="1"/>
  <c r="BQ26" i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BJ25" i="1"/>
  <c r="BH25" i="1"/>
  <c r="BD25" i="1"/>
  <c r="AX25" i="1"/>
  <c r="AQ25" i="1"/>
  <c r="AO25" i="1"/>
  <c r="AK25" i="1"/>
  <c r="AE25" i="1"/>
  <c r="X25" i="1"/>
  <c r="V25" i="1"/>
  <c r="R25" i="1"/>
  <c r="L25" i="1"/>
  <c r="CC24" i="1"/>
  <c r="CA24" i="1"/>
  <c r="BW24" i="1"/>
  <c r="BQ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BJ17" i="1"/>
  <c r="BH17" i="1"/>
  <c r="BD17" i="1"/>
  <c r="AX17" i="1"/>
  <c r="AQ17" i="1"/>
  <c r="AO17" i="1"/>
  <c r="AK17" i="1"/>
  <c r="AE17" i="1"/>
  <c r="X17" i="1"/>
  <c r="V17" i="1"/>
  <c r="R17" i="1"/>
  <c r="L17" i="1"/>
  <c r="CC16" i="1"/>
  <c r="CA16" i="1"/>
  <c r="BW16" i="1"/>
  <c r="BQ16" i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BJ15" i="1"/>
  <c r="BH15" i="1"/>
  <c r="BD15" i="1"/>
  <c r="AX15" i="1"/>
  <c r="AQ15" i="1"/>
  <c r="AO15" i="1"/>
  <c r="AK15" i="1"/>
  <c r="AE15" i="1"/>
  <c r="X15" i="1"/>
  <c r="V15" i="1"/>
  <c r="R15" i="1"/>
  <c r="L15" i="1"/>
  <c r="CC14" i="1"/>
  <c r="CA14" i="1"/>
  <c r="BW14" i="1"/>
  <c r="BQ14" i="1"/>
  <c r="BJ14" i="1"/>
  <c r="BH14" i="1"/>
  <c r="BD14" i="1"/>
  <c r="AX14" i="1"/>
  <c r="AQ14" i="1"/>
  <c r="AO14" i="1"/>
  <c r="AK14" i="1"/>
  <c r="AE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D13" i="2" l="1"/>
  <c r="CD14" i="2"/>
  <c r="CD17" i="2"/>
  <c r="CD18" i="2"/>
  <c r="CD20" i="2"/>
  <c r="CD21" i="2"/>
  <c r="CD22" i="2"/>
  <c r="CD24" i="2"/>
  <c r="CD26" i="2"/>
  <c r="CD27" i="2"/>
  <c r="CD29" i="2"/>
  <c r="CD30" i="2"/>
  <c r="CD32" i="2"/>
  <c r="CD33" i="2"/>
  <c r="CD34" i="2"/>
  <c r="CD36" i="2"/>
  <c r="CD37" i="2"/>
  <c r="CD38" i="2"/>
  <c r="CD40" i="2"/>
  <c r="CD41" i="2"/>
  <c r="CD42" i="2"/>
  <c r="CD43" i="2"/>
  <c r="CD44" i="2"/>
  <c r="CD45" i="2"/>
  <c r="CD48" i="2"/>
  <c r="CD49" i="2"/>
  <c r="CD50" i="2"/>
  <c r="CD53" i="2"/>
  <c r="CD54" i="2"/>
  <c r="CD56" i="2"/>
  <c r="CD59" i="2"/>
  <c r="CD61" i="2"/>
  <c r="CD65" i="2"/>
  <c r="CD66" i="2"/>
  <c r="CD69" i="2"/>
  <c r="CD71" i="2"/>
  <c r="CD11" i="2"/>
  <c r="BL6" i="2" s="1"/>
  <c r="CD11" i="1"/>
  <c r="BL6" i="1" s="1"/>
  <c r="CD13" i="1"/>
  <c r="CD14" i="1"/>
  <c r="CD16" i="1"/>
  <c r="CD17" i="1"/>
  <c r="CD18" i="1"/>
  <c r="CD20" i="1"/>
  <c r="CD26" i="1"/>
  <c r="CD28" i="1"/>
  <c r="CD29" i="1"/>
  <c r="CD30" i="1"/>
  <c r="CD32" i="1"/>
  <c r="CD33" i="1"/>
  <c r="CD34" i="1"/>
  <c r="CD36" i="1"/>
  <c r="CD38" i="1"/>
  <c r="CD39" i="1"/>
  <c r="CD40" i="1"/>
  <c r="CD42" i="1"/>
  <c r="CD44" i="1"/>
  <c r="CD46" i="1"/>
  <c r="CE46" i="1" s="1"/>
  <c r="CG46" i="1" s="1"/>
  <c r="CH46" i="1" s="1"/>
  <c r="CD47" i="1"/>
  <c r="CD50" i="1"/>
  <c r="CE50" i="1" s="1"/>
  <c r="CG50" i="1" s="1"/>
  <c r="CH50" i="1" s="1"/>
  <c r="CD53" i="1"/>
  <c r="CD54" i="1"/>
  <c r="CD56" i="1"/>
  <c r="CD58" i="1"/>
  <c r="CD60" i="1"/>
  <c r="CD62" i="1"/>
  <c r="CD63" i="1"/>
  <c r="CD65" i="1"/>
  <c r="CD66" i="1"/>
  <c r="CD67" i="1"/>
  <c r="CD69" i="1"/>
  <c r="CD70" i="1"/>
  <c r="CD72" i="1"/>
  <c r="CD15" i="3"/>
  <c r="CD19" i="3"/>
  <c r="CD22" i="3"/>
  <c r="CD23" i="3"/>
  <c r="CD25" i="3"/>
  <c r="CD26" i="3"/>
  <c r="CD27" i="3"/>
  <c r="CD29" i="3"/>
  <c r="CD30" i="3"/>
  <c r="CD31" i="3"/>
  <c r="CD32" i="3"/>
  <c r="CD33" i="3"/>
  <c r="CD34" i="3"/>
  <c r="CD37" i="3"/>
  <c r="CD39" i="3"/>
  <c r="CD40" i="3"/>
  <c r="CD41" i="3"/>
  <c r="CD43" i="3"/>
  <c r="CD45" i="3"/>
  <c r="CD46" i="3"/>
  <c r="CD49" i="3"/>
  <c r="CD53" i="3"/>
  <c r="CD54" i="3"/>
  <c r="CD55" i="3"/>
  <c r="CD56" i="3"/>
  <c r="CD57" i="3"/>
  <c r="CD59" i="3"/>
  <c r="CD61" i="3"/>
  <c r="CD62" i="3"/>
  <c r="CD65" i="3"/>
  <c r="CD66" i="3"/>
  <c r="CD69" i="3"/>
  <c r="CD70" i="3"/>
  <c r="CD72" i="3"/>
  <c r="BK51" i="1"/>
  <c r="BK11" i="1"/>
  <c r="AS6" i="1" s="1"/>
  <c r="BK17" i="1"/>
  <c r="BK20" i="1"/>
  <c r="BK21" i="1"/>
  <c r="BK23" i="1"/>
  <c r="BK24" i="1"/>
  <c r="BK26" i="1"/>
  <c r="BK27" i="1"/>
  <c r="BK28" i="1"/>
  <c r="BK30" i="1"/>
  <c r="BK31" i="1"/>
  <c r="BK32" i="1"/>
  <c r="BK36" i="1"/>
  <c r="BK39" i="1"/>
  <c r="BK40" i="1"/>
  <c r="BK45" i="1"/>
  <c r="BK46" i="1"/>
  <c r="BK47" i="1"/>
  <c r="BK49" i="1"/>
  <c r="BK50" i="1"/>
  <c r="BK52" i="1"/>
  <c r="BK53" i="1"/>
  <c r="BK54" i="1"/>
  <c r="BK56" i="1"/>
  <c r="BK57" i="1"/>
  <c r="BK58" i="1"/>
  <c r="BK60" i="1"/>
  <c r="BK61" i="1"/>
  <c r="BK63" i="1"/>
  <c r="BK65" i="1"/>
  <c r="BK67" i="1"/>
  <c r="BK69" i="1"/>
  <c r="BK70" i="1"/>
  <c r="BK72" i="1"/>
  <c r="BK13" i="3"/>
  <c r="BK14" i="3"/>
  <c r="BK16" i="3"/>
  <c r="BK17" i="3"/>
  <c r="BK18" i="3"/>
  <c r="BK19" i="3"/>
  <c r="BK20" i="3"/>
  <c r="BK21" i="3"/>
  <c r="BK22" i="3"/>
  <c r="BK23" i="3"/>
  <c r="BK24" i="3"/>
  <c r="BK26" i="3"/>
  <c r="BK27" i="3"/>
  <c r="BK28" i="3"/>
  <c r="BK30" i="3"/>
  <c r="BK31" i="3"/>
  <c r="BK32" i="3"/>
  <c r="BK34" i="3"/>
  <c r="BK36" i="3"/>
  <c r="BK37" i="3"/>
  <c r="BK39" i="3"/>
  <c r="BK40" i="3"/>
  <c r="BK43" i="3"/>
  <c r="BK44" i="3"/>
  <c r="BK45" i="3"/>
  <c r="BK47" i="3"/>
  <c r="BK48" i="3"/>
  <c r="BK50" i="3"/>
  <c r="BK52" i="3"/>
  <c r="BK53" i="3"/>
  <c r="BK55" i="3"/>
  <c r="BK56" i="3"/>
  <c r="BK57" i="3"/>
  <c r="CE57" i="3" s="1"/>
  <c r="CG57" i="3" s="1"/>
  <c r="CH57" i="3" s="1"/>
  <c r="BK60" i="3"/>
  <c r="BK61" i="3"/>
  <c r="BK63" i="3"/>
  <c r="BK64" i="3"/>
  <c r="BK66" i="3"/>
  <c r="BK68" i="3"/>
  <c r="BK69" i="3"/>
  <c r="BK70" i="3"/>
  <c r="BK72" i="3"/>
  <c r="BK11" i="3"/>
  <c r="AS6" i="3" s="1"/>
  <c r="BK13" i="2"/>
  <c r="BK15" i="2"/>
  <c r="BK17" i="2"/>
  <c r="BK18" i="2"/>
  <c r="BK20" i="2"/>
  <c r="BK21" i="2"/>
  <c r="BK23" i="2"/>
  <c r="BK24" i="2"/>
  <c r="BK25" i="2"/>
  <c r="BK27" i="2"/>
  <c r="BK28" i="2"/>
  <c r="BK29" i="2"/>
  <c r="BK31" i="2"/>
  <c r="BK32" i="2"/>
  <c r="BK33" i="2"/>
  <c r="BK34" i="2"/>
  <c r="BK35" i="2"/>
  <c r="BK36" i="2"/>
  <c r="BK39" i="2"/>
  <c r="BK40" i="2"/>
  <c r="BK41" i="2"/>
  <c r="BK44" i="2"/>
  <c r="BK45" i="2"/>
  <c r="BK47" i="2"/>
  <c r="BK50" i="2"/>
  <c r="BK52" i="2"/>
  <c r="BK56" i="2"/>
  <c r="BK57" i="2"/>
  <c r="BK60" i="2"/>
  <c r="BK61" i="2"/>
  <c r="BK63" i="2"/>
  <c r="BK66" i="2"/>
  <c r="BK68" i="2"/>
  <c r="BK69" i="2"/>
  <c r="BK70" i="2"/>
  <c r="BK71" i="2"/>
  <c r="BK11" i="2"/>
  <c r="AS6" i="2" s="1"/>
  <c r="BK72" i="2"/>
  <c r="AR14" i="1"/>
  <c r="AR15" i="1"/>
  <c r="AR17" i="1"/>
  <c r="AR18" i="1"/>
  <c r="AR19" i="1"/>
  <c r="AR20" i="1"/>
  <c r="AR21" i="1"/>
  <c r="AR23" i="1"/>
  <c r="AR24" i="1"/>
  <c r="AR26" i="1"/>
  <c r="AR28" i="1"/>
  <c r="AR30" i="1"/>
  <c r="AR31" i="1"/>
  <c r="AR34" i="1"/>
  <c r="AR36" i="1"/>
  <c r="AR39" i="1"/>
  <c r="AR40" i="1"/>
  <c r="AR42" i="1"/>
  <c r="AR43" i="1"/>
  <c r="AR44" i="1"/>
  <c r="AR46" i="1"/>
  <c r="AR47" i="1"/>
  <c r="AR48" i="1"/>
  <c r="AR49" i="1"/>
  <c r="AR50" i="1"/>
  <c r="AR51" i="1"/>
  <c r="AR52" i="1"/>
  <c r="AR54" i="1"/>
  <c r="AR56" i="1"/>
  <c r="AR58" i="1"/>
  <c r="AR60" i="1"/>
  <c r="AR61" i="1"/>
  <c r="AR64" i="1"/>
  <c r="AR65" i="1"/>
  <c r="AR67" i="1"/>
  <c r="AR68" i="1"/>
  <c r="AR70" i="1"/>
  <c r="AR71" i="1"/>
  <c r="AR72" i="1"/>
  <c r="AR11" i="3"/>
  <c r="Z6" i="3" s="1"/>
  <c r="AR13" i="3"/>
  <c r="AR14" i="3"/>
  <c r="AR15" i="3"/>
  <c r="AR16" i="3"/>
  <c r="AR17" i="3"/>
  <c r="AR18" i="3"/>
  <c r="AR19" i="3"/>
  <c r="AR20" i="3"/>
  <c r="AR21" i="3"/>
  <c r="AR24" i="3"/>
  <c r="AR25" i="3"/>
  <c r="AR26" i="3"/>
  <c r="AR27" i="3"/>
  <c r="AR28" i="3"/>
  <c r="AR31" i="3"/>
  <c r="AR35" i="3"/>
  <c r="AR36" i="3"/>
  <c r="AR38" i="3"/>
  <c r="AR39" i="3"/>
  <c r="AR41" i="3"/>
  <c r="AR43" i="3"/>
  <c r="AR44" i="3"/>
  <c r="AR45" i="3"/>
  <c r="CE45" i="3" s="1"/>
  <c r="CG45" i="3" s="1"/>
  <c r="CH45" i="3" s="1"/>
  <c r="AR47" i="3"/>
  <c r="AR48" i="3"/>
  <c r="AR51" i="3"/>
  <c r="AR52" i="3"/>
  <c r="AR54" i="3"/>
  <c r="AR55" i="3"/>
  <c r="AR57" i="3"/>
  <c r="AR59" i="3"/>
  <c r="AR60" i="3"/>
  <c r="AR61" i="3"/>
  <c r="AR63" i="3"/>
  <c r="AR64" i="3"/>
  <c r="AR66" i="3"/>
  <c r="AR67" i="3"/>
  <c r="AR68" i="3"/>
  <c r="AR69" i="3"/>
  <c r="AR70" i="3"/>
  <c r="AR71" i="3"/>
  <c r="AR14" i="2"/>
  <c r="AR15" i="2"/>
  <c r="AR16" i="2"/>
  <c r="AR18" i="2"/>
  <c r="AR19" i="2"/>
  <c r="AR20" i="2"/>
  <c r="AR22" i="2"/>
  <c r="AR23" i="2"/>
  <c r="AR24" i="2"/>
  <c r="AR25" i="2"/>
  <c r="AR26" i="2"/>
  <c r="AR27" i="2"/>
  <c r="AR30" i="2"/>
  <c r="AR31" i="2"/>
  <c r="AR32" i="2"/>
  <c r="AR35" i="2"/>
  <c r="AR36" i="2"/>
  <c r="AR38" i="2"/>
  <c r="AR41" i="2"/>
  <c r="AR43" i="2"/>
  <c r="AR47" i="2"/>
  <c r="AR48" i="2"/>
  <c r="AR51" i="2"/>
  <c r="AR52" i="2"/>
  <c r="AR54" i="2"/>
  <c r="AR57" i="2"/>
  <c r="AR59" i="2"/>
  <c r="AR60" i="2"/>
  <c r="AR63" i="2"/>
  <c r="AR64" i="2"/>
  <c r="AR66" i="2"/>
  <c r="AR67" i="2"/>
  <c r="AR68" i="2"/>
  <c r="AR71" i="2"/>
  <c r="AR72" i="2"/>
  <c r="AR70" i="2"/>
  <c r="Y15" i="3"/>
  <c r="Y16" i="3"/>
  <c r="Y18" i="3"/>
  <c r="Y19" i="3"/>
  <c r="Y24" i="3"/>
  <c r="Y28" i="3"/>
  <c r="Y29" i="3"/>
  <c r="Y30" i="3"/>
  <c r="Y32" i="3"/>
  <c r="Y34" i="3"/>
  <c r="Y35" i="3"/>
  <c r="Y36" i="3"/>
  <c r="Y38" i="3"/>
  <c r="Y42" i="3"/>
  <c r="Y45" i="3"/>
  <c r="Y46" i="3"/>
  <c r="Y48" i="3"/>
  <c r="Y50" i="3"/>
  <c r="Y52" i="3"/>
  <c r="Y54" i="3"/>
  <c r="Y57" i="3"/>
  <c r="Y58" i="3"/>
  <c r="Y59" i="3"/>
  <c r="Y60" i="3"/>
  <c r="Y61" i="3"/>
  <c r="Y62" i="3"/>
  <c r="Y64" i="3"/>
  <c r="Y66" i="3"/>
  <c r="CE66" i="3" s="1"/>
  <c r="CG66" i="3" s="1"/>
  <c r="CH66" i="3" s="1"/>
  <c r="Y67" i="3"/>
  <c r="Y68" i="3"/>
  <c r="Y69" i="3"/>
  <c r="Y70" i="3"/>
  <c r="CE70" i="3" s="1"/>
  <c r="CG70" i="3" s="1"/>
  <c r="CH70" i="3" s="1"/>
  <c r="Y51" i="3"/>
  <c r="Y71" i="3"/>
  <c r="Y13" i="2"/>
  <c r="Y14" i="2"/>
  <c r="Y15" i="2"/>
  <c r="Y16" i="2"/>
  <c r="Y17" i="2"/>
  <c r="Y18" i="2"/>
  <c r="Y21" i="2"/>
  <c r="Y22" i="2"/>
  <c r="Y23" i="2"/>
  <c r="Y26" i="2"/>
  <c r="Y27" i="2"/>
  <c r="Y29" i="2"/>
  <c r="Y32" i="2"/>
  <c r="Y34" i="2"/>
  <c r="Y38" i="2"/>
  <c r="Y39" i="2"/>
  <c r="Y42" i="2"/>
  <c r="Y43" i="2"/>
  <c r="Y45" i="2"/>
  <c r="Y48" i="2"/>
  <c r="Y50" i="2"/>
  <c r="Y51" i="2"/>
  <c r="Y54" i="2"/>
  <c r="Y55" i="2"/>
  <c r="Y57" i="2"/>
  <c r="Y58" i="2"/>
  <c r="Y59" i="2"/>
  <c r="Y61" i="2"/>
  <c r="Y63" i="2"/>
  <c r="Y64" i="2"/>
  <c r="Y66" i="2"/>
  <c r="Y67" i="2"/>
  <c r="Y69" i="2"/>
  <c r="Y70" i="2"/>
  <c r="Y71" i="2"/>
  <c r="Y11" i="2"/>
  <c r="G6" i="2" s="1"/>
  <c r="Y14" i="1"/>
  <c r="Y15" i="1"/>
  <c r="Y17" i="1"/>
  <c r="Y18" i="1"/>
  <c r="Y19" i="1"/>
  <c r="Y21" i="1"/>
  <c r="Y22" i="1"/>
  <c r="Y23" i="1"/>
  <c r="Y25" i="1"/>
  <c r="Y30" i="1"/>
  <c r="Y31" i="1"/>
  <c r="Y37" i="1"/>
  <c r="Y43" i="1"/>
  <c r="Y46" i="1"/>
  <c r="Y47" i="1"/>
  <c r="Y49" i="1"/>
  <c r="Y50" i="1"/>
  <c r="Y51" i="1"/>
  <c r="Y55" i="1"/>
  <c r="Y56" i="1"/>
  <c r="Y58" i="1"/>
  <c r="Y59" i="1"/>
  <c r="Y61" i="1"/>
  <c r="Y63" i="1"/>
  <c r="Y65" i="1"/>
  <c r="Y67" i="1"/>
  <c r="Y68" i="1"/>
  <c r="Y70" i="1"/>
  <c r="Y11" i="1"/>
  <c r="G6" i="1" s="1"/>
  <c r="CD24" i="1"/>
  <c r="BK14" i="1"/>
  <c r="CD23" i="1"/>
  <c r="Y54" i="1"/>
  <c r="AR63" i="1"/>
  <c r="BK15" i="1"/>
  <c r="CD21" i="1"/>
  <c r="Y26" i="1"/>
  <c r="Y34" i="1"/>
  <c r="Y38" i="1"/>
  <c r="Y13" i="1"/>
  <c r="BK13" i="1"/>
  <c r="AR16" i="1"/>
  <c r="BK16" i="1"/>
  <c r="BK19" i="1"/>
  <c r="CD19" i="1"/>
  <c r="AR22" i="1"/>
  <c r="CD22" i="1"/>
  <c r="Y24" i="1"/>
  <c r="BK25" i="1"/>
  <c r="CD25" i="1"/>
  <c r="Y27" i="1"/>
  <c r="AR27" i="1"/>
  <c r="BK29" i="1"/>
  <c r="CD31" i="1"/>
  <c r="Y33" i="1"/>
  <c r="BK33" i="1"/>
  <c r="Y35" i="1"/>
  <c r="BK35" i="1"/>
  <c r="CD35" i="1"/>
  <c r="BK37" i="1"/>
  <c r="CD37" i="1"/>
  <c r="Y41" i="1"/>
  <c r="CD41" i="1"/>
  <c r="BK43" i="1"/>
  <c r="CD45" i="1"/>
  <c r="Y52" i="1"/>
  <c r="Y30" i="2"/>
  <c r="Y33" i="2"/>
  <c r="AR39" i="2"/>
  <c r="AR42" i="2"/>
  <c r="BK48" i="2"/>
  <c r="BK51" i="2"/>
  <c r="CD57" i="2"/>
  <c r="CD60" i="2"/>
  <c r="Y16" i="1"/>
  <c r="BK18" i="1"/>
  <c r="AR25" i="1"/>
  <c r="Y36" i="1"/>
  <c r="Y39" i="1"/>
  <c r="Y40" i="1"/>
  <c r="Y42" i="1"/>
  <c r="Y44" i="1"/>
  <c r="Y45" i="1"/>
  <c r="AR45" i="1"/>
  <c r="Y48" i="1"/>
  <c r="CD49" i="1"/>
  <c r="CD52" i="1"/>
  <c r="Y57" i="1"/>
  <c r="AR57" i="1"/>
  <c r="AR59" i="1"/>
  <c r="BK59" i="1"/>
  <c r="CD59" i="1"/>
  <c r="CD61" i="1"/>
  <c r="Y64" i="1"/>
  <c r="Y66" i="1"/>
  <c r="AR66" i="1"/>
  <c r="BK66" i="1"/>
  <c r="BK68" i="1"/>
  <c r="CD68" i="1"/>
  <c r="Y71" i="1"/>
  <c r="Y19" i="2"/>
  <c r="Y25" i="2"/>
  <c r="AR28" i="2"/>
  <c r="Y31" i="2"/>
  <c r="AR34" i="2"/>
  <c r="Y37" i="2"/>
  <c r="BK37" i="2"/>
  <c r="AR40" i="2"/>
  <c r="BK43" i="2"/>
  <c r="Y46" i="2"/>
  <c r="AR46" i="2"/>
  <c r="CD46" i="2"/>
  <c r="Y49" i="2"/>
  <c r="BK49" i="2"/>
  <c r="CD52" i="2"/>
  <c r="AR55" i="2"/>
  <c r="BK55" i="2"/>
  <c r="AR58" i="2"/>
  <c r="CD58" i="2"/>
  <c r="BK64" i="2"/>
  <c r="CD64" i="2"/>
  <c r="BK67" i="2"/>
  <c r="CD13" i="3"/>
  <c r="Y14" i="3"/>
  <c r="CD17" i="3"/>
  <c r="Y22" i="3"/>
  <c r="AR11" i="1"/>
  <c r="Z6" i="1" s="1"/>
  <c r="AR13" i="1"/>
  <c r="CD15" i="1"/>
  <c r="Y20" i="1"/>
  <c r="BK22" i="1"/>
  <c r="Y28" i="1"/>
  <c r="Y29" i="1"/>
  <c r="AR29" i="1"/>
  <c r="AR32" i="1"/>
  <c r="AR33" i="1"/>
  <c r="AR35" i="1"/>
  <c r="AR37" i="1"/>
  <c r="AR38" i="1"/>
  <c r="BK38" i="1"/>
  <c r="BK41" i="1"/>
  <c r="BK42" i="1"/>
  <c r="BK44" i="1"/>
  <c r="BK48" i="1"/>
  <c r="CD48" i="1"/>
  <c r="CD51" i="1"/>
  <c r="CE51" i="1" s="1"/>
  <c r="CG51" i="1" s="1"/>
  <c r="CH51" i="1" s="1"/>
  <c r="Y53" i="1"/>
  <c r="AR53" i="1"/>
  <c r="AR55" i="1"/>
  <c r="BK55" i="1"/>
  <c r="CD55" i="1"/>
  <c r="CD57" i="1"/>
  <c r="Y60" i="1"/>
  <c r="Y62" i="1"/>
  <c r="AR62" i="1"/>
  <c r="BK62" i="1"/>
  <c r="BK64" i="1"/>
  <c r="CD64" i="1"/>
  <c r="Y69" i="1"/>
  <c r="AR69" i="1"/>
  <c r="BK71" i="1"/>
  <c r="BK16" i="2"/>
  <c r="CD16" i="2"/>
  <c r="BK19" i="2"/>
  <c r="CD25" i="2"/>
  <c r="CD28" i="2"/>
  <c r="Y35" i="2"/>
  <c r="Y41" i="2"/>
  <c r="AR44" i="2"/>
  <c r="Y47" i="2"/>
  <c r="AR50" i="2"/>
  <c r="Y53" i="2"/>
  <c r="BK53" i="2"/>
  <c r="AR56" i="2"/>
  <c r="BK59" i="2"/>
  <c r="Y62" i="2"/>
  <c r="AR62" i="2"/>
  <c r="CD62" i="2"/>
  <c r="Y65" i="2"/>
  <c r="BK65" i="2"/>
  <c r="CD68" i="2"/>
  <c r="CD14" i="3"/>
  <c r="AR23" i="3"/>
  <c r="Y72" i="1"/>
  <c r="AR11" i="2"/>
  <c r="Z6" i="2" s="1"/>
  <c r="CD15" i="2"/>
  <c r="Y20" i="2"/>
  <c r="AR29" i="2"/>
  <c r="BK38" i="2"/>
  <c r="CE38" i="2" s="1"/>
  <c r="CG38" i="2" s="1"/>
  <c r="CH38" i="2" s="1"/>
  <c r="CD47" i="2"/>
  <c r="Y52" i="2"/>
  <c r="AR61" i="2"/>
  <c r="CD70" i="2"/>
  <c r="CD72" i="2"/>
  <c r="CD21" i="3"/>
  <c r="Y26" i="3"/>
  <c r="CD48" i="3"/>
  <c r="CD64" i="3"/>
  <c r="CD27" i="1"/>
  <c r="Y32" i="1"/>
  <c r="BK34" i="1"/>
  <c r="AR41" i="1"/>
  <c r="CD43" i="1"/>
  <c r="AR13" i="2"/>
  <c r="BK22" i="2"/>
  <c r="CD31" i="2"/>
  <c r="Y36" i="2"/>
  <c r="AR45" i="2"/>
  <c r="BK54" i="2"/>
  <c r="CE54" i="2" s="1"/>
  <c r="CG54" i="2" s="1"/>
  <c r="CH54" i="2" s="1"/>
  <c r="CD63" i="2"/>
  <c r="CE63" i="2" s="1"/>
  <c r="CG63" i="2" s="1"/>
  <c r="CH63" i="2" s="1"/>
  <c r="Y68" i="2"/>
  <c r="CD11" i="3"/>
  <c r="BL6" i="3" s="1"/>
  <c r="CD16" i="3"/>
  <c r="CE16" i="3" s="1"/>
  <c r="CG16" i="3" s="1"/>
  <c r="CH16" i="3" s="1"/>
  <c r="CD18" i="3"/>
  <c r="CD20" i="3"/>
  <c r="CD36" i="3"/>
  <c r="CD52" i="3"/>
  <c r="AR17" i="2"/>
  <c r="Y24" i="2"/>
  <c r="BK26" i="2"/>
  <c r="CD35" i="2"/>
  <c r="BK42" i="2"/>
  <c r="Y56" i="2"/>
  <c r="Y25" i="3"/>
  <c r="AR37" i="3"/>
  <c r="CD71" i="1"/>
  <c r="CD19" i="2"/>
  <c r="AR33" i="2"/>
  <c r="Y40" i="2"/>
  <c r="AR49" i="2"/>
  <c r="CD51" i="2"/>
  <c r="BK58" i="2"/>
  <c r="AR65" i="2"/>
  <c r="CD67" i="2"/>
  <c r="Y37" i="3"/>
  <c r="BK54" i="3"/>
  <c r="BK14" i="2"/>
  <c r="AR21" i="2"/>
  <c r="CD23" i="2"/>
  <c r="Y28" i="2"/>
  <c r="BK30" i="2"/>
  <c r="AR37" i="2"/>
  <c r="CD39" i="2"/>
  <c r="Y44" i="2"/>
  <c r="BK46" i="2"/>
  <c r="AR53" i="2"/>
  <c r="CD55" i="2"/>
  <c r="Y60" i="2"/>
  <c r="BK62" i="2"/>
  <c r="AR69" i="2"/>
  <c r="CE69" i="2" s="1"/>
  <c r="CG69" i="2" s="1"/>
  <c r="CH69" i="2" s="1"/>
  <c r="Y72" i="2"/>
  <c r="Y17" i="3"/>
  <c r="Y20" i="3"/>
  <c r="Y21" i="3"/>
  <c r="Y23" i="3"/>
  <c r="BK25" i="3"/>
  <c r="Y27" i="3"/>
  <c r="AR30" i="3"/>
  <c r="AR34" i="3"/>
  <c r="CE34" i="3" s="1"/>
  <c r="CG34" i="3" s="1"/>
  <c r="CH34" i="3" s="1"/>
  <c r="Y39" i="3"/>
  <c r="Y43" i="3"/>
  <c r="CE43" i="3" s="1"/>
  <c r="CG43" i="3" s="1"/>
  <c r="CH43" i="3" s="1"/>
  <c r="AR46" i="3"/>
  <c r="BK46" i="3"/>
  <c r="Y55" i="3"/>
  <c r="CE55" i="3" s="1"/>
  <c r="CG55" i="3" s="1"/>
  <c r="CH55" i="3" s="1"/>
  <c r="CD63" i="3"/>
  <c r="Y11" i="3"/>
  <c r="G6" i="3" s="1"/>
  <c r="Y13" i="3"/>
  <c r="BK15" i="3"/>
  <c r="AR22" i="3"/>
  <c r="AR29" i="3"/>
  <c r="BK29" i="3"/>
  <c r="AR32" i="3"/>
  <c r="CE32" i="3" s="1"/>
  <c r="CG32" i="3" s="1"/>
  <c r="CH32" i="3" s="1"/>
  <c r="BK38" i="3"/>
  <c r="CD38" i="3"/>
  <c r="Y41" i="3"/>
  <c r="BK41" i="3"/>
  <c r="Y44" i="3"/>
  <c r="CD47" i="3"/>
  <c r="AR50" i="3"/>
  <c r="CD50" i="3"/>
  <c r="Y53" i="3"/>
  <c r="AR53" i="3"/>
  <c r="BK59" i="3"/>
  <c r="AR62" i="3"/>
  <c r="BK62" i="3"/>
  <c r="CD68" i="3"/>
  <c r="CE68" i="3" s="1"/>
  <c r="CG68" i="3" s="1"/>
  <c r="CH68" i="3" s="1"/>
  <c r="BK71" i="3"/>
  <c r="CD71" i="3"/>
  <c r="CD24" i="3"/>
  <c r="CD28" i="3"/>
  <c r="CE28" i="3" s="1"/>
  <c r="CG28" i="3" s="1"/>
  <c r="CH28" i="3" s="1"/>
  <c r="Y31" i="3"/>
  <c r="Y33" i="3"/>
  <c r="AR33" i="3"/>
  <c r="BK33" i="3"/>
  <c r="BK35" i="3"/>
  <c r="CD35" i="3"/>
  <c r="Y40" i="3"/>
  <c r="AR40" i="3"/>
  <c r="AR42" i="3"/>
  <c r="BK42" i="3"/>
  <c r="CD42" i="3"/>
  <c r="CD44" i="3"/>
  <c r="Y47" i="3"/>
  <c r="Y49" i="3"/>
  <c r="AR49" i="3"/>
  <c r="BK49" i="3"/>
  <c r="BK51" i="3"/>
  <c r="CD51" i="3"/>
  <c r="Y56" i="3"/>
  <c r="AR56" i="3"/>
  <c r="AR58" i="3"/>
  <c r="BK58" i="3"/>
  <c r="CD58" i="3"/>
  <c r="CD60" i="3"/>
  <c r="Y63" i="3"/>
  <c r="Y65" i="3"/>
  <c r="AR65" i="3"/>
  <c r="BK65" i="3"/>
  <c r="BK67" i="3"/>
  <c r="CD67" i="3"/>
  <c r="Y72" i="3"/>
  <c r="AR72" i="3"/>
  <c r="CE21" i="2" l="1"/>
  <c r="CG21" i="2" s="1"/>
  <c r="CH21" i="2" s="1"/>
  <c r="CE32" i="2"/>
  <c r="CG32" i="2" s="1"/>
  <c r="CH32" i="2" s="1"/>
  <c r="CE59" i="2"/>
  <c r="CG59" i="2" s="1"/>
  <c r="CH59" i="2" s="1"/>
  <c r="CE50" i="2"/>
  <c r="CG50" i="2" s="1"/>
  <c r="CH50" i="2" s="1"/>
  <c r="CE45" i="2"/>
  <c r="CG45" i="2" s="1"/>
  <c r="CH45" i="2" s="1"/>
  <c r="CE41" i="2"/>
  <c r="CG41" i="2" s="1"/>
  <c r="CH41" i="2" s="1"/>
  <c r="CE36" i="2"/>
  <c r="CG36" i="2" s="1"/>
  <c r="CH36" i="2" s="1"/>
  <c r="CE51" i="2"/>
  <c r="CG51" i="2" s="1"/>
  <c r="CH51" i="2" s="1"/>
  <c r="CE71" i="2"/>
  <c r="CG71" i="2" s="1"/>
  <c r="CH71" i="2" s="1"/>
  <c r="CE70" i="2"/>
  <c r="CG70" i="2" s="1"/>
  <c r="CH70" i="2" s="1"/>
  <c r="CE36" i="1"/>
  <c r="CG36" i="1" s="1"/>
  <c r="CH36" i="1" s="1"/>
  <c r="CE65" i="1"/>
  <c r="CG65" i="1" s="1"/>
  <c r="CH65" i="1" s="1"/>
  <c r="CE58" i="1"/>
  <c r="CG58" i="1" s="1"/>
  <c r="CH58" i="1" s="1"/>
  <c r="CE28" i="1"/>
  <c r="CG28" i="1" s="1"/>
  <c r="CH28" i="1" s="1"/>
  <c r="CE52" i="1"/>
  <c r="CG52" i="1" s="1"/>
  <c r="CH52" i="1" s="1"/>
  <c r="CE72" i="1"/>
  <c r="CG72" i="1" s="1"/>
  <c r="CH72" i="1" s="1"/>
  <c r="CE43" i="1"/>
  <c r="CG43" i="1" s="1"/>
  <c r="CH43" i="1" s="1"/>
  <c r="CE61" i="3"/>
  <c r="CG61" i="3" s="1"/>
  <c r="CH61" i="3" s="1"/>
  <c r="CE29" i="3"/>
  <c r="CG29" i="3" s="1"/>
  <c r="CH29" i="3" s="1"/>
  <c r="CE69" i="3"/>
  <c r="CG69" i="3" s="1"/>
  <c r="CH69" i="3" s="1"/>
  <c r="CE67" i="3"/>
  <c r="CG67" i="3" s="1"/>
  <c r="CH67" i="3" s="1"/>
  <c r="CE51" i="3"/>
  <c r="CG51" i="3" s="1"/>
  <c r="CH51" i="3" s="1"/>
  <c r="CE47" i="3"/>
  <c r="CG47" i="3" s="1"/>
  <c r="CH47" i="3" s="1"/>
  <c r="CE71" i="3"/>
  <c r="CG71" i="3" s="1"/>
  <c r="CH71" i="3" s="1"/>
  <c r="CE60" i="3"/>
  <c r="CG60" i="3" s="1"/>
  <c r="CH60" i="3" s="1"/>
  <c r="CE38" i="3"/>
  <c r="CG38" i="3" s="1"/>
  <c r="CH38" i="3" s="1"/>
  <c r="CE52" i="3"/>
  <c r="CG52" i="3" s="1"/>
  <c r="CH52" i="3" s="1"/>
  <c r="CE40" i="1"/>
  <c r="CG40" i="1" s="1"/>
  <c r="CH40" i="1" s="1"/>
  <c r="CE47" i="1"/>
  <c r="CG47" i="1" s="1"/>
  <c r="CH47" i="1" s="1"/>
  <c r="CE17" i="1"/>
  <c r="CG17" i="1" s="1"/>
  <c r="CH17" i="1" s="1"/>
  <c r="CE59" i="1"/>
  <c r="CG59" i="1" s="1"/>
  <c r="CH59" i="1" s="1"/>
  <c r="CE60" i="1"/>
  <c r="CG60" i="1" s="1"/>
  <c r="CH60" i="1" s="1"/>
  <c r="CE55" i="1"/>
  <c r="CG55" i="1" s="1"/>
  <c r="CH55" i="1" s="1"/>
  <c r="CE42" i="1"/>
  <c r="CG42" i="1" s="1"/>
  <c r="CH42" i="1" s="1"/>
  <c r="CE26" i="1"/>
  <c r="CG26" i="1" s="1"/>
  <c r="CH26" i="1" s="1"/>
  <c r="CE67" i="1"/>
  <c r="CG67" i="1" s="1"/>
  <c r="CH67" i="1" s="1"/>
  <c r="CE42" i="3"/>
  <c r="CG42" i="3" s="1"/>
  <c r="CH42" i="3" s="1"/>
  <c r="CE50" i="3"/>
  <c r="CG50" i="3" s="1"/>
  <c r="CH50" i="3" s="1"/>
  <c r="CE17" i="3"/>
  <c r="CG17" i="3" s="1"/>
  <c r="CH17" i="3" s="1"/>
  <c r="CE18" i="3"/>
  <c r="CG18" i="3" s="1"/>
  <c r="CH18" i="3" s="1"/>
  <c r="CE44" i="3"/>
  <c r="CG44" i="3" s="1"/>
  <c r="CH44" i="3" s="1"/>
  <c r="CE35" i="3"/>
  <c r="CG35" i="3" s="1"/>
  <c r="CH35" i="3" s="1"/>
  <c r="CE62" i="3"/>
  <c r="CG62" i="3" s="1"/>
  <c r="CH62" i="3" s="1"/>
  <c r="CE15" i="2"/>
  <c r="CG15" i="2" s="1"/>
  <c r="CH15" i="2" s="1"/>
  <c r="CE34" i="2"/>
  <c r="CG34" i="2" s="1"/>
  <c r="CH34" i="2" s="1"/>
  <c r="CE57" i="2"/>
  <c r="CG57" i="2" s="1"/>
  <c r="CH57" i="2" s="1"/>
  <c r="CE18" i="2"/>
  <c r="CG18" i="2" s="1"/>
  <c r="CH18" i="2" s="1"/>
  <c r="CE66" i="2"/>
  <c r="CG66" i="2" s="1"/>
  <c r="CH66" i="2" s="1"/>
  <c r="CE43" i="2"/>
  <c r="CG43" i="2" s="1"/>
  <c r="CH43" i="2" s="1"/>
  <c r="CE58" i="2"/>
  <c r="CG58" i="2" s="1"/>
  <c r="CH58" i="2" s="1"/>
  <c r="CE42" i="2"/>
  <c r="CG42" i="2" s="1"/>
  <c r="CH42" i="2" s="1"/>
  <c r="CE39" i="1"/>
  <c r="CG39" i="1" s="1"/>
  <c r="CH39" i="1" s="1"/>
  <c r="CE32" i="1"/>
  <c r="CG32" i="1" s="1"/>
  <c r="CH32" i="1" s="1"/>
  <c r="CE21" i="1"/>
  <c r="CG21" i="1" s="1"/>
  <c r="CH21" i="1" s="1"/>
  <c r="CE20" i="1"/>
  <c r="CG20" i="1" s="1"/>
  <c r="CH20" i="1" s="1"/>
  <c r="CE70" i="1"/>
  <c r="CG70" i="1" s="1"/>
  <c r="CH70" i="1" s="1"/>
  <c r="CE56" i="1"/>
  <c r="CG56" i="1" s="1"/>
  <c r="CH56" i="1" s="1"/>
  <c r="CE61" i="1"/>
  <c r="CG61" i="1" s="1"/>
  <c r="CH61" i="1" s="1"/>
  <c r="CE29" i="1"/>
  <c r="CG29" i="1" s="1"/>
  <c r="CH29" i="1" s="1"/>
  <c r="CE44" i="1"/>
  <c r="CG44" i="1" s="1"/>
  <c r="CH44" i="1" s="1"/>
  <c r="CE37" i="1"/>
  <c r="CG37" i="1" s="1"/>
  <c r="CH37" i="1" s="1"/>
  <c r="CE23" i="1"/>
  <c r="CG23" i="1" s="1"/>
  <c r="CH23" i="1" s="1"/>
  <c r="CE18" i="1"/>
  <c r="CG18" i="1" s="1"/>
  <c r="CH18" i="1" s="1"/>
  <c r="CE54" i="1"/>
  <c r="CG54" i="1" s="1"/>
  <c r="CH54" i="1" s="1"/>
  <c r="CE30" i="1"/>
  <c r="CG30" i="1" s="1"/>
  <c r="CH30" i="1" s="1"/>
  <c r="CE27" i="3"/>
  <c r="CG27" i="3" s="1"/>
  <c r="CH27" i="3" s="1"/>
  <c r="CE26" i="3"/>
  <c r="CG26" i="3" s="1"/>
  <c r="CH26" i="3" s="1"/>
  <c r="CE20" i="3"/>
  <c r="CG20" i="3" s="1"/>
  <c r="CH20" i="3" s="1"/>
  <c r="CE13" i="3"/>
  <c r="CG13" i="3" s="1"/>
  <c r="CH13" i="3" s="1"/>
  <c r="CE53" i="3"/>
  <c r="CG53" i="3" s="1"/>
  <c r="CH53" i="3" s="1"/>
  <c r="CE72" i="3"/>
  <c r="CG72" i="3" s="1"/>
  <c r="CH72" i="3" s="1"/>
  <c r="CE56" i="3"/>
  <c r="CG56" i="3" s="1"/>
  <c r="CH56" i="3" s="1"/>
  <c r="CE40" i="3"/>
  <c r="CG40" i="3" s="1"/>
  <c r="CH40" i="3" s="1"/>
  <c r="CE31" i="3"/>
  <c r="CG31" i="3" s="1"/>
  <c r="CH31" i="3" s="1"/>
  <c r="CE59" i="3"/>
  <c r="CG59" i="3" s="1"/>
  <c r="CH59" i="3" s="1"/>
  <c r="CE39" i="3"/>
  <c r="CG39" i="3" s="1"/>
  <c r="CH39" i="3" s="1"/>
  <c r="CE48" i="3"/>
  <c r="CG48" i="3" s="1"/>
  <c r="CH48" i="3" s="1"/>
  <c r="CE30" i="3"/>
  <c r="CG30" i="3" s="1"/>
  <c r="CH30" i="3" s="1"/>
  <c r="CE19" i="3"/>
  <c r="CG19" i="3" s="1"/>
  <c r="CH19" i="3" s="1"/>
  <c r="CE58" i="3"/>
  <c r="CG58" i="3" s="1"/>
  <c r="CH58" i="3" s="1"/>
  <c r="CE64" i="3"/>
  <c r="CG64" i="3" s="1"/>
  <c r="CH64" i="3" s="1"/>
  <c r="CE64" i="2"/>
  <c r="CG64" i="2" s="1"/>
  <c r="CH64" i="2" s="1"/>
  <c r="CE31" i="2"/>
  <c r="CG31" i="2" s="1"/>
  <c r="CH31" i="2" s="1"/>
  <c r="CE24" i="2"/>
  <c r="CG24" i="2" s="1"/>
  <c r="CH24" i="2" s="1"/>
  <c r="CE20" i="2"/>
  <c r="CG20" i="2" s="1"/>
  <c r="CH20" i="2" s="1"/>
  <c r="CE19" i="2"/>
  <c r="CG19" i="2" s="1"/>
  <c r="CH19" i="2" s="1"/>
  <c r="CE14" i="2"/>
  <c r="CG14" i="2" s="1"/>
  <c r="CH14" i="2" s="1"/>
  <c r="CE52" i="2"/>
  <c r="CG52" i="2" s="1"/>
  <c r="CH52" i="2" s="1"/>
  <c r="CE16" i="2"/>
  <c r="CG16" i="2" s="1"/>
  <c r="CH16" i="2" s="1"/>
  <c r="CE60" i="2"/>
  <c r="CG60" i="2" s="1"/>
  <c r="CH60" i="2" s="1"/>
  <c r="CE27" i="2"/>
  <c r="CG27" i="2" s="1"/>
  <c r="CH27" i="2" s="1"/>
  <c r="CE17" i="2"/>
  <c r="CG17" i="2" s="1"/>
  <c r="CH17" i="2" s="1"/>
  <c r="CE13" i="2"/>
  <c r="CG13" i="2" s="1"/>
  <c r="CH13" i="2" s="1"/>
  <c r="CE40" i="2"/>
  <c r="CG40" i="2" s="1"/>
  <c r="CH40" i="2" s="1"/>
  <c r="CE61" i="2"/>
  <c r="CG61" i="2" s="1"/>
  <c r="CH61" i="2" s="1"/>
  <c r="CE44" i="2"/>
  <c r="CG44" i="2" s="1"/>
  <c r="CH44" i="2" s="1"/>
  <c r="CE28" i="2"/>
  <c r="CG28" i="2" s="1"/>
  <c r="CH28" i="2" s="1"/>
  <c r="CE24" i="3"/>
  <c r="CG24" i="3" s="1"/>
  <c r="CH24" i="3" s="1"/>
  <c r="CE15" i="3"/>
  <c r="CG15" i="3" s="1"/>
  <c r="CH15" i="3" s="1"/>
  <c r="CE54" i="3"/>
  <c r="CG54" i="3" s="1"/>
  <c r="CH54" i="3" s="1"/>
  <c r="CE46" i="3"/>
  <c r="CG46" i="3" s="1"/>
  <c r="CH46" i="3" s="1"/>
  <c r="CE36" i="3"/>
  <c r="CG36" i="3" s="1"/>
  <c r="CH36" i="3" s="1"/>
  <c r="CE26" i="2"/>
  <c r="CG26" i="2" s="1"/>
  <c r="CH26" i="2" s="1"/>
  <c r="CE23" i="2"/>
  <c r="CG23" i="2" s="1"/>
  <c r="CH23" i="2" s="1"/>
  <c r="CE22" i="2"/>
  <c r="CG22" i="2" s="1"/>
  <c r="CH22" i="2" s="1"/>
  <c r="CE29" i="2"/>
  <c r="CG29" i="2" s="1"/>
  <c r="CH29" i="2" s="1"/>
  <c r="CE55" i="2"/>
  <c r="CG55" i="2" s="1"/>
  <c r="CH55" i="2" s="1"/>
  <c r="CE39" i="2"/>
  <c r="CG39" i="2" s="1"/>
  <c r="CH39" i="2" s="1"/>
  <c r="CE67" i="2"/>
  <c r="CG67" i="2" s="1"/>
  <c r="CH67" i="2" s="1"/>
  <c r="CE48" i="2"/>
  <c r="CG48" i="2" s="1"/>
  <c r="CH48" i="2" s="1"/>
  <c r="CE25" i="1"/>
  <c r="CG25" i="1" s="1"/>
  <c r="CH25" i="1" s="1"/>
  <c r="CE19" i="1"/>
  <c r="CG19" i="1" s="1"/>
  <c r="CH19" i="1" s="1"/>
  <c r="CE15" i="1"/>
  <c r="CG15" i="1" s="1"/>
  <c r="CH15" i="1" s="1"/>
  <c r="CE14" i="1"/>
  <c r="CG14" i="1" s="1"/>
  <c r="CH14" i="1" s="1"/>
  <c r="CE63" i="1"/>
  <c r="CG63" i="1" s="1"/>
  <c r="CH63" i="1" s="1"/>
  <c r="CE68" i="1"/>
  <c r="CG68" i="1" s="1"/>
  <c r="CH68" i="1" s="1"/>
  <c r="CE49" i="1"/>
  <c r="CG49" i="1" s="1"/>
  <c r="CH49" i="1" s="1"/>
  <c r="CE31" i="1"/>
  <c r="CG31" i="1" s="1"/>
  <c r="CH31" i="1" s="1"/>
  <c r="CE22" i="1"/>
  <c r="CG22" i="1" s="1"/>
  <c r="CH22" i="1" s="1"/>
  <c r="CE41" i="1"/>
  <c r="CG41" i="1" s="1"/>
  <c r="CH41" i="1" s="1"/>
  <c r="CE65" i="3"/>
  <c r="CG65" i="3" s="1"/>
  <c r="CH65" i="3" s="1"/>
  <c r="CE49" i="3"/>
  <c r="CG49" i="3" s="1"/>
  <c r="CH49" i="3" s="1"/>
  <c r="CE33" i="3"/>
  <c r="CG33" i="3" s="1"/>
  <c r="CH33" i="3" s="1"/>
  <c r="CE47" i="2"/>
  <c r="CG47" i="2" s="1"/>
  <c r="CH47" i="2" s="1"/>
  <c r="CE37" i="2"/>
  <c r="CG37" i="2" s="1"/>
  <c r="CH37" i="2" s="1"/>
  <c r="CE63" i="3"/>
  <c r="CG63" i="3" s="1"/>
  <c r="CH63" i="3" s="1"/>
  <c r="CE41" i="3"/>
  <c r="CG41" i="3" s="1"/>
  <c r="CH41" i="3" s="1"/>
  <c r="CE23" i="3"/>
  <c r="CG23" i="3" s="1"/>
  <c r="CH23" i="3" s="1"/>
  <c r="CE72" i="2"/>
  <c r="CG72" i="2" s="1"/>
  <c r="CH72" i="2" s="1"/>
  <c r="CE37" i="3"/>
  <c r="CG37" i="3" s="1"/>
  <c r="CH37" i="3" s="1"/>
  <c r="CE56" i="2"/>
  <c r="CG56" i="2" s="1"/>
  <c r="CH56" i="2" s="1"/>
  <c r="CE68" i="2"/>
  <c r="CG68" i="2" s="1"/>
  <c r="CH68" i="2" s="1"/>
  <c r="CE62" i="2"/>
  <c r="CG62" i="2" s="1"/>
  <c r="CH62" i="2" s="1"/>
  <c r="CE53" i="2"/>
  <c r="CG53" i="2" s="1"/>
  <c r="CH53" i="2" s="1"/>
  <c r="CE69" i="1"/>
  <c r="CG69" i="1" s="1"/>
  <c r="CH69" i="1" s="1"/>
  <c r="CE53" i="1"/>
  <c r="CG53" i="1" s="1"/>
  <c r="CH53" i="1" s="1"/>
  <c r="CE14" i="3"/>
  <c r="CG14" i="3" s="1"/>
  <c r="CH14" i="3" s="1"/>
  <c r="CE49" i="2"/>
  <c r="CG49" i="2" s="1"/>
  <c r="CH49" i="2" s="1"/>
  <c r="CE25" i="2"/>
  <c r="CG25" i="2" s="1"/>
  <c r="CH25" i="2" s="1"/>
  <c r="CE71" i="1"/>
  <c r="CG71" i="1" s="1"/>
  <c r="CH71" i="1" s="1"/>
  <c r="CE57" i="1"/>
  <c r="CG57" i="1" s="1"/>
  <c r="CH57" i="1" s="1"/>
  <c r="CE30" i="2"/>
  <c r="CG30" i="2" s="1"/>
  <c r="CH30" i="2" s="1"/>
  <c r="CE24" i="1"/>
  <c r="CG24" i="1" s="1"/>
  <c r="CH24" i="1" s="1"/>
  <c r="CE13" i="1"/>
  <c r="CG13" i="1" s="1"/>
  <c r="CH13" i="1" s="1"/>
  <c r="CE38" i="1"/>
  <c r="CG38" i="1" s="1"/>
  <c r="CH38" i="1" s="1"/>
  <c r="CE64" i="1"/>
  <c r="CG64" i="1" s="1"/>
  <c r="CH64" i="1" s="1"/>
  <c r="CE25" i="3"/>
  <c r="CG25" i="3" s="1"/>
  <c r="CH25" i="3" s="1"/>
  <c r="CE35" i="2"/>
  <c r="CG35" i="2" s="1"/>
  <c r="CH35" i="2" s="1"/>
  <c r="CE46" i="2"/>
  <c r="CG46" i="2" s="1"/>
  <c r="CH46" i="2" s="1"/>
  <c r="CE48" i="1"/>
  <c r="CG48" i="1" s="1"/>
  <c r="CH48" i="1" s="1"/>
  <c r="CE33" i="2"/>
  <c r="CG33" i="2" s="1"/>
  <c r="CH33" i="2" s="1"/>
  <c r="CE35" i="1"/>
  <c r="CG35" i="1" s="1"/>
  <c r="CH35" i="1" s="1"/>
  <c r="CE21" i="3"/>
  <c r="CG21" i="3" s="1"/>
  <c r="CH21" i="3" s="1"/>
  <c r="CE65" i="2"/>
  <c r="CG65" i="2" s="1"/>
  <c r="CH65" i="2" s="1"/>
  <c r="CE62" i="1"/>
  <c r="CG62" i="1" s="1"/>
  <c r="CH62" i="1" s="1"/>
  <c r="CE22" i="3"/>
  <c r="CG22" i="3" s="1"/>
  <c r="CH22" i="3" s="1"/>
  <c r="CE66" i="1"/>
  <c r="CG66" i="1" s="1"/>
  <c r="CH66" i="1" s="1"/>
  <c r="CE45" i="1"/>
  <c r="CG45" i="1" s="1"/>
  <c r="CH45" i="1" s="1"/>
  <c r="CE16" i="1"/>
  <c r="CG16" i="1" s="1"/>
  <c r="CH16" i="1" s="1"/>
  <c r="CE33" i="1"/>
  <c r="CG33" i="1" s="1"/>
  <c r="CH33" i="1" s="1"/>
  <c r="CE27" i="1"/>
  <c r="CG27" i="1" s="1"/>
  <c r="CH27" i="1" s="1"/>
  <c r="CE34" i="1"/>
  <c r="CG34" i="1" s="1"/>
  <c r="CH34" i="1" s="1"/>
</calcChain>
</file>

<file path=xl/sharedStrings.xml><?xml version="1.0" encoding="utf-8"?>
<sst xmlns="http://schemas.openxmlformats.org/spreadsheetml/2006/main" count="399" uniqueCount="131">
  <si>
    <t>CONTROL DE ACTIVIDADES</t>
  </si>
  <si>
    <t>Nombre del Docente:</t>
  </si>
  <si>
    <t>HUGO NELSON MOLINA MORALES</t>
  </si>
  <si>
    <t>'67'</t>
  </si>
  <si>
    <t>Modalidad</t>
  </si>
  <si>
    <t>'06'</t>
  </si>
  <si>
    <t>Bachillerato General</t>
  </si>
  <si>
    <t>Año Lectivo</t>
  </si>
  <si>
    <t>'23'</t>
  </si>
  <si>
    <t>MEDIA</t>
  </si>
  <si>
    <t>Grado</t>
  </si>
  <si>
    <t>'11'</t>
  </si>
  <si>
    <t>Segundo año</t>
  </si>
  <si>
    <t>Sección</t>
  </si>
  <si>
    <t>'02'</t>
  </si>
  <si>
    <t>B</t>
  </si>
  <si>
    <t>Asignatura</t>
  </si>
  <si>
    <t>'17'</t>
  </si>
  <si>
    <t>Ciencias Naturales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</si>
  <si>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</si>
  <si>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</si>
  <si>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</si>
  <si>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</si>
  <si>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</si>
  <si>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</si>
  <si>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</si>
  <si>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</si>
  <si>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</si>
  <si>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</si>
  <si>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</si>
  <si>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</si>
  <si>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</si>
  <si>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</si>
  <si>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</si>
  <si>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</si>
  <si>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</si>
  <si>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</si>
  <si>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</si>
  <si>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</si>
  <si>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</si>
  <si>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</si>
  <si>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</si>
  <si>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HERNÁNDEZ, DARLIN VERENICE</t>
  </si>
  <si>
    <t>F</t>
  </si>
  <si>
    <t>AGUILAR MORÁN, PATRICIA MAGALY</t>
  </si>
  <si>
    <t>AGUILAR ROSALES, MIGUEL ALEXANDER</t>
  </si>
  <si>
    <t>M</t>
  </si>
  <si>
    <t>BARRIENTOS PERLA, GERSON MIZRAIM</t>
  </si>
  <si>
    <t>CISNEROS PINEDA, ESTEFANY MILENA</t>
  </si>
  <si>
    <t>ESTEVEZ PÉREZ, ELMER JOSÚE</t>
  </si>
  <si>
    <t>FLORES CHINCHILLA, NAHOMY JOHANNA</t>
  </si>
  <si>
    <t>FLORES GODOY, JEFFERSON ELEAZAR</t>
  </si>
  <si>
    <t>FRANCO MANCÍA, FÁTIMA ROCIO</t>
  </si>
  <si>
    <t>GALDÁMEZ CALDERÓN, VICTOR ALONSO</t>
  </si>
  <si>
    <t>GARCÍA AGUILAR, JOHANA STEPHANIE</t>
  </si>
  <si>
    <t>GARCÍA MARTÍNEZ, DIANA  ESTEFANI</t>
  </si>
  <si>
    <t>GARCÍA MORALES, KEVIN STANLEY</t>
  </si>
  <si>
    <t>GUEVARA MOLINA, STEVEN ISAAC</t>
  </si>
  <si>
    <t>JUÁREZ MANCÍA, JOSEPH OSWALDO</t>
  </si>
  <si>
    <t>LEMUS CASTANEDA, JOSUÉ ALCIDES</t>
  </si>
  <si>
    <t>LÓPEZ MORALES, BYRON WILFREDO</t>
  </si>
  <si>
    <t>MEDINA ROSALES, ALAN GUSTAVO</t>
  </si>
  <si>
    <t>MENDOZA REYES, PAULA ISABEL</t>
  </si>
  <si>
    <t>MORENO CONSTANTE, JHOSSELYN JAZMÍN</t>
  </si>
  <si>
    <t>NAVARRO LEMUS, SAIDIA ANNELISSE</t>
  </si>
  <si>
    <t>NÚÑEZ MANCÍA, KEVIN GIOVANNI</t>
  </si>
  <si>
    <t>PERAZA MOLINA, MARELIN XIMENA</t>
  </si>
  <si>
    <t>RAMÍREZ VALLE, ALEXANDRA LIZETH</t>
  </si>
  <si>
    <t>RECINOS LÓPEZ, NICOLLE ALEXANDRA</t>
  </si>
  <si>
    <t>ROMERO CATALAN, ROCIO ABIGAÍL</t>
  </si>
  <si>
    <t>SANDOVAL CASTILLO, RENÉ MANUEL</t>
  </si>
  <si>
    <t>SANDOVAL MARTÍNEZ, NOÉ MOISÉS</t>
  </si>
  <si>
    <t>VALLE DUARTE, BILLY ANDERSON</t>
  </si>
  <si>
    <t>'07'</t>
  </si>
  <si>
    <t>Bachillerato Técnico Vocacional Comercial</t>
  </si>
  <si>
    <t>'10'</t>
  </si>
  <si>
    <t>Primer año</t>
  </si>
  <si>
    <t>'01'</t>
  </si>
  <si>
    <t>A</t>
  </si>
  <si>
    <t>'258'</t>
  </si>
  <si>
    <t>BARRIENTOS ALARCÓN, MELANY DAYANA</t>
  </si>
  <si>
    <t>CANTOR RODRÍGUEZ, JAVIER ELISEO</t>
  </si>
  <si>
    <t>CERNA SANTOS, FÁTIMA GABRIELA</t>
  </si>
  <si>
    <t>CORTEZ GARCÍA, HELEN TATIANA</t>
  </si>
  <si>
    <t>ESTRADA ROSALES, BRIANA MARLENE</t>
  </si>
  <si>
    <t>FIGUEROA SALGUERO, JOSÉ MANUEL</t>
  </si>
  <si>
    <t>GALDÁMEZ SANDOVAL, BAYRON ADIEL</t>
  </si>
  <si>
    <t>HERNÁNEZ MURCIA, GABRIEL ALEXANDER</t>
  </si>
  <si>
    <t>LAÍNEZ SOLÍS, BORIS FELIPE</t>
  </si>
  <si>
    <t>MAGAÑA SOTO, LAURA GISELA</t>
  </si>
  <si>
    <t>MANCÍA FRANCO, JOHANNA ELIZABETH</t>
  </si>
  <si>
    <t>MATA VIDES, MARÍA ROSARIO</t>
  </si>
  <si>
    <t>ORELLANA UMAÑA, NELSON ELISEO</t>
  </si>
  <si>
    <t>PALACIOS PERDOMO, JOSÉ ALBERTO</t>
  </si>
  <si>
    <t>QUINTANA PACHECO, XIOMARA MARILÚ</t>
  </si>
  <si>
    <t>SALGUERO VALLE, ANAÍ LISBETH</t>
  </si>
  <si>
    <t>SÁNCHEZ MARTÍNEZ, RONY ALEXANDER</t>
  </si>
  <si>
    <t>SANDOVAL CORTEZ, STEVEN YOSVANY</t>
  </si>
  <si>
    <t>SANTOS ORTIZ, ANDERSON ALEXIS</t>
  </si>
  <si>
    <t>VELÁSQUEZ MATÍAS, ISIS YULIANA</t>
  </si>
  <si>
    <t>AGUIRRE GOMEZ, YESENIA ELIZABETH</t>
  </si>
  <si>
    <t>ALARCÓN SANDOVAL, JOHANA YAMILETH</t>
  </si>
  <si>
    <t>CARRANZA MELGAR, EDUARDO ERNESTO</t>
  </si>
  <si>
    <t>FIGUEROA MORÁN, CARLOS DAVID</t>
  </si>
  <si>
    <t>FLORES RAMÍREZ, AZUCENA YANIRA</t>
  </si>
  <si>
    <t>GODOY AGUILAR, DARLYN VANESSA</t>
  </si>
  <si>
    <t>GODOY ARGUETA, RAIMUNDO EDENILSON</t>
  </si>
  <si>
    <t>HERNÁNDEZ PACHECO, JOHANA MELISSA</t>
  </si>
  <si>
    <t>LEUNG PÉREZ, DANIELA YOHARI</t>
  </si>
  <si>
    <t>MARTÍNEZ LEMUS, JONATHAN ALEXANDER</t>
  </si>
  <si>
    <t>SANDOVAL SANABRIA, LESLIE NAYELI</t>
  </si>
  <si>
    <t>SERRANO VÁSQUEZ, GABRIEL EDUARDO</t>
  </si>
  <si>
    <t>TRINIDAD ORTEGA, KAREN YAMILETH</t>
  </si>
  <si>
    <t>UMAÑA MAGAÑA, ROXANA LISSETTE</t>
  </si>
  <si>
    <t>VILLALTA RECINOS, MILENA ANAÍ</t>
  </si>
  <si>
    <t>CLASSROOM</t>
  </si>
  <si>
    <t>EXP. CASERO</t>
  </si>
  <si>
    <t>CUADERNO</t>
  </si>
  <si>
    <t>EXAMENES CORTOS</t>
  </si>
  <si>
    <t>EXAMENES</t>
  </si>
  <si>
    <t>TAREAS CLASSROOM</t>
  </si>
  <si>
    <t>TABLA PERIODICA</t>
  </si>
  <si>
    <t>EXPERIMENTO CASERO</t>
  </si>
  <si>
    <t>EXPAERIMENTO CASERO</t>
  </si>
  <si>
    <t>TAREAS  CLASSROOM</t>
  </si>
  <si>
    <t>VIDEO:LUZ</t>
  </si>
  <si>
    <t>REVISION CUADERNO</t>
  </si>
  <si>
    <t>NOTAS CLASSROOM</t>
  </si>
  <si>
    <t>ALCANOS MEMORIA</t>
  </si>
  <si>
    <t>VIDEO</t>
  </si>
  <si>
    <t>PRUEBAS CORTAS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</si>
</sst>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FFFF0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2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textRotation="90" wrapText="1"/>
      <protection locked="0"/>
    </xf>
    <xf numFmtId="0" fontId="7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vertical="center" textRotation="90"/>
    </xf>
    <xf numFmtId="9" fontId="4" fillId="10" borderId="1" xfId="0" applyNumberFormat="1" applyFont="1" applyFill="1" applyBorder="1"/>
    <xf numFmtId="0" fontId="4" fillId="10" borderId="1" xfId="0" applyFont="1" applyFill="1" applyBorder="1" applyAlignment="1">
      <alignment textRotation="90"/>
    </xf>
    <xf numFmtId="0" fontId="4" fillId="10" borderId="1" xfId="0" applyFont="1" applyFill="1" applyBorder="1" applyAlignment="1">
      <alignment textRotation="90" wrapText="1"/>
    </xf>
    <xf numFmtId="0" fontId="9" fillId="2" borderId="4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0" fillId="5" borderId="2" xfId="0" applyFill="1" applyBorder="1" applyAlignment="1" applyProtection="1">
      <alignment textRotation="90" wrapText="1"/>
      <protection locked="0"/>
    </xf>
    <xf numFmtId="0" fontId="0" fillId="2" borderId="2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2" borderId="5" xfId="0" applyFill="1" applyBorder="1"/>
    <xf numFmtId="0" fontId="4" fillId="2" borderId="6" xfId="0" applyFont="1" applyFill="1" applyBorder="1" applyAlignment="1">
      <alignment horizontal="right"/>
    </xf>
    <xf numFmtId="0" fontId="4" fillId="12" borderId="7" xfId="0" applyFont="1" applyFill="1" applyBorder="1" applyAlignment="1">
      <alignment horizontal="center" vertical="center" textRotation="90" wrapText="1"/>
    </xf>
    <xf numFmtId="0" fontId="4" fillId="12" borderId="8" xfId="0" applyFont="1" applyFill="1" applyBorder="1" applyAlignment="1">
      <alignment horizontal="center" vertical="center" textRotation="90" wrapText="1"/>
    </xf>
    <xf numFmtId="0" fontId="10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90"/>
    </xf>
    <xf numFmtId="0" fontId="0" fillId="2" borderId="10" xfId="0" applyFill="1" applyBorder="1"/>
    <xf numFmtId="0" fontId="0" fillId="2" borderId="1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15" fillId="5" borderId="1" xfId="0" applyFont="1" applyFill="1" applyBorder="1" applyAlignment="1" applyProtection="1">
      <alignment textRotation="90" wrapText="1"/>
      <protection locked="0"/>
    </xf>
    <xf numFmtId="0" fontId="16" fillId="5" borderId="1" xfId="0" applyFont="1" applyFill="1" applyBorder="1" applyAlignment="1" applyProtection="1">
      <alignment textRotation="90" wrapText="1"/>
      <protection locked="0"/>
    </xf>
    <xf numFmtId="0" fontId="4" fillId="2" borderId="2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7" fillId="8" borderId="24" xfId="0" applyFont="1" applyFill="1" applyBorder="1" applyAlignment="1">
      <alignment horizontal="center"/>
    </xf>
    <xf numFmtId="0" fontId="7" fillId="8" borderId="25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3" fillId="15" borderId="24" xfId="0" applyFont="1" applyFill="1" applyBorder="1" applyAlignment="1">
      <alignment horizontal="center"/>
    </xf>
    <xf numFmtId="0" fontId="13" fillId="15" borderId="25" xfId="0" applyFont="1" applyFill="1" applyBorder="1" applyAlignment="1">
      <alignment horizontal="center"/>
    </xf>
    <xf numFmtId="0" fontId="13" fillId="15" borderId="2" xfId="0" applyFont="1" applyFill="1" applyBorder="1" applyAlignment="1">
      <alignment horizontal="center"/>
    </xf>
    <xf numFmtId="0" fontId="14" fillId="14" borderId="24" xfId="0" applyFont="1" applyFill="1" applyBorder="1" applyAlignment="1">
      <alignment horizontal="center"/>
    </xf>
    <xf numFmtId="0" fontId="14" fillId="14" borderId="25" xfId="0" applyFont="1" applyFill="1" applyBorder="1" applyAlignment="1">
      <alignment horizontal="center"/>
    </xf>
    <xf numFmtId="0" fontId="14" fillId="14" borderId="2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11" fillId="13" borderId="15" xfId="0" applyFont="1" applyFill="1" applyBorder="1" applyAlignment="1">
      <alignment horizont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2" fillId="14" borderId="18" xfId="0" applyFont="1" applyFill="1" applyBorder="1" applyAlignment="1">
      <alignment horizontal="center" vertical="center"/>
    </xf>
    <xf numFmtId="0" fontId="12" fillId="14" borderId="19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2" fillId="14" borderId="20" xfId="0" applyFont="1" applyFill="1" applyBorder="1" applyAlignment="1">
      <alignment horizontal="center" vertical="center"/>
    </xf>
    <xf numFmtId="0" fontId="12" fillId="14" borderId="21" xfId="0" applyFont="1" applyFill="1" applyBorder="1" applyAlignment="1">
      <alignment horizontal="center" vertical="center"/>
    </xf>
    <xf numFmtId="0" fontId="12" fillId="14" borderId="22" xfId="0" applyFont="1" applyFill="1" applyBorder="1" applyAlignment="1">
      <alignment horizontal="center" vertical="center"/>
    </xf>
    <xf numFmtId="0" fontId="12" fillId="14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25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13" fillId="15" borderId="21" xfId="0" applyFont="1" applyFill="1" applyBorder="1" applyAlignment="1">
      <alignment horizontal="center"/>
    </xf>
  </cellXfs>
  <cellStyles count="1">
    <cellStyle name="Normal" xfId="0" builtinId="0"/>
  </cellStyles>
  <dxfs count="63"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R36" activePane="bottomRight" state="frozen"/>
      <selection pane="topRight"/>
      <selection pane="bottomLeft"/>
      <selection pane="bottomRight" activeCell="CF22" sqref="CF2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3" t="s">
        <v>0</v>
      </c>
      <c r="B1" s="63"/>
      <c r="C1" s="63"/>
      <c r="D1" s="63"/>
      <c r="E1" s="63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50" t="s">
        <v>9</v>
      </c>
      <c r="H4" s="50"/>
      <c r="I4" s="50"/>
      <c r="J4" s="50"/>
      <c r="K4" s="50"/>
      <c r="L4" s="50"/>
      <c r="M4" s="5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48" t="str">
        <f>IF(Y11&gt;110%,"Error Mayor que 110%","")</f>
        <v/>
      </c>
      <c r="H6" s="49"/>
      <c r="I6" s="49"/>
      <c r="J6" s="49"/>
      <c r="K6" s="49"/>
      <c r="L6" s="49"/>
      <c r="Z6" s="48" t="str">
        <f>IF(AR11&gt;110%,"Error Mayor que 110%","")</f>
        <v/>
      </c>
      <c r="AA6" s="49"/>
      <c r="AB6" s="49"/>
      <c r="AC6" s="49"/>
      <c r="AD6" s="49"/>
      <c r="AE6" s="49"/>
      <c r="AS6" s="48" t="str">
        <f>IF(BK11&gt;110%,"Error Mayor que 110%","")</f>
        <v/>
      </c>
      <c r="AT6" s="49"/>
      <c r="AU6" s="49"/>
      <c r="AV6" s="49"/>
      <c r="AW6" s="49"/>
      <c r="AX6" s="49"/>
      <c r="BL6" s="48" t="str">
        <f>IF(CD11&gt;110%,"Error Mayor que 110%","")</f>
        <v/>
      </c>
      <c r="BM6" s="49"/>
      <c r="BN6" s="49"/>
      <c r="BO6" s="49"/>
      <c r="BP6" s="49"/>
      <c r="BQ6" s="49"/>
    </row>
    <row r="7" spans="1:86" ht="23.25" customHeight="1" x14ac:dyDescent="0.35">
      <c r="B7" t="s">
        <v>16</v>
      </c>
      <c r="D7" t="s">
        <v>17</v>
      </c>
      <c r="E7" s="6" t="s">
        <v>18</v>
      </c>
      <c r="G7" s="79" t="s">
        <v>19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6"/>
      <c r="Z7" s="54" t="s">
        <v>19</v>
      </c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6"/>
      <c r="AS7" s="54" t="s">
        <v>19</v>
      </c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6"/>
      <c r="BL7" s="54" t="s">
        <v>19</v>
      </c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6"/>
      <c r="CE7" s="64" t="s">
        <v>20</v>
      </c>
      <c r="CF7" s="65"/>
      <c r="CG7" s="65"/>
      <c r="CH7" s="66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7"/>
      <c r="CF8" s="68"/>
      <c r="CG8" s="68"/>
      <c r="CH8" s="69"/>
    </row>
    <row r="9" spans="1:86" ht="15.75" customHeight="1" x14ac:dyDescent="0.25">
      <c r="G9" s="60" t="s">
        <v>21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2"/>
      <c r="Z9" s="60" t="s">
        <v>21</v>
      </c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2"/>
      <c r="AS9" s="60" t="s">
        <v>21</v>
      </c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2"/>
      <c r="BL9" s="73" t="s">
        <v>21</v>
      </c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5"/>
      <c r="CE9" s="67"/>
      <c r="CF9" s="68"/>
      <c r="CG9" s="68"/>
      <c r="CH9" s="69"/>
    </row>
    <row r="10" spans="1:86" ht="13.5" customHeight="1" x14ac:dyDescent="0.2">
      <c r="G10" s="51" t="s">
        <v>22</v>
      </c>
      <c r="H10" s="52"/>
      <c r="I10" s="52"/>
      <c r="J10" s="52"/>
      <c r="K10" s="52"/>
      <c r="L10" s="53"/>
      <c r="M10" s="51" t="s">
        <v>23</v>
      </c>
      <c r="N10" s="52"/>
      <c r="O10" s="52"/>
      <c r="P10" s="52"/>
      <c r="Q10" s="52"/>
      <c r="R10" s="53"/>
      <c r="S10" s="51" t="s">
        <v>24</v>
      </c>
      <c r="T10" s="52"/>
      <c r="U10" s="52"/>
      <c r="V10" s="53"/>
      <c r="W10" s="51" t="s">
        <v>25</v>
      </c>
      <c r="X10" s="53"/>
      <c r="Y10" s="23" t="s">
        <v>26</v>
      </c>
      <c r="Z10" s="51" t="s">
        <v>22</v>
      </c>
      <c r="AA10" s="52"/>
      <c r="AB10" s="52"/>
      <c r="AC10" s="52"/>
      <c r="AD10" s="52"/>
      <c r="AE10" s="53"/>
      <c r="AF10" s="51" t="s">
        <v>23</v>
      </c>
      <c r="AG10" s="52"/>
      <c r="AH10" s="52"/>
      <c r="AI10" s="52"/>
      <c r="AJ10" s="52"/>
      <c r="AK10" s="53"/>
      <c r="AL10" s="51" t="s">
        <v>24</v>
      </c>
      <c r="AM10" s="52"/>
      <c r="AN10" s="52"/>
      <c r="AO10" s="53"/>
      <c r="AP10" s="51" t="s">
        <v>25</v>
      </c>
      <c r="AQ10" s="53"/>
      <c r="AR10" s="23" t="s">
        <v>26</v>
      </c>
      <c r="AS10" s="51" t="s">
        <v>22</v>
      </c>
      <c r="AT10" s="52"/>
      <c r="AU10" s="52"/>
      <c r="AV10" s="52"/>
      <c r="AW10" s="52"/>
      <c r="AX10" s="53"/>
      <c r="AY10" s="51" t="s">
        <v>23</v>
      </c>
      <c r="AZ10" s="52"/>
      <c r="BA10" s="52"/>
      <c r="BB10" s="52"/>
      <c r="BC10" s="52"/>
      <c r="BD10" s="53"/>
      <c r="BE10" s="51" t="s">
        <v>24</v>
      </c>
      <c r="BF10" s="52"/>
      <c r="BG10" s="52"/>
      <c r="BH10" s="53"/>
      <c r="BI10" s="51" t="s">
        <v>25</v>
      </c>
      <c r="BJ10" s="53"/>
      <c r="BK10" s="23" t="s">
        <v>26</v>
      </c>
      <c r="BL10" s="76" t="s">
        <v>22</v>
      </c>
      <c r="BM10" s="77"/>
      <c r="BN10" s="77"/>
      <c r="BO10" s="77"/>
      <c r="BP10" s="77"/>
      <c r="BQ10" s="78"/>
      <c r="BR10" s="76" t="s">
        <v>23</v>
      </c>
      <c r="BS10" s="77"/>
      <c r="BT10" s="77"/>
      <c r="BU10" s="77"/>
      <c r="BV10" s="77"/>
      <c r="BW10" s="78"/>
      <c r="BX10" s="76" t="s">
        <v>24</v>
      </c>
      <c r="BY10" s="77"/>
      <c r="BZ10" s="77"/>
      <c r="CA10" s="78"/>
      <c r="CB10" s="76" t="s">
        <v>25</v>
      </c>
      <c r="CC10" s="78"/>
      <c r="CD10" s="29" t="s">
        <v>26</v>
      </c>
      <c r="CE10" s="67"/>
      <c r="CF10" s="68"/>
      <c r="CG10" s="68"/>
      <c r="CH10" s="69"/>
    </row>
    <row r="11" spans="1:86" ht="13.5" customHeight="1" x14ac:dyDescent="0.2">
      <c r="E11" s="33"/>
      <c r="F11" s="34" t="s">
        <v>27</v>
      </c>
      <c r="G11" s="10"/>
      <c r="H11" s="11"/>
      <c r="I11" s="11"/>
      <c r="J11" s="11"/>
      <c r="K11" s="11"/>
      <c r="L11" s="25">
        <f>SUM(G11:K11)</f>
        <v>0</v>
      </c>
      <c r="M11" s="10"/>
      <c r="N11" s="11"/>
      <c r="O11" s="11"/>
      <c r="P11" s="11">
        <v>0.5</v>
      </c>
      <c r="Q11" s="11">
        <v>0.2</v>
      </c>
      <c r="R11" s="25">
        <f>SUM(M11:Q11)</f>
        <v>0.7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>
        <v>0.5</v>
      </c>
      <c r="AJ11" s="11">
        <v>0.2</v>
      </c>
      <c r="AK11" s="25">
        <f>SUM(AF11:AJ11)</f>
        <v>0.7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>
        <v>0.5</v>
      </c>
      <c r="BC11" s="11">
        <v>0.2</v>
      </c>
      <c r="BD11" s="25">
        <f>SUM(AY11:BC11)</f>
        <v>0.7</v>
      </c>
      <c r="BE11" s="10">
        <v>0.3</v>
      </c>
      <c r="BF11" s="11"/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>
        <v>0.1</v>
      </c>
      <c r="BT11" s="11">
        <v>0.2</v>
      </c>
      <c r="BU11" s="11">
        <v>0.2</v>
      </c>
      <c r="BV11" s="11">
        <v>0.2</v>
      </c>
      <c r="BW11" s="8">
        <f>SUM(BR11:BV11)</f>
        <v>0.7</v>
      </c>
      <c r="BX11" s="10">
        <v>0.3</v>
      </c>
      <c r="BY11" s="11"/>
      <c r="BZ11" s="11"/>
      <c r="CA11" s="8">
        <f>SUM(BX11:BZ11)</f>
        <v>0.3</v>
      </c>
      <c r="CB11" s="11"/>
      <c r="CC11" s="8">
        <f>SUM(CB11)</f>
        <v>0</v>
      </c>
      <c r="CD11" s="25">
        <f>IF(CC11+CA11+BW11+BQ11&gt;110%,"error",CC11+CA11+BW11+BQ11)</f>
        <v>1</v>
      </c>
      <c r="CE11" s="70"/>
      <c r="CF11" s="71"/>
      <c r="CG11" s="71"/>
      <c r="CH11" s="72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/>
      <c r="H12" s="22"/>
      <c r="I12" s="22"/>
      <c r="J12" s="22"/>
      <c r="K12" s="22"/>
      <c r="L12" s="26" t="s">
        <v>34</v>
      </c>
      <c r="M12" s="22"/>
      <c r="N12" s="22"/>
      <c r="O12" s="22"/>
      <c r="P12" s="22"/>
      <c r="Q12" s="22"/>
      <c r="R12" s="26" t="s">
        <v>34</v>
      </c>
      <c r="S12" s="22"/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/>
      <c r="AA12" s="22"/>
      <c r="AB12" s="22"/>
      <c r="AC12" s="22"/>
      <c r="AD12" s="22"/>
      <c r="AE12" s="26" t="s">
        <v>34</v>
      </c>
      <c r="AF12" s="22"/>
      <c r="AG12" s="22"/>
      <c r="AH12" s="22"/>
      <c r="AI12" s="22" t="s">
        <v>115</v>
      </c>
      <c r="AJ12" s="22" t="s">
        <v>117</v>
      </c>
      <c r="AK12" s="26" t="s">
        <v>34</v>
      </c>
      <c r="AL12" s="22" t="s">
        <v>119</v>
      </c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/>
      <c r="AT12" s="22"/>
      <c r="AU12" s="22"/>
      <c r="AV12" s="22"/>
      <c r="AW12" s="22"/>
      <c r="AX12" s="26" t="s">
        <v>34</v>
      </c>
      <c r="AY12" s="22"/>
      <c r="AZ12" s="22"/>
      <c r="BA12" s="22"/>
      <c r="BB12" s="22" t="s">
        <v>120</v>
      </c>
      <c r="BC12" s="22" t="s">
        <v>123</v>
      </c>
      <c r="BD12" s="26" t="s">
        <v>34</v>
      </c>
      <c r="BE12" s="22" t="s">
        <v>118</v>
      </c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/>
      <c r="BM12" s="22"/>
      <c r="BN12" s="22"/>
      <c r="BO12" s="22"/>
      <c r="BP12" s="22"/>
      <c r="BQ12" s="26" t="s">
        <v>34</v>
      </c>
      <c r="BR12" s="22"/>
      <c r="BS12" s="47" t="s">
        <v>127</v>
      </c>
      <c r="BT12" s="47" t="s">
        <v>117</v>
      </c>
      <c r="BU12" s="47" t="s">
        <v>128</v>
      </c>
      <c r="BV12" s="47" t="s">
        <v>121</v>
      </c>
      <c r="BW12" s="26" t="s">
        <v>34</v>
      </c>
      <c r="BX12" s="47" t="s">
        <v>118</v>
      </c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5018945</v>
      </c>
      <c r="C13" s="2">
        <v>4948</v>
      </c>
      <c r="D13" s="2">
        <v>14022</v>
      </c>
      <c r="E13" s="2" t="s">
        <v>42</v>
      </c>
      <c r="F13" s="40" t="s">
        <v>43</v>
      </c>
      <c r="G13" s="31"/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7"/>
      <c r="N13" s="7"/>
      <c r="O13" s="7"/>
      <c r="P13" s="7">
        <v>6.1</v>
      </c>
      <c r="Q13" s="7">
        <v>9</v>
      </c>
      <c r="R13" s="13">
        <f t="shared" ref="R13:R44" si="1">IF(OR($G$4="MEDIA",$G$4="BASICA - TERCER CICLO"),ROUND((M13*$M$11)+(N13*$N$11)+(O13*$O$11)+(P13*$P$11)+(Q13*$Q$11),2),ROUND((M13*$M$11)+(N13*$N$11)+(O13*$O$11)+(P13*$P$11)+(Q13*$Q$11),2))</f>
        <v>4.8499999999999996</v>
      </c>
      <c r="S13" s="7">
        <v>2.4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0.72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5.6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>
        <v>4.5999999999999996</v>
      </c>
      <c r="AJ13" s="7">
        <v>7</v>
      </c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3.7</v>
      </c>
      <c r="AL13" s="7">
        <v>1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0.3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4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>
        <v>6.5</v>
      </c>
      <c r="BC13" s="7">
        <v>5</v>
      </c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4.25</v>
      </c>
      <c r="BE13" s="7">
        <v>2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0.6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4.9000000000000004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>
        <v>2.9</v>
      </c>
      <c r="BT13" s="7">
        <v>6</v>
      </c>
      <c r="BU13" s="7">
        <v>10</v>
      </c>
      <c r="BV13" s="7">
        <v>6</v>
      </c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4.6900000000000004</v>
      </c>
      <c r="BX13" s="7">
        <v>1.6</v>
      </c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0.48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5.2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413225</v>
      </c>
      <c r="C14" s="3">
        <v>4717</v>
      </c>
      <c r="D14" s="3">
        <v>14051</v>
      </c>
      <c r="E14" s="3" t="s">
        <v>44</v>
      </c>
      <c r="F14" s="42" t="s">
        <v>43</v>
      </c>
      <c r="G14" s="32"/>
      <c r="H14" s="12"/>
      <c r="I14" s="12"/>
      <c r="J14" s="12"/>
      <c r="K14" s="12"/>
      <c r="L14" s="13">
        <f t="shared" si="0"/>
        <v>0</v>
      </c>
      <c r="M14" s="12"/>
      <c r="N14" s="12"/>
      <c r="O14" s="12"/>
      <c r="P14" s="12">
        <v>5.0999999999999996</v>
      </c>
      <c r="Q14" s="12">
        <v>6</v>
      </c>
      <c r="R14" s="13">
        <f t="shared" si="1"/>
        <v>3.75</v>
      </c>
      <c r="S14" s="12">
        <v>1.1000000000000001</v>
      </c>
      <c r="T14" s="12"/>
      <c r="U14" s="12"/>
      <c r="V14" s="13">
        <f t="shared" si="2"/>
        <v>0.33</v>
      </c>
      <c r="W14" s="12"/>
      <c r="X14" s="14">
        <f t="shared" si="3"/>
        <v>0</v>
      </c>
      <c r="Y14" s="28">
        <f t="shared" si="4"/>
        <v>4.0999999999999996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>
        <v>3.7</v>
      </c>
      <c r="AJ14" s="12">
        <v>3</v>
      </c>
      <c r="AK14" s="13">
        <f t="shared" si="6"/>
        <v>2.4500000000000002</v>
      </c>
      <c r="AL14" s="12">
        <v>1</v>
      </c>
      <c r="AM14" s="12"/>
      <c r="AN14" s="12"/>
      <c r="AO14" s="13">
        <f t="shared" si="7"/>
        <v>0.3</v>
      </c>
      <c r="AP14" s="12"/>
      <c r="AQ14" s="14">
        <f t="shared" si="8"/>
        <v>0</v>
      </c>
      <c r="AR14" s="28">
        <f t="shared" si="9"/>
        <v>2.8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>
        <v>2.8</v>
      </c>
      <c r="BC14" s="12">
        <v>6</v>
      </c>
      <c r="BD14" s="13">
        <f t="shared" si="11"/>
        <v>2.6</v>
      </c>
      <c r="BE14" s="12">
        <v>1</v>
      </c>
      <c r="BF14" s="12"/>
      <c r="BG14" s="12"/>
      <c r="BH14" s="13">
        <f t="shared" si="12"/>
        <v>0.3</v>
      </c>
      <c r="BI14" s="12"/>
      <c r="BJ14" s="14">
        <f t="shared" si="13"/>
        <v>0</v>
      </c>
      <c r="BK14" s="28">
        <f t="shared" si="14"/>
        <v>2.9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>
        <v>2</v>
      </c>
      <c r="BT14" s="12">
        <v>6</v>
      </c>
      <c r="BU14" s="12">
        <v>10</v>
      </c>
      <c r="BV14" s="12">
        <v>1</v>
      </c>
      <c r="BW14" s="13">
        <f t="shared" si="16"/>
        <v>3.6</v>
      </c>
      <c r="BX14" s="12">
        <v>2.5</v>
      </c>
      <c r="BY14" s="12"/>
      <c r="BZ14" s="12"/>
      <c r="CA14" s="13">
        <f t="shared" si="17"/>
        <v>0.75</v>
      </c>
      <c r="CB14" s="12"/>
      <c r="CC14" s="14">
        <f t="shared" si="18"/>
        <v>0</v>
      </c>
      <c r="CD14" s="28">
        <f t="shared" si="19"/>
        <v>4.4000000000000004</v>
      </c>
      <c r="CE14" s="28">
        <f t="shared" si="20"/>
        <v>4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3776999</v>
      </c>
      <c r="C15" s="2">
        <v>4967</v>
      </c>
      <c r="D15" s="2">
        <v>14023</v>
      </c>
      <c r="E15" s="2" t="s">
        <v>45</v>
      </c>
      <c r="F15" s="40" t="s">
        <v>46</v>
      </c>
      <c r="G15" s="31"/>
      <c r="H15" s="7"/>
      <c r="I15" s="7"/>
      <c r="J15" s="7"/>
      <c r="K15" s="7"/>
      <c r="L15" s="13">
        <f t="shared" si="0"/>
        <v>0</v>
      </c>
      <c r="M15" s="7"/>
      <c r="N15" s="7"/>
      <c r="O15" s="7"/>
      <c r="P15" s="7">
        <v>5.7</v>
      </c>
      <c r="Q15" s="7">
        <v>7</v>
      </c>
      <c r="R15" s="13">
        <f t="shared" si="1"/>
        <v>4.25</v>
      </c>
      <c r="S15" s="7">
        <v>3.6</v>
      </c>
      <c r="T15" s="7"/>
      <c r="U15" s="7"/>
      <c r="V15" s="13">
        <f t="shared" si="2"/>
        <v>1.08</v>
      </c>
      <c r="W15" s="7"/>
      <c r="X15" s="14">
        <f t="shared" si="3"/>
        <v>0</v>
      </c>
      <c r="Y15" s="28">
        <f t="shared" si="4"/>
        <v>5.3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>
        <v>3.9</v>
      </c>
      <c r="AJ15" s="7">
        <v>7</v>
      </c>
      <c r="AK15" s="13">
        <f t="shared" si="6"/>
        <v>3.35</v>
      </c>
      <c r="AL15" s="7">
        <v>2.2999999999999998</v>
      </c>
      <c r="AM15" s="7"/>
      <c r="AN15" s="7"/>
      <c r="AO15" s="13">
        <f t="shared" si="7"/>
        <v>0.69</v>
      </c>
      <c r="AP15" s="7"/>
      <c r="AQ15" s="14">
        <f t="shared" si="8"/>
        <v>0</v>
      </c>
      <c r="AR15" s="28">
        <f t="shared" si="9"/>
        <v>4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>
        <v>6</v>
      </c>
      <c r="BC15" s="7">
        <v>5</v>
      </c>
      <c r="BD15" s="13">
        <f t="shared" si="11"/>
        <v>4</v>
      </c>
      <c r="BE15" s="7">
        <v>4.0999999999999996</v>
      </c>
      <c r="BF15" s="7"/>
      <c r="BG15" s="7"/>
      <c r="BH15" s="13">
        <f t="shared" si="12"/>
        <v>1.23</v>
      </c>
      <c r="BI15" s="7"/>
      <c r="BJ15" s="14">
        <f t="shared" si="13"/>
        <v>0</v>
      </c>
      <c r="BK15" s="28">
        <f t="shared" si="14"/>
        <v>5.2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>
        <v>6</v>
      </c>
      <c r="BT15" s="7">
        <v>7.5</v>
      </c>
      <c r="BU15" s="7">
        <v>10</v>
      </c>
      <c r="BV15" s="7">
        <v>1</v>
      </c>
      <c r="BW15" s="13">
        <f t="shared" si="16"/>
        <v>4.3</v>
      </c>
      <c r="BX15" s="7">
        <v>5.7</v>
      </c>
      <c r="BY15" s="7"/>
      <c r="BZ15" s="7"/>
      <c r="CA15" s="13">
        <f t="shared" si="17"/>
        <v>1.71</v>
      </c>
      <c r="CB15" s="7"/>
      <c r="CC15" s="14">
        <f t="shared" si="18"/>
        <v>0</v>
      </c>
      <c r="CD15" s="28">
        <f t="shared" si="19"/>
        <v>6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2557660</v>
      </c>
      <c r="C16" s="3">
        <v>5017</v>
      </c>
      <c r="D16" s="3">
        <v>14024</v>
      </c>
      <c r="E16" s="3" t="s">
        <v>47</v>
      </c>
      <c r="F16" s="42" t="s">
        <v>46</v>
      </c>
      <c r="G16" s="32"/>
      <c r="H16" s="12"/>
      <c r="I16" s="12"/>
      <c r="J16" s="12"/>
      <c r="K16" s="12"/>
      <c r="L16" s="13">
        <f t="shared" si="0"/>
        <v>0</v>
      </c>
      <c r="M16" s="12"/>
      <c r="N16" s="12"/>
      <c r="O16" s="12"/>
      <c r="P16" s="12">
        <v>6.8</v>
      </c>
      <c r="Q16" s="12">
        <v>8.5</v>
      </c>
      <c r="R16" s="13">
        <f t="shared" si="1"/>
        <v>5.0999999999999996</v>
      </c>
      <c r="S16" s="12">
        <v>7.3</v>
      </c>
      <c r="T16" s="12"/>
      <c r="U16" s="12"/>
      <c r="V16" s="13">
        <f t="shared" si="2"/>
        <v>2.19</v>
      </c>
      <c r="W16" s="12"/>
      <c r="X16" s="14">
        <f t="shared" si="3"/>
        <v>0</v>
      </c>
      <c r="Y16" s="28">
        <f t="shared" si="4"/>
        <v>7.3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>
        <v>9.3000000000000007</v>
      </c>
      <c r="AJ16" s="12">
        <v>9</v>
      </c>
      <c r="AK16" s="13">
        <f t="shared" si="6"/>
        <v>6.45</v>
      </c>
      <c r="AL16" s="12">
        <v>6</v>
      </c>
      <c r="AM16" s="12"/>
      <c r="AN16" s="12"/>
      <c r="AO16" s="13">
        <f t="shared" si="7"/>
        <v>1.8</v>
      </c>
      <c r="AP16" s="12"/>
      <c r="AQ16" s="14">
        <f t="shared" si="8"/>
        <v>0</v>
      </c>
      <c r="AR16" s="28">
        <f t="shared" si="9"/>
        <v>8.3000000000000007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>
        <v>8.9</v>
      </c>
      <c r="BC16" s="12">
        <v>9.5</v>
      </c>
      <c r="BD16" s="13">
        <f t="shared" si="11"/>
        <v>6.35</v>
      </c>
      <c r="BE16" s="12">
        <v>8.9</v>
      </c>
      <c r="BF16" s="12"/>
      <c r="BG16" s="12"/>
      <c r="BH16" s="13">
        <f t="shared" si="12"/>
        <v>2.67</v>
      </c>
      <c r="BI16" s="12"/>
      <c r="BJ16" s="14">
        <f t="shared" si="13"/>
        <v>0</v>
      </c>
      <c r="BK16" s="28">
        <f t="shared" si="14"/>
        <v>9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>
        <v>7.9</v>
      </c>
      <c r="BT16" s="12">
        <v>9.5</v>
      </c>
      <c r="BU16" s="12">
        <v>10</v>
      </c>
      <c r="BV16" s="12">
        <v>10</v>
      </c>
      <c r="BW16" s="13">
        <f t="shared" si="16"/>
        <v>6.69</v>
      </c>
      <c r="BX16" s="12">
        <v>7.9</v>
      </c>
      <c r="BY16" s="12"/>
      <c r="BZ16" s="12"/>
      <c r="CA16" s="13">
        <f t="shared" si="17"/>
        <v>2.37</v>
      </c>
      <c r="CB16" s="12"/>
      <c r="CC16" s="14">
        <f t="shared" si="18"/>
        <v>0</v>
      </c>
      <c r="CD16" s="28">
        <f t="shared" si="19"/>
        <v>9.1</v>
      </c>
      <c r="CE16" s="28">
        <f t="shared" si="20"/>
        <v>8</v>
      </c>
      <c r="CF16" s="21"/>
      <c r="CG16" s="28">
        <f t="shared" si="21"/>
        <v>8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3984080</v>
      </c>
      <c r="C17" s="2">
        <v>4950</v>
      </c>
      <c r="D17" s="2">
        <v>14025</v>
      </c>
      <c r="E17" s="2" t="s">
        <v>48</v>
      </c>
      <c r="F17" s="40" t="s">
        <v>43</v>
      </c>
      <c r="G17" s="31"/>
      <c r="H17" s="7"/>
      <c r="I17" s="7"/>
      <c r="J17" s="7"/>
      <c r="K17" s="7"/>
      <c r="L17" s="13">
        <f t="shared" si="0"/>
        <v>0</v>
      </c>
      <c r="M17" s="7"/>
      <c r="N17" s="7"/>
      <c r="O17" s="7"/>
      <c r="P17" s="7">
        <v>6.1</v>
      </c>
      <c r="Q17" s="7">
        <v>7.5</v>
      </c>
      <c r="R17" s="13">
        <f t="shared" si="1"/>
        <v>4.55</v>
      </c>
      <c r="S17" s="7">
        <v>2.8</v>
      </c>
      <c r="T17" s="7"/>
      <c r="U17" s="7"/>
      <c r="V17" s="13">
        <f t="shared" si="2"/>
        <v>0.84</v>
      </c>
      <c r="W17" s="7"/>
      <c r="X17" s="14">
        <f t="shared" si="3"/>
        <v>0</v>
      </c>
      <c r="Y17" s="28">
        <f t="shared" si="4"/>
        <v>5.4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>
        <v>6.3</v>
      </c>
      <c r="AJ17" s="7">
        <v>7</v>
      </c>
      <c r="AK17" s="13">
        <f t="shared" si="6"/>
        <v>4.55</v>
      </c>
      <c r="AL17" s="7">
        <v>1.9</v>
      </c>
      <c r="AM17" s="7"/>
      <c r="AN17" s="7"/>
      <c r="AO17" s="13">
        <f t="shared" si="7"/>
        <v>0.56999999999999995</v>
      </c>
      <c r="AP17" s="7"/>
      <c r="AQ17" s="14">
        <f t="shared" si="8"/>
        <v>0</v>
      </c>
      <c r="AR17" s="28">
        <f t="shared" si="9"/>
        <v>5.0999999999999996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>
        <v>7.1</v>
      </c>
      <c r="BC17" s="7">
        <v>5</v>
      </c>
      <c r="BD17" s="13">
        <f t="shared" si="11"/>
        <v>4.55</v>
      </c>
      <c r="BE17" s="7">
        <v>1.4</v>
      </c>
      <c r="BF17" s="7"/>
      <c r="BG17" s="7"/>
      <c r="BH17" s="13">
        <f t="shared" si="12"/>
        <v>0.42</v>
      </c>
      <c r="BI17" s="7"/>
      <c r="BJ17" s="14">
        <f t="shared" si="13"/>
        <v>0</v>
      </c>
      <c r="BK17" s="28">
        <f t="shared" si="14"/>
        <v>5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>
        <v>5.2</v>
      </c>
      <c r="BT17" s="7">
        <v>8.5</v>
      </c>
      <c r="BU17" s="7">
        <v>10</v>
      </c>
      <c r="BV17" s="7">
        <v>10</v>
      </c>
      <c r="BW17" s="13">
        <f t="shared" si="16"/>
        <v>6.22</v>
      </c>
      <c r="BX17" s="7">
        <v>4.5</v>
      </c>
      <c r="BY17" s="7"/>
      <c r="BZ17" s="7"/>
      <c r="CA17" s="13">
        <f t="shared" si="17"/>
        <v>1.35</v>
      </c>
      <c r="CB17" s="7"/>
      <c r="CC17" s="14">
        <f t="shared" si="18"/>
        <v>0</v>
      </c>
      <c r="CD17" s="28">
        <f t="shared" si="19"/>
        <v>7.6</v>
      </c>
      <c r="CE17" s="28">
        <f t="shared" si="20"/>
        <v>6</v>
      </c>
      <c r="CF17" s="20"/>
      <c r="CG17" s="28">
        <f t="shared" si="21"/>
        <v>6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2557738</v>
      </c>
      <c r="C18" s="3">
        <v>4821</v>
      </c>
      <c r="D18" s="3">
        <v>14026</v>
      </c>
      <c r="E18" s="3" t="s">
        <v>49</v>
      </c>
      <c r="F18" s="42" t="s">
        <v>46</v>
      </c>
      <c r="G18" s="32"/>
      <c r="H18" s="12"/>
      <c r="I18" s="12"/>
      <c r="J18" s="12"/>
      <c r="K18" s="12"/>
      <c r="L18" s="13">
        <f t="shared" si="0"/>
        <v>0</v>
      </c>
      <c r="M18" s="12"/>
      <c r="N18" s="12"/>
      <c r="O18" s="12"/>
      <c r="P18" s="12">
        <v>5.4</v>
      </c>
      <c r="Q18" s="12">
        <v>8.5</v>
      </c>
      <c r="R18" s="13">
        <f t="shared" si="1"/>
        <v>4.4000000000000004</v>
      </c>
      <c r="S18" s="12">
        <v>2.7</v>
      </c>
      <c r="T18" s="12"/>
      <c r="U18" s="12"/>
      <c r="V18" s="13">
        <f t="shared" si="2"/>
        <v>0.81</v>
      </c>
      <c r="W18" s="12"/>
      <c r="X18" s="14">
        <f t="shared" si="3"/>
        <v>0</v>
      </c>
      <c r="Y18" s="28">
        <f t="shared" si="4"/>
        <v>5.2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>
        <v>5.4</v>
      </c>
      <c r="AJ18" s="12">
        <v>1</v>
      </c>
      <c r="AK18" s="13">
        <f t="shared" si="6"/>
        <v>2.9</v>
      </c>
      <c r="AL18" s="12">
        <v>2.5</v>
      </c>
      <c r="AM18" s="12"/>
      <c r="AN18" s="12"/>
      <c r="AO18" s="13">
        <f t="shared" si="7"/>
        <v>0.75</v>
      </c>
      <c r="AP18" s="12"/>
      <c r="AQ18" s="14">
        <f t="shared" si="8"/>
        <v>0</v>
      </c>
      <c r="AR18" s="28">
        <f t="shared" si="9"/>
        <v>3.7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>
        <v>6.8</v>
      </c>
      <c r="BC18" s="12">
        <v>8.5</v>
      </c>
      <c r="BD18" s="13">
        <f t="shared" si="11"/>
        <v>5.0999999999999996</v>
      </c>
      <c r="BE18" s="12">
        <v>3.5</v>
      </c>
      <c r="BF18" s="12"/>
      <c r="BG18" s="12"/>
      <c r="BH18" s="13">
        <f t="shared" si="12"/>
        <v>1.05</v>
      </c>
      <c r="BI18" s="12"/>
      <c r="BJ18" s="14">
        <f t="shared" si="13"/>
        <v>0</v>
      </c>
      <c r="BK18" s="28">
        <f t="shared" si="14"/>
        <v>6.2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4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5018644</v>
      </c>
      <c r="C19" s="2">
        <v>4956</v>
      </c>
      <c r="D19" s="2">
        <v>14027</v>
      </c>
      <c r="E19" s="2" t="s">
        <v>50</v>
      </c>
      <c r="F19" s="40" t="s">
        <v>43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>
        <v>7.1</v>
      </c>
      <c r="Q19" s="7">
        <v>9</v>
      </c>
      <c r="R19" s="13">
        <f t="shared" si="1"/>
        <v>5.35</v>
      </c>
      <c r="S19" s="7">
        <v>5.3</v>
      </c>
      <c r="T19" s="7"/>
      <c r="U19" s="7"/>
      <c r="V19" s="13">
        <f t="shared" si="2"/>
        <v>1.59</v>
      </c>
      <c r="W19" s="7"/>
      <c r="X19" s="14">
        <f t="shared" si="3"/>
        <v>0</v>
      </c>
      <c r="Y19" s="28">
        <f t="shared" si="4"/>
        <v>6.9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>
        <v>7.8</v>
      </c>
      <c r="AJ19" s="7">
        <v>9</v>
      </c>
      <c r="AK19" s="13">
        <f t="shared" si="6"/>
        <v>5.7</v>
      </c>
      <c r="AL19" s="7">
        <v>8.1</v>
      </c>
      <c r="AM19" s="7"/>
      <c r="AN19" s="7"/>
      <c r="AO19" s="13">
        <f t="shared" si="7"/>
        <v>2.4300000000000002</v>
      </c>
      <c r="AP19" s="7"/>
      <c r="AQ19" s="14">
        <f t="shared" si="8"/>
        <v>0</v>
      </c>
      <c r="AR19" s="28">
        <f t="shared" si="9"/>
        <v>8.1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>
        <v>8</v>
      </c>
      <c r="BC19" s="7">
        <v>8.5</v>
      </c>
      <c r="BD19" s="13">
        <f t="shared" si="11"/>
        <v>5.7</v>
      </c>
      <c r="BE19" s="7">
        <v>7.5</v>
      </c>
      <c r="BF19" s="7"/>
      <c r="BG19" s="7"/>
      <c r="BH19" s="13">
        <f t="shared" si="12"/>
        <v>2.25</v>
      </c>
      <c r="BI19" s="7"/>
      <c r="BJ19" s="14">
        <f t="shared" si="13"/>
        <v>0</v>
      </c>
      <c r="BK19" s="28">
        <f t="shared" si="14"/>
        <v>8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>
        <v>7.3</v>
      </c>
      <c r="BT19" s="7">
        <v>9</v>
      </c>
      <c r="BU19" s="7">
        <v>6</v>
      </c>
      <c r="BV19" s="7">
        <v>10</v>
      </c>
      <c r="BW19" s="13">
        <f t="shared" si="16"/>
        <v>5.73</v>
      </c>
      <c r="BX19" s="7">
        <v>7</v>
      </c>
      <c r="BY19" s="7"/>
      <c r="BZ19" s="7"/>
      <c r="CA19" s="13">
        <f t="shared" si="17"/>
        <v>2.1</v>
      </c>
      <c r="CB19" s="7"/>
      <c r="CC19" s="14">
        <f t="shared" si="18"/>
        <v>0</v>
      </c>
      <c r="CD19" s="28">
        <f t="shared" si="19"/>
        <v>7.8</v>
      </c>
      <c r="CE19" s="28">
        <f t="shared" si="20"/>
        <v>8</v>
      </c>
      <c r="CF19" s="20"/>
      <c r="CG19" s="28">
        <f t="shared" si="21"/>
        <v>8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5822386</v>
      </c>
      <c r="C20" s="3">
        <v>4966</v>
      </c>
      <c r="D20" s="3">
        <v>14028</v>
      </c>
      <c r="E20" s="3" t="s">
        <v>51</v>
      </c>
      <c r="F20" s="42" t="s">
        <v>46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>
        <v>7</v>
      </c>
      <c r="Q20" s="12">
        <v>8.5</v>
      </c>
      <c r="R20" s="13">
        <f t="shared" si="1"/>
        <v>5.2</v>
      </c>
      <c r="S20" s="12">
        <v>6.3</v>
      </c>
      <c r="T20" s="12"/>
      <c r="U20" s="12"/>
      <c r="V20" s="13">
        <f t="shared" si="2"/>
        <v>1.89</v>
      </c>
      <c r="W20" s="12"/>
      <c r="X20" s="14">
        <f t="shared" si="3"/>
        <v>0</v>
      </c>
      <c r="Y20" s="28">
        <f t="shared" si="4"/>
        <v>7.1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>
        <v>5.3</v>
      </c>
      <c r="AJ20" s="12">
        <v>8</v>
      </c>
      <c r="AK20" s="13">
        <f t="shared" si="6"/>
        <v>4.25</v>
      </c>
      <c r="AL20" s="12">
        <v>7.3</v>
      </c>
      <c r="AM20" s="12"/>
      <c r="AN20" s="12"/>
      <c r="AO20" s="13">
        <f t="shared" si="7"/>
        <v>2.19</v>
      </c>
      <c r="AP20" s="12"/>
      <c r="AQ20" s="14">
        <f t="shared" si="8"/>
        <v>0</v>
      </c>
      <c r="AR20" s="28">
        <f t="shared" si="9"/>
        <v>6.4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>
        <v>7</v>
      </c>
      <c r="BC20" s="12">
        <v>8</v>
      </c>
      <c r="BD20" s="13">
        <f t="shared" si="11"/>
        <v>5.0999999999999996</v>
      </c>
      <c r="BE20" s="12">
        <v>7.5</v>
      </c>
      <c r="BF20" s="12"/>
      <c r="BG20" s="12"/>
      <c r="BH20" s="13">
        <f t="shared" si="12"/>
        <v>2.25</v>
      </c>
      <c r="BI20" s="12"/>
      <c r="BJ20" s="14">
        <f t="shared" si="13"/>
        <v>0</v>
      </c>
      <c r="BK20" s="28">
        <f t="shared" si="14"/>
        <v>7.4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>
        <v>7.9</v>
      </c>
      <c r="BT20" s="12">
        <v>8.5</v>
      </c>
      <c r="BU20" s="12">
        <v>10</v>
      </c>
      <c r="BV20" s="12">
        <v>10</v>
      </c>
      <c r="BW20" s="13">
        <f t="shared" si="16"/>
        <v>6.49</v>
      </c>
      <c r="BX20" s="12">
        <v>8.4</v>
      </c>
      <c r="BY20" s="12"/>
      <c r="BZ20" s="12"/>
      <c r="CA20" s="13">
        <f t="shared" si="17"/>
        <v>2.52</v>
      </c>
      <c r="CB20" s="12"/>
      <c r="CC20" s="14">
        <f t="shared" si="18"/>
        <v>0</v>
      </c>
      <c r="CD20" s="28">
        <f t="shared" si="19"/>
        <v>9</v>
      </c>
      <c r="CE20" s="28">
        <f t="shared" si="20"/>
        <v>7</v>
      </c>
      <c r="CF20" s="21"/>
      <c r="CG20" s="28">
        <f t="shared" si="21"/>
        <v>7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5822171</v>
      </c>
      <c r="C21" s="2">
        <v>4965</v>
      </c>
      <c r="D21" s="2">
        <v>14029</v>
      </c>
      <c r="E21" s="2" t="s">
        <v>52</v>
      </c>
      <c r="F21" s="40" t="s">
        <v>43</v>
      </c>
      <c r="G21" s="31"/>
      <c r="H21" s="7"/>
      <c r="I21" s="7"/>
      <c r="J21" s="7"/>
      <c r="K21" s="7"/>
      <c r="L21" s="13">
        <f t="shared" si="0"/>
        <v>0</v>
      </c>
      <c r="M21" s="7"/>
      <c r="N21" s="7"/>
      <c r="O21" s="7"/>
      <c r="P21" s="7">
        <v>6.5</v>
      </c>
      <c r="Q21" s="7">
        <v>7.5</v>
      </c>
      <c r="R21" s="13">
        <f t="shared" si="1"/>
        <v>4.75</v>
      </c>
      <c r="S21" s="7">
        <v>5.3</v>
      </c>
      <c r="T21" s="7"/>
      <c r="U21" s="7"/>
      <c r="V21" s="13">
        <f t="shared" si="2"/>
        <v>1.59</v>
      </c>
      <c r="W21" s="7"/>
      <c r="X21" s="14">
        <f t="shared" si="3"/>
        <v>0</v>
      </c>
      <c r="Y21" s="28">
        <f t="shared" si="4"/>
        <v>6.3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>
        <v>7.4</v>
      </c>
      <c r="AJ21" s="7">
        <v>8.5</v>
      </c>
      <c r="AK21" s="13">
        <f t="shared" si="6"/>
        <v>5.4</v>
      </c>
      <c r="AL21" s="7">
        <v>5.0999999999999996</v>
      </c>
      <c r="AM21" s="7"/>
      <c r="AN21" s="7"/>
      <c r="AO21" s="13">
        <f t="shared" si="7"/>
        <v>1.53</v>
      </c>
      <c r="AP21" s="7"/>
      <c r="AQ21" s="14">
        <f t="shared" si="8"/>
        <v>0</v>
      </c>
      <c r="AR21" s="28">
        <f t="shared" si="9"/>
        <v>6.9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>
        <v>8.1999999999999993</v>
      </c>
      <c r="BC21" s="7">
        <v>8.5</v>
      </c>
      <c r="BD21" s="13">
        <f t="shared" si="11"/>
        <v>5.8</v>
      </c>
      <c r="BE21" s="7">
        <v>2.7</v>
      </c>
      <c r="BF21" s="7"/>
      <c r="BG21" s="7"/>
      <c r="BH21" s="13">
        <f t="shared" si="12"/>
        <v>0.81</v>
      </c>
      <c r="BI21" s="7"/>
      <c r="BJ21" s="14">
        <f t="shared" si="13"/>
        <v>0</v>
      </c>
      <c r="BK21" s="28">
        <f t="shared" si="14"/>
        <v>6.6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>
        <v>6.3</v>
      </c>
      <c r="BT21" s="7">
        <v>8.5</v>
      </c>
      <c r="BU21" s="7">
        <v>10</v>
      </c>
      <c r="BV21" s="7">
        <v>1</v>
      </c>
      <c r="BW21" s="13">
        <f t="shared" si="16"/>
        <v>4.53</v>
      </c>
      <c r="BX21" s="7">
        <v>6.6</v>
      </c>
      <c r="BY21" s="7"/>
      <c r="BZ21" s="7"/>
      <c r="CA21" s="13">
        <f t="shared" si="17"/>
        <v>1.98</v>
      </c>
      <c r="CB21" s="7"/>
      <c r="CC21" s="14">
        <f t="shared" si="18"/>
        <v>0</v>
      </c>
      <c r="CD21" s="28">
        <f t="shared" si="19"/>
        <v>6.5</v>
      </c>
      <c r="CE21" s="28">
        <f t="shared" si="20"/>
        <v>7</v>
      </c>
      <c r="CF21" s="20"/>
      <c r="CG21" s="28">
        <f t="shared" si="21"/>
        <v>7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2201788</v>
      </c>
      <c r="C22" s="3">
        <v>4981</v>
      </c>
      <c r="D22" s="3">
        <v>14030</v>
      </c>
      <c r="E22" s="3" t="s">
        <v>53</v>
      </c>
      <c r="F22" s="42" t="s">
        <v>46</v>
      </c>
      <c r="G22" s="32"/>
      <c r="H22" s="12"/>
      <c r="I22" s="12"/>
      <c r="J22" s="12"/>
      <c r="K22" s="12"/>
      <c r="L22" s="13">
        <f t="shared" si="0"/>
        <v>0</v>
      </c>
      <c r="M22" s="12"/>
      <c r="N22" s="12"/>
      <c r="O22" s="12"/>
      <c r="P22" s="12">
        <v>6.6</v>
      </c>
      <c r="Q22" s="12">
        <v>8.5</v>
      </c>
      <c r="R22" s="13">
        <f t="shared" si="1"/>
        <v>5</v>
      </c>
      <c r="S22" s="12">
        <v>4.5999999999999996</v>
      </c>
      <c r="T22" s="12"/>
      <c r="U22" s="12"/>
      <c r="V22" s="13">
        <f t="shared" si="2"/>
        <v>1.38</v>
      </c>
      <c r="W22" s="12"/>
      <c r="X22" s="14">
        <f t="shared" si="3"/>
        <v>0</v>
      </c>
      <c r="Y22" s="28">
        <f t="shared" si="4"/>
        <v>6.4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>
        <v>8.1999999999999993</v>
      </c>
      <c r="AJ22" s="12">
        <v>8</v>
      </c>
      <c r="AK22" s="13">
        <f t="shared" si="6"/>
        <v>5.7</v>
      </c>
      <c r="AL22" s="12">
        <v>7</v>
      </c>
      <c r="AM22" s="12"/>
      <c r="AN22" s="12"/>
      <c r="AO22" s="13">
        <f t="shared" si="7"/>
        <v>2.1</v>
      </c>
      <c r="AP22" s="12"/>
      <c r="AQ22" s="14">
        <f t="shared" si="8"/>
        <v>0</v>
      </c>
      <c r="AR22" s="28">
        <f t="shared" si="9"/>
        <v>7.8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>
        <v>8.4</v>
      </c>
      <c r="BC22" s="12">
        <v>8</v>
      </c>
      <c r="BD22" s="13">
        <f t="shared" si="11"/>
        <v>5.8</v>
      </c>
      <c r="BE22" s="12">
        <v>8.6</v>
      </c>
      <c r="BF22" s="12"/>
      <c r="BG22" s="12"/>
      <c r="BH22" s="13">
        <f t="shared" si="12"/>
        <v>2.58</v>
      </c>
      <c r="BI22" s="12"/>
      <c r="BJ22" s="14">
        <f t="shared" si="13"/>
        <v>0</v>
      </c>
      <c r="BK22" s="28">
        <f t="shared" si="14"/>
        <v>8.4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>
        <v>7.6</v>
      </c>
      <c r="BT22" s="12">
        <v>6</v>
      </c>
      <c r="BU22" s="12">
        <v>10</v>
      </c>
      <c r="BV22" s="12">
        <v>10</v>
      </c>
      <c r="BW22" s="13">
        <f t="shared" si="16"/>
        <v>5.96</v>
      </c>
      <c r="BX22" s="12">
        <v>7.5</v>
      </c>
      <c r="BY22" s="12"/>
      <c r="BZ22" s="12"/>
      <c r="CA22" s="13">
        <f t="shared" si="17"/>
        <v>2.25</v>
      </c>
      <c r="CB22" s="12"/>
      <c r="CC22" s="14">
        <f t="shared" si="18"/>
        <v>0</v>
      </c>
      <c r="CD22" s="28">
        <f t="shared" si="19"/>
        <v>8.1999999999999993</v>
      </c>
      <c r="CE22" s="28">
        <f t="shared" si="20"/>
        <v>8</v>
      </c>
      <c r="CF22" s="21"/>
      <c r="CG22" s="28">
        <f t="shared" si="21"/>
        <v>8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5018924</v>
      </c>
      <c r="C23" s="2">
        <v>4955</v>
      </c>
      <c r="D23" s="2">
        <v>14031</v>
      </c>
      <c r="E23" s="2" t="s">
        <v>54</v>
      </c>
      <c r="F23" s="40" t="s">
        <v>43</v>
      </c>
      <c r="G23" s="31"/>
      <c r="H23" s="7"/>
      <c r="I23" s="7"/>
      <c r="J23" s="7"/>
      <c r="K23" s="7"/>
      <c r="L23" s="13">
        <f t="shared" si="0"/>
        <v>0</v>
      </c>
      <c r="M23" s="7"/>
      <c r="N23" s="7"/>
      <c r="O23" s="7"/>
      <c r="P23" s="7">
        <v>5.4</v>
      </c>
      <c r="Q23" s="7">
        <v>6.5</v>
      </c>
      <c r="R23" s="13">
        <f t="shared" si="1"/>
        <v>4</v>
      </c>
      <c r="S23" s="7">
        <v>1.9</v>
      </c>
      <c r="T23" s="7"/>
      <c r="U23" s="7"/>
      <c r="V23" s="13">
        <f t="shared" si="2"/>
        <v>0.56999999999999995</v>
      </c>
      <c r="W23" s="7"/>
      <c r="X23" s="14">
        <f t="shared" si="3"/>
        <v>0</v>
      </c>
      <c r="Y23" s="28">
        <f t="shared" si="4"/>
        <v>4.5999999999999996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>
        <v>6.2</v>
      </c>
      <c r="AJ23" s="7">
        <v>6.5</v>
      </c>
      <c r="AK23" s="13">
        <f t="shared" si="6"/>
        <v>4.4000000000000004</v>
      </c>
      <c r="AL23" s="7">
        <v>3.3</v>
      </c>
      <c r="AM23" s="7"/>
      <c r="AN23" s="7"/>
      <c r="AO23" s="13">
        <f t="shared" si="7"/>
        <v>0.99</v>
      </c>
      <c r="AP23" s="7"/>
      <c r="AQ23" s="14">
        <f t="shared" si="8"/>
        <v>0</v>
      </c>
      <c r="AR23" s="28">
        <f t="shared" si="9"/>
        <v>5.4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>
        <v>7</v>
      </c>
      <c r="BC23" s="7">
        <v>8.5</v>
      </c>
      <c r="BD23" s="13">
        <f t="shared" si="11"/>
        <v>5.2</v>
      </c>
      <c r="BE23" s="7">
        <v>3.5</v>
      </c>
      <c r="BF23" s="7"/>
      <c r="BG23" s="7"/>
      <c r="BH23" s="13">
        <f t="shared" si="12"/>
        <v>1.05</v>
      </c>
      <c r="BI23" s="7"/>
      <c r="BJ23" s="14">
        <f t="shared" si="13"/>
        <v>0</v>
      </c>
      <c r="BK23" s="28">
        <f t="shared" si="14"/>
        <v>6.3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>
        <v>4.0999999999999996</v>
      </c>
      <c r="BT23" s="7">
        <v>7</v>
      </c>
      <c r="BU23" s="7">
        <v>10</v>
      </c>
      <c r="BV23" s="7">
        <v>1</v>
      </c>
      <c r="BW23" s="13">
        <f t="shared" si="16"/>
        <v>4.01</v>
      </c>
      <c r="BX23" s="7">
        <v>3.7</v>
      </c>
      <c r="BY23" s="7"/>
      <c r="BZ23" s="7"/>
      <c r="CA23" s="13">
        <f t="shared" si="17"/>
        <v>1.1100000000000001</v>
      </c>
      <c r="CB23" s="7"/>
      <c r="CC23" s="14">
        <f t="shared" si="18"/>
        <v>0</v>
      </c>
      <c r="CD23" s="28">
        <f t="shared" si="19"/>
        <v>5.0999999999999996</v>
      </c>
      <c r="CE23" s="28">
        <f t="shared" si="20"/>
        <v>5</v>
      </c>
      <c r="CF23" s="20"/>
      <c r="CG23" s="28">
        <f t="shared" si="21"/>
        <v>3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2193572</v>
      </c>
      <c r="C24" s="3">
        <v>4976</v>
      </c>
      <c r="D24" s="3">
        <v>14050</v>
      </c>
      <c r="E24" s="3" t="s">
        <v>55</v>
      </c>
      <c r="F24" s="42" t="s">
        <v>43</v>
      </c>
      <c r="G24" s="32"/>
      <c r="H24" s="12"/>
      <c r="I24" s="12"/>
      <c r="J24" s="12"/>
      <c r="K24" s="12"/>
      <c r="L24" s="13">
        <f t="shared" si="0"/>
        <v>0</v>
      </c>
      <c r="M24" s="12"/>
      <c r="N24" s="12"/>
      <c r="O24" s="12"/>
      <c r="P24" s="12">
        <v>7.3</v>
      </c>
      <c r="Q24" s="12">
        <v>8.5</v>
      </c>
      <c r="R24" s="13">
        <f t="shared" si="1"/>
        <v>5.35</v>
      </c>
      <c r="S24" s="12">
        <v>6.9</v>
      </c>
      <c r="T24" s="12"/>
      <c r="U24" s="12"/>
      <c r="V24" s="13">
        <f t="shared" si="2"/>
        <v>2.0699999999999998</v>
      </c>
      <c r="W24" s="12"/>
      <c r="X24" s="14">
        <f t="shared" si="3"/>
        <v>0</v>
      </c>
      <c r="Y24" s="28">
        <f t="shared" si="4"/>
        <v>7.4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>
        <v>7.2</v>
      </c>
      <c r="AJ24" s="12">
        <v>9</v>
      </c>
      <c r="AK24" s="13">
        <f t="shared" si="6"/>
        <v>5.4</v>
      </c>
      <c r="AL24" s="12">
        <v>6.9</v>
      </c>
      <c r="AM24" s="12"/>
      <c r="AN24" s="12"/>
      <c r="AO24" s="13">
        <f t="shared" si="7"/>
        <v>2.0699999999999998</v>
      </c>
      <c r="AP24" s="12"/>
      <c r="AQ24" s="14">
        <f t="shared" si="8"/>
        <v>0</v>
      </c>
      <c r="AR24" s="28">
        <f t="shared" si="9"/>
        <v>7.5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>
        <v>8.8000000000000007</v>
      </c>
      <c r="BC24" s="12">
        <v>6</v>
      </c>
      <c r="BD24" s="13">
        <f t="shared" si="11"/>
        <v>5.6</v>
      </c>
      <c r="BE24" s="12">
        <v>7</v>
      </c>
      <c r="BF24" s="12"/>
      <c r="BG24" s="12"/>
      <c r="BH24" s="13">
        <f t="shared" si="12"/>
        <v>2.1</v>
      </c>
      <c r="BI24" s="12"/>
      <c r="BJ24" s="14">
        <f t="shared" si="13"/>
        <v>0</v>
      </c>
      <c r="BK24" s="28">
        <f t="shared" si="14"/>
        <v>7.7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>
        <v>8.4</v>
      </c>
      <c r="BT24" s="12">
        <v>9</v>
      </c>
      <c r="BU24" s="12">
        <v>10</v>
      </c>
      <c r="BV24" s="12">
        <v>10</v>
      </c>
      <c r="BW24" s="13">
        <f t="shared" si="16"/>
        <v>6.64</v>
      </c>
      <c r="BX24" s="12">
        <v>8.5</v>
      </c>
      <c r="BY24" s="12"/>
      <c r="BZ24" s="12"/>
      <c r="CA24" s="13">
        <f t="shared" si="17"/>
        <v>2.5499999999999998</v>
      </c>
      <c r="CB24" s="12"/>
      <c r="CC24" s="14">
        <f t="shared" si="18"/>
        <v>0</v>
      </c>
      <c r="CD24" s="28">
        <f t="shared" si="19"/>
        <v>9.1999999999999993</v>
      </c>
      <c r="CE24" s="28">
        <f t="shared" si="20"/>
        <v>8</v>
      </c>
      <c r="CF24" s="21"/>
      <c r="CG24" s="28">
        <f t="shared" si="21"/>
        <v>8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2558841</v>
      </c>
      <c r="C25" s="2">
        <v>4986</v>
      </c>
      <c r="D25" s="2">
        <v>14032</v>
      </c>
      <c r="E25" s="2" t="s">
        <v>56</v>
      </c>
      <c r="F25" s="40" t="s">
        <v>46</v>
      </c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>
        <v>5.8</v>
      </c>
      <c r="Q25" s="7">
        <v>6</v>
      </c>
      <c r="R25" s="13">
        <f t="shared" si="1"/>
        <v>4.0999999999999996</v>
      </c>
      <c r="S25" s="7">
        <v>3.2</v>
      </c>
      <c r="T25" s="7"/>
      <c r="U25" s="7"/>
      <c r="V25" s="13">
        <f t="shared" si="2"/>
        <v>0.96</v>
      </c>
      <c r="W25" s="7"/>
      <c r="X25" s="14">
        <f t="shared" si="3"/>
        <v>0</v>
      </c>
      <c r="Y25" s="28">
        <f t="shared" si="4"/>
        <v>5.0999999999999996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>
        <v>6</v>
      </c>
      <c r="AJ25" s="7">
        <v>8.5</v>
      </c>
      <c r="AK25" s="13">
        <f t="shared" si="6"/>
        <v>4.7</v>
      </c>
      <c r="AL25" s="7">
        <v>4.4000000000000004</v>
      </c>
      <c r="AM25" s="7"/>
      <c r="AN25" s="7"/>
      <c r="AO25" s="13">
        <f t="shared" si="7"/>
        <v>1.32</v>
      </c>
      <c r="AP25" s="7"/>
      <c r="AQ25" s="14">
        <f t="shared" si="8"/>
        <v>0</v>
      </c>
      <c r="AR25" s="28">
        <f t="shared" si="9"/>
        <v>6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>
        <v>7</v>
      </c>
      <c r="BC25" s="7">
        <v>8</v>
      </c>
      <c r="BD25" s="13">
        <f t="shared" si="11"/>
        <v>5.0999999999999996</v>
      </c>
      <c r="BE25" s="7">
        <v>6.3</v>
      </c>
      <c r="BF25" s="7"/>
      <c r="BG25" s="7"/>
      <c r="BH25" s="13">
        <f t="shared" si="12"/>
        <v>1.89</v>
      </c>
      <c r="BI25" s="7"/>
      <c r="BJ25" s="14">
        <f t="shared" si="13"/>
        <v>0</v>
      </c>
      <c r="BK25" s="28">
        <f t="shared" si="14"/>
        <v>7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>
        <v>5.5</v>
      </c>
      <c r="BT25" s="7">
        <v>8.5</v>
      </c>
      <c r="BU25" s="7">
        <v>10</v>
      </c>
      <c r="BV25" s="7">
        <v>10</v>
      </c>
      <c r="BW25" s="13">
        <f t="shared" si="16"/>
        <v>6.25</v>
      </c>
      <c r="BX25" s="7">
        <v>5</v>
      </c>
      <c r="BY25" s="7"/>
      <c r="BZ25" s="7"/>
      <c r="CA25" s="13">
        <f t="shared" si="17"/>
        <v>1.5</v>
      </c>
      <c r="CB25" s="7"/>
      <c r="CC25" s="14">
        <f t="shared" si="18"/>
        <v>0</v>
      </c>
      <c r="CD25" s="28">
        <f t="shared" si="19"/>
        <v>7.8</v>
      </c>
      <c r="CE25" s="28">
        <f t="shared" si="20"/>
        <v>6</v>
      </c>
      <c r="CF25" s="20"/>
      <c r="CG25" s="28">
        <f t="shared" si="21"/>
        <v>6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7196164</v>
      </c>
      <c r="C26" s="3">
        <v>4973</v>
      </c>
      <c r="D26" s="3">
        <v>14033</v>
      </c>
      <c r="E26" s="3" t="s">
        <v>57</v>
      </c>
      <c r="F26" s="42" t="s">
        <v>46</v>
      </c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>
        <v>5.7</v>
      </c>
      <c r="Q26" s="12">
        <v>8.5</v>
      </c>
      <c r="R26" s="13">
        <f t="shared" si="1"/>
        <v>4.55</v>
      </c>
      <c r="S26" s="12">
        <v>5.0999999999999996</v>
      </c>
      <c r="T26" s="12"/>
      <c r="U26" s="12"/>
      <c r="V26" s="13">
        <f t="shared" si="2"/>
        <v>1.53</v>
      </c>
      <c r="W26" s="12"/>
      <c r="X26" s="14">
        <f t="shared" si="3"/>
        <v>0</v>
      </c>
      <c r="Y26" s="28">
        <f t="shared" si="4"/>
        <v>6.1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>
        <v>8.9</v>
      </c>
      <c r="AJ26" s="12">
        <v>8.5</v>
      </c>
      <c r="AK26" s="13">
        <f t="shared" si="6"/>
        <v>6.15</v>
      </c>
      <c r="AL26" s="12">
        <v>6.5</v>
      </c>
      <c r="AM26" s="12"/>
      <c r="AN26" s="12"/>
      <c r="AO26" s="13">
        <f t="shared" si="7"/>
        <v>1.95</v>
      </c>
      <c r="AP26" s="12"/>
      <c r="AQ26" s="14">
        <f t="shared" si="8"/>
        <v>0</v>
      </c>
      <c r="AR26" s="28">
        <f t="shared" si="9"/>
        <v>8.1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>
        <v>8.6999999999999993</v>
      </c>
      <c r="BC26" s="12">
        <v>7</v>
      </c>
      <c r="BD26" s="13">
        <f t="shared" si="11"/>
        <v>5.75</v>
      </c>
      <c r="BE26" s="12">
        <v>6.1</v>
      </c>
      <c r="BF26" s="12"/>
      <c r="BG26" s="12"/>
      <c r="BH26" s="13">
        <f t="shared" si="12"/>
        <v>1.83</v>
      </c>
      <c r="BI26" s="12"/>
      <c r="BJ26" s="14">
        <f t="shared" si="13"/>
        <v>0</v>
      </c>
      <c r="BK26" s="28">
        <f t="shared" si="14"/>
        <v>7.6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>
        <v>8.5</v>
      </c>
      <c r="BT26" s="12">
        <v>9.5</v>
      </c>
      <c r="BU26" s="12">
        <v>10</v>
      </c>
      <c r="BV26" s="12">
        <v>10</v>
      </c>
      <c r="BW26" s="13">
        <f t="shared" si="16"/>
        <v>6.75</v>
      </c>
      <c r="BX26" s="12">
        <v>9.1</v>
      </c>
      <c r="BY26" s="12"/>
      <c r="BZ26" s="12"/>
      <c r="CA26" s="13">
        <f t="shared" si="17"/>
        <v>2.73</v>
      </c>
      <c r="CB26" s="12"/>
      <c r="CC26" s="14">
        <f t="shared" si="18"/>
        <v>0</v>
      </c>
      <c r="CD26" s="28">
        <f t="shared" si="19"/>
        <v>9.5</v>
      </c>
      <c r="CE26" s="28">
        <f t="shared" si="20"/>
        <v>8</v>
      </c>
      <c r="CF26" s="21"/>
      <c r="CG26" s="28">
        <f t="shared" si="21"/>
        <v>8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2557689</v>
      </c>
      <c r="C27" s="2">
        <v>4987</v>
      </c>
      <c r="D27" s="2">
        <v>14034</v>
      </c>
      <c r="E27" s="2" t="s">
        <v>58</v>
      </c>
      <c r="F27" s="40" t="s">
        <v>46</v>
      </c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>
        <v>5.8</v>
      </c>
      <c r="Q27" s="7">
        <v>6</v>
      </c>
      <c r="R27" s="13">
        <f t="shared" si="1"/>
        <v>4.0999999999999996</v>
      </c>
      <c r="S27" s="7">
        <v>3.2</v>
      </c>
      <c r="T27" s="7"/>
      <c r="U27" s="7"/>
      <c r="V27" s="13">
        <f t="shared" si="2"/>
        <v>0.96</v>
      </c>
      <c r="W27" s="7"/>
      <c r="X27" s="14">
        <f t="shared" si="3"/>
        <v>0</v>
      </c>
      <c r="Y27" s="28">
        <f t="shared" si="4"/>
        <v>5.0999999999999996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>
        <v>6.9</v>
      </c>
      <c r="AJ27" s="7">
        <v>6.5</v>
      </c>
      <c r="AK27" s="13">
        <f t="shared" si="6"/>
        <v>4.75</v>
      </c>
      <c r="AL27" s="7">
        <v>4.2</v>
      </c>
      <c r="AM27" s="7"/>
      <c r="AN27" s="7"/>
      <c r="AO27" s="13">
        <f t="shared" si="7"/>
        <v>1.26</v>
      </c>
      <c r="AP27" s="7"/>
      <c r="AQ27" s="14">
        <f t="shared" si="8"/>
        <v>0</v>
      </c>
      <c r="AR27" s="28">
        <f t="shared" si="9"/>
        <v>6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>
        <v>6.6</v>
      </c>
      <c r="BC27" s="7">
        <v>7</v>
      </c>
      <c r="BD27" s="13">
        <f t="shared" si="11"/>
        <v>4.7</v>
      </c>
      <c r="BE27" s="7">
        <v>4</v>
      </c>
      <c r="BF27" s="7"/>
      <c r="BG27" s="7"/>
      <c r="BH27" s="13">
        <f t="shared" si="12"/>
        <v>1.2</v>
      </c>
      <c r="BI27" s="7"/>
      <c r="BJ27" s="14">
        <f t="shared" si="13"/>
        <v>0</v>
      </c>
      <c r="BK27" s="28">
        <f t="shared" si="14"/>
        <v>5.9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>
        <v>6.5</v>
      </c>
      <c r="BT27" s="7">
        <v>8</v>
      </c>
      <c r="BU27" s="7">
        <v>10</v>
      </c>
      <c r="BV27" s="7">
        <v>5</v>
      </c>
      <c r="BW27" s="13">
        <f t="shared" si="16"/>
        <v>5.25</v>
      </c>
      <c r="BX27" s="7">
        <v>6.9</v>
      </c>
      <c r="BY27" s="7"/>
      <c r="BZ27" s="7"/>
      <c r="CA27" s="13">
        <f t="shared" si="17"/>
        <v>2.0699999999999998</v>
      </c>
      <c r="CB27" s="7"/>
      <c r="CC27" s="14">
        <f t="shared" si="18"/>
        <v>0</v>
      </c>
      <c r="CD27" s="28">
        <f t="shared" si="19"/>
        <v>7.3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2202947</v>
      </c>
      <c r="C28" s="3">
        <v>4984</v>
      </c>
      <c r="D28" s="3">
        <v>14035</v>
      </c>
      <c r="E28" s="3" t="s">
        <v>59</v>
      </c>
      <c r="F28" s="42" t="s">
        <v>46</v>
      </c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>
        <v>6.2</v>
      </c>
      <c r="Q28" s="12">
        <v>8</v>
      </c>
      <c r="R28" s="13">
        <f t="shared" si="1"/>
        <v>4.7</v>
      </c>
      <c r="S28" s="12">
        <v>5.6</v>
      </c>
      <c r="T28" s="12"/>
      <c r="U28" s="12"/>
      <c r="V28" s="13">
        <f t="shared" si="2"/>
        <v>1.68</v>
      </c>
      <c r="W28" s="12"/>
      <c r="X28" s="14">
        <f t="shared" si="3"/>
        <v>0</v>
      </c>
      <c r="Y28" s="28">
        <f t="shared" si="4"/>
        <v>6.4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>
        <v>6.2</v>
      </c>
      <c r="AJ28" s="12">
        <v>8.5</v>
      </c>
      <c r="AK28" s="13">
        <f t="shared" si="6"/>
        <v>4.8</v>
      </c>
      <c r="AL28" s="12">
        <v>3.9</v>
      </c>
      <c r="AM28" s="12"/>
      <c r="AN28" s="12"/>
      <c r="AO28" s="13">
        <f t="shared" si="7"/>
        <v>1.17</v>
      </c>
      <c r="AP28" s="12"/>
      <c r="AQ28" s="14">
        <f t="shared" si="8"/>
        <v>0</v>
      </c>
      <c r="AR28" s="28">
        <f t="shared" si="9"/>
        <v>6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>
        <v>7.3</v>
      </c>
      <c r="BC28" s="12">
        <v>8</v>
      </c>
      <c r="BD28" s="13">
        <f t="shared" si="11"/>
        <v>5.25</v>
      </c>
      <c r="BE28" s="12">
        <v>4.4000000000000004</v>
      </c>
      <c r="BF28" s="12"/>
      <c r="BG28" s="12"/>
      <c r="BH28" s="13">
        <f t="shared" si="12"/>
        <v>1.32</v>
      </c>
      <c r="BI28" s="12"/>
      <c r="BJ28" s="14">
        <f t="shared" si="13"/>
        <v>0</v>
      </c>
      <c r="BK28" s="28">
        <f t="shared" si="14"/>
        <v>6.6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>
        <v>5.0999999999999996</v>
      </c>
      <c r="BT28" s="12">
        <v>8.5</v>
      </c>
      <c r="BU28" s="12">
        <v>10</v>
      </c>
      <c r="BV28" s="12">
        <v>10</v>
      </c>
      <c r="BW28" s="13">
        <f t="shared" si="16"/>
        <v>6.21</v>
      </c>
      <c r="BX28" s="12">
        <v>4.7</v>
      </c>
      <c r="BY28" s="12"/>
      <c r="BZ28" s="12"/>
      <c r="CA28" s="13">
        <f t="shared" si="17"/>
        <v>1.41</v>
      </c>
      <c r="CB28" s="12"/>
      <c r="CC28" s="14">
        <f t="shared" si="18"/>
        <v>0</v>
      </c>
      <c r="CD28" s="28">
        <f t="shared" si="19"/>
        <v>7.6</v>
      </c>
      <c r="CE28" s="28">
        <f t="shared" si="20"/>
        <v>7</v>
      </c>
      <c r="CF28" s="21"/>
      <c r="CG28" s="28">
        <f t="shared" si="21"/>
        <v>7</v>
      </c>
      <c r="CH28" s="16" t="str">
        <f t="shared" si="22"/>
        <v>Aprobado</v>
      </c>
    </row>
    <row r="29" spans="1:86" ht="20.25" customHeight="1" x14ac:dyDescent="0.4">
      <c r="A29" s="39">
        <v>17</v>
      </c>
      <c r="B29" s="2">
        <v>5018611</v>
      </c>
      <c r="C29" s="2">
        <v>4974</v>
      </c>
      <c r="D29" s="2">
        <v>14048</v>
      </c>
      <c r="E29" s="2" t="s">
        <v>60</v>
      </c>
      <c r="F29" s="40" t="s">
        <v>46</v>
      </c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>
        <v>6.8</v>
      </c>
      <c r="Q29" s="7">
        <v>8</v>
      </c>
      <c r="R29" s="13">
        <f t="shared" si="1"/>
        <v>5</v>
      </c>
      <c r="S29" s="7">
        <v>6.9</v>
      </c>
      <c r="T29" s="7"/>
      <c r="U29" s="7"/>
      <c r="V29" s="13">
        <f t="shared" si="2"/>
        <v>2.0699999999999998</v>
      </c>
      <c r="W29" s="7"/>
      <c r="X29" s="14">
        <f t="shared" si="3"/>
        <v>0</v>
      </c>
      <c r="Y29" s="28">
        <f t="shared" si="4"/>
        <v>7.1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>
        <v>8.3000000000000007</v>
      </c>
      <c r="AJ29" s="7">
        <v>7</v>
      </c>
      <c r="AK29" s="13">
        <f t="shared" si="6"/>
        <v>5.55</v>
      </c>
      <c r="AL29" s="7">
        <v>7.2</v>
      </c>
      <c r="AM29" s="7"/>
      <c r="AN29" s="7"/>
      <c r="AO29" s="13">
        <f t="shared" si="7"/>
        <v>2.16</v>
      </c>
      <c r="AP29" s="7"/>
      <c r="AQ29" s="14">
        <f t="shared" si="8"/>
        <v>0</v>
      </c>
      <c r="AR29" s="28">
        <f t="shared" si="9"/>
        <v>7.7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>
        <v>7.2</v>
      </c>
      <c r="BC29" s="7">
        <v>7</v>
      </c>
      <c r="BD29" s="13">
        <f t="shared" si="11"/>
        <v>5</v>
      </c>
      <c r="BE29" s="7">
        <v>9</v>
      </c>
      <c r="BF29" s="7"/>
      <c r="BG29" s="7"/>
      <c r="BH29" s="13">
        <f t="shared" si="12"/>
        <v>2.7</v>
      </c>
      <c r="BI29" s="7"/>
      <c r="BJ29" s="14">
        <f t="shared" si="13"/>
        <v>0</v>
      </c>
      <c r="BK29" s="28">
        <f t="shared" si="14"/>
        <v>7.7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>
        <v>8</v>
      </c>
      <c r="BT29" s="7">
        <v>8</v>
      </c>
      <c r="BU29" s="7">
        <v>6</v>
      </c>
      <c r="BV29" s="7">
        <v>10</v>
      </c>
      <c r="BW29" s="13">
        <f t="shared" si="16"/>
        <v>5.6</v>
      </c>
      <c r="BX29" s="7">
        <v>8.8000000000000007</v>
      </c>
      <c r="BY29" s="7"/>
      <c r="BZ29" s="7"/>
      <c r="CA29" s="13">
        <f t="shared" si="17"/>
        <v>2.64</v>
      </c>
      <c r="CB29" s="7"/>
      <c r="CC29" s="14">
        <f t="shared" si="18"/>
        <v>0</v>
      </c>
      <c r="CD29" s="28">
        <f t="shared" si="19"/>
        <v>8.1999999999999993</v>
      </c>
      <c r="CE29" s="28">
        <f t="shared" si="20"/>
        <v>8</v>
      </c>
      <c r="CF29" s="20"/>
      <c r="CG29" s="28">
        <f t="shared" si="21"/>
        <v>8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7196036</v>
      </c>
      <c r="C30" s="3">
        <v>4970</v>
      </c>
      <c r="D30" s="3">
        <v>14037</v>
      </c>
      <c r="E30" s="3" t="s">
        <v>61</v>
      </c>
      <c r="F30" s="42" t="s">
        <v>46</v>
      </c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>
        <v>6.5</v>
      </c>
      <c r="Q30" s="12">
        <v>8</v>
      </c>
      <c r="R30" s="13">
        <f t="shared" si="1"/>
        <v>4.8499999999999996</v>
      </c>
      <c r="S30" s="12">
        <v>4.3</v>
      </c>
      <c r="T30" s="12"/>
      <c r="U30" s="12"/>
      <c r="V30" s="13">
        <f t="shared" si="2"/>
        <v>1.29</v>
      </c>
      <c r="W30" s="12"/>
      <c r="X30" s="14">
        <f t="shared" si="3"/>
        <v>0</v>
      </c>
      <c r="Y30" s="28">
        <f t="shared" si="4"/>
        <v>6.1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>
        <v>7.5</v>
      </c>
      <c r="AJ30" s="12">
        <v>6</v>
      </c>
      <c r="AK30" s="13">
        <f t="shared" si="6"/>
        <v>4.95</v>
      </c>
      <c r="AL30" s="12">
        <v>4.5999999999999996</v>
      </c>
      <c r="AM30" s="12"/>
      <c r="AN30" s="12"/>
      <c r="AO30" s="13">
        <f t="shared" si="7"/>
        <v>1.38</v>
      </c>
      <c r="AP30" s="12"/>
      <c r="AQ30" s="14">
        <f t="shared" si="8"/>
        <v>0</v>
      </c>
      <c r="AR30" s="28">
        <f t="shared" si="9"/>
        <v>6.3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>
        <v>7.3</v>
      </c>
      <c r="BC30" s="12">
        <v>6</v>
      </c>
      <c r="BD30" s="13">
        <f t="shared" si="11"/>
        <v>4.8499999999999996</v>
      </c>
      <c r="BE30" s="12">
        <v>5.7</v>
      </c>
      <c r="BF30" s="12"/>
      <c r="BG30" s="12"/>
      <c r="BH30" s="13">
        <f t="shared" si="12"/>
        <v>1.71</v>
      </c>
      <c r="BI30" s="12"/>
      <c r="BJ30" s="14">
        <f t="shared" si="13"/>
        <v>0</v>
      </c>
      <c r="BK30" s="28">
        <f t="shared" si="14"/>
        <v>6.6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>
        <v>6.1</v>
      </c>
      <c r="BT30" s="12">
        <v>8</v>
      </c>
      <c r="BU30" s="12">
        <v>10</v>
      </c>
      <c r="BV30" s="12">
        <v>10</v>
      </c>
      <c r="BW30" s="13">
        <f t="shared" si="16"/>
        <v>6.21</v>
      </c>
      <c r="BX30" s="12">
        <v>6.1</v>
      </c>
      <c r="BY30" s="12"/>
      <c r="BZ30" s="12"/>
      <c r="CA30" s="13">
        <f t="shared" si="17"/>
        <v>1.83</v>
      </c>
      <c r="CB30" s="12"/>
      <c r="CC30" s="14">
        <f t="shared" si="18"/>
        <v>0</v>
      </c>
      <c r="CD30" s="28">
        <f t="shared" si="19"/>
        <v>8</v>
      </c>
      <c r="CE30" s="28">
        <f t="shared" si="20"/>
        <v>7</v>
      </c>
      <c r="CF30" s="21"/>
      <c r="CG30" s="28">
        <f t="shared" si="21"/>
        <v>7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2564473</v>
      </c>
      <c r="C31" s="2">
        <v>4959</v>
      </c>
      <c r="D31" s="2">
        <v>14038</v>
      </c>
      <c r="E31" s="2" t="s">
        <v>62</v>
      </c>
      <c r="F31" s="40" t="s">
        <v>43</v>
      </c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>
        <v>4.7</v>
      </c>
      <c r="Q31" s="7">
        <v>8.5</v>
      </c>
      <c r="R31" s="13">
        <f t="shared" si="1"/>
        <v>4.05</v>
      </c>
      <c r="S31" s="7">
        <v>4</v>
      </c>
      <c r="T31" s="7"/>
      <c r="U31" s="7"/>
      <c r="V31" s="13">
        <f t="shared" si="2"/>
        <v>1.2</v>
      </c>
      <c r="W31" s="7"/>
      <c r="X31" s="14">
        <f t="shared" si="3"/>
        <v>0</v>
      </c>
      <c r="Y31" s="28">
        <f t="shared" si="4"/>
        <v>5.3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>
        <v>5.0999999999999996</v>
      </c>
      <c r="AJ31" s="7">
        <v>7</v>
      </c>
      <c r="AK31" s="13">
        <f t="shared" si="6"/>
        <v>3.95</v>
      </c>
      <c r="AL31" s="7">
        <v>3.4</v>
      </c>
      <c r="AM31" s="7"/>
      <c r="AN31" s="7"/>
      <c r="AO31" s="13">
        <f t="shared" si="7"/>
        <v>1.02</v>
      </c>
      <c r="AP31" s="7"/>
      <c r="AQ31" s="14">
        <f t="shared" si="8"/>
        <v>0</v>
      </c>
      <c r="AR31" s="28">
        <f t="shared" si="9"/>
        <v>5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>
        <v>7</v>
      </c>
      <c r="BC31" s="7">
        <v>6</v>
      </c>
      <c r="BD31" s="13">
        <f t="shared" si="11"/>
        <v>4.7</v>
      </c>
      <c r="BE31" s="7">
        <v>4.8</v>
      </c>
      <c r="BF31" s="7"/>
      <c r="BG31" s="7"/>
      <c r="BH31" s="13">
        <f t="shared" si="12"/>
        <v>1.44</v>
      </c>
      <c r="BI31" s="7"/>
      <c r="BJ31" s="14">
        <f t="shared" si="13"/>
        <v>0</v>
      </c>
      <c r="BK31" s="28">
        <f t="shared" si="14"/>
        <v>6.1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>
        <v>5.7</v>
      </c>
      <c r="BT31" s="7">
        <v>8</v>
      </c>
      <c r="BU31" s="7">
        <v>10</v>
      </c>
      <c r="BV31" s="7">
        <v>10</v>
      </c>
      <c r="BW31" s="13">
        <f t="shared" si="16"/>
        <v>6.17</v>
      </c>
      <c r="BX31" s="7">
        <v>5.7</v>
      </c>
      <c r="BY31" s="7"/>
      <c r="BZ31" s="7"/>
      <c r="CA31" s="13">
        <f t="shared" si="17"/>
        <v>1.71</v>
      </c>
      <c r="CB31" s="7"/>
      <c r="CC31" s="14">
        <f t="shared" si="18"/>
        <v>0</v>
      </c>
      <c r="CD31" s="28">
        <f t="shared" si="19"/>
        <v>7.9</v>
      </c>
      <c r="CE31" s="28">
        <f t="shared" si="20"/>
        <v>6</v>
      </c>
      <c r="CF31" s="20"/>
      <c r="CG31" s="28">
        <f t="shared" si="21"/>
        <v>6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19751527</v>
      </c>
      <c r="C32" s="3">
        <v>5029</v>
      </c>
      <c r="D32" s="3">
        <v>14039</v>
      </c>
      <c r="E32" s="3" t="s">
        <v>63</v>
      </c>
      <c r="F32" s="42" t="s">
        <v>43</v>
      </c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>
        <v>5.2</v>
      </c>
      <c r="Q32" s="12">
        <v>6.5</v>
      </c>
      <c r="R32" s="13">
        <f t="shared" si="1"/>
        <v>3.9</v>
      </c>
      <c r="S32" s="12">
        <v>1.7</v>
      </c>
      <c r="T32" s="12"/>
      <c r="U32" s="12"/>
      <c r="V32" s="13">
        <f t="shared" si="2"/>
        <v>0.51</v>
      </c>
      <c r="W32" s="12"/>
      <c r="X32" s="14">
        <f t="shared" si="3"/>
        <v>0</v>
      </c>
      <c r="Y32" s="28">
        <f t="shared" si="4"/>
        <v>4.4000000000000004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>
        <v>5</v>
      </c>
      <c r="AJ32" s="12">
        <v>4</v>
      </c>
      <c r="AK32" s="13">
        <f t="shared" si="6"/>
        <v>3.3</v>
      </c>
      <c r="AL32" s="12">
        <v>2.1</v>
      </c>
      <c r="AM32" s="12"/>
      <c r="AN32" s="12"/>
      <c r="AO32" s="13">
        <f t="shared" si="7"/>
        <v>0.63</v>
      </c>
      <c r="AP32" s="12"/>
      <c r="AQ32" s="14">
        <f t="shared" si="8"/>
        <v>0</v>
      </c>
      <c r="AR32" s="28">
        <f t="shared" si="9"/>
        <v>3.9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>
        <v>3.5</v>
      </c>
      <c r="BC32" s="12">
        <v>5</v>
      </c>
      <c r="BD32" s="13">
        <f t="shared" si="11"/>
        <v>2.75</v>
      </c>
      <c r="BE32" s="12">
        <v>1</v>
      </c>
      <c r="BF32" s="12"/>
      <c r="BG32" s="12"/>
      <c r="BH32" s="13">
        <f t="shared" si="12"/>
        <v>0.3</v>
      </c>
      <c r="BI32" s="12"/>
      <c r="BJ32" s="14">
        <f t="shared" si="13"/>
        <v>0</v>
      </c>
      <c r="BK32" s="28">
        <f t="shared" si="14"/>
        <v>3.1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>
        <v>1</v>
      </c>
      <c r="BT32" s="12">
        <v>1</v>
      </c>
      <c r="BU32" s="12">
        <v>1</v>
      </c>
      <c r="BV32" s="12">
        <v>1</v>
      </c>
      <c r="BW32" s="13">
        <f t="shared" si="16"/>
        <v>0.7</v>
      </c>
      <c r="BX32" s="12">
        <v>1</v>
      </c>
      <c r="BY32" s="12"/>
      <c r="BZ32" s="12"/>
      <c r="CA32" s="13">
        <f t="shared" si="17"/>
        <v>0.3</v>
      </c>
      <c r="CB32" s="12"/>
      <c r="CC32" s="14">
        <f t="shared" si="18"/>
        <v>0</v>
      </c>
      <c r="CD32" s="28">
        <f t="shared" si="19"/>
        <v>1</v>
      </c>
      <c r="CE32" s="28">
        <f t="shared" si="20"/>
        <v>3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2557701</v>
      </c>
      <c r="C33" s="2">
        <v>4990</v>
      </c>
      <c r="D33" s="2">
        <v>14040</v>
      </c>
      <c r="E33" s="2" t="s">
        <v>64</v>
      </c>
      <c r="F33" s="40" t="s">
        <v>43</v>
      </c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>
        <v>6.7</v>
      </c>
      <c r="Q33" s="7">
        <v>9</v>
      </c>
      <c r="R33" s="13">
        <f t="shared" si="1"/>
        <v>5.15</v>
      </c>
      <c r="S33" s="7">
        <v>4</v>
      </c>
      <c r="T33" s="7"/>
      <c r="U33" s="7"/>
      <c r="V33" s="13">
        <f t="shared" si="2"/>
        <v>1.2</v>
      </c>
      <c r="W33" s="7"/>
      <c r="X33" s="14">
        <f t="shared" si="3"/>
        <v>0</v>
      </c>
      <c r="Y33" s="28">
        <f t="shared" si="4"/>
        <v>6.4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>
        <v>8.1999999999999993</v>
      </c>
      <c r="AJ33" s="7">
        <v>9</v>
      </c>
      <c r="AK33" s="13">
        <f t="shared" si="6"/>
        <v>5.9</v>
      </c>
      <c r="AL33" s="7">
        <v>6.4</v>
      </c>
      <c r="AM33" s="7"/>
      <c r="AN33" s="7"/>
      <c r="AO33" s="13">
        <f t="shared" si="7"/>
        <v>1.92</v>
      </c>
      <c r="AP33" s="7"/>
      <c r="AQ33" s="14">
        <f t="shared" si="8"/>
        <v>0</v>
      </c>
      <c r="AR33" s="28">
        <f t="shared" si="9"/>
        <v>7.8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>
        <v>8.1999999999999993</v>
      </c>
      <c r="BC33" s="7">
        <v>7</v>
      </c>
      <c r="BD33" s="13">
        <f t="shared" si="11"/>
        <v>5.5</v>
      </c>
      <c r="BE33" s="7">
        <v>6.8</v>
      </c>
      <c r="BF33" s="7"/>
      <c r="BG33" s="7"/>
      <c r="BH33" s="13">
        <f t="shared" si="12"/>
        <v>2.04</v>
      </c>
      <c r="BI33" s="7"/>
      <c r="BJ33" s="14">
        <f t="shared" si="13"/>
        <v>0</v>
      </c>
      <c r="BK33" s="28">
        <f t="shared" si="14"/>
        <v>7.5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>
        <v>7.8</v>
      </c>
      <c r="BT33" s="7">
        <v>8</v>
      </c>
      <c r="BU33" s="7">
        <v>10</v>
      </c>
      <c r="BV33" s="7">
        <v>8</v>
      </c>
      <c r="BW33" s="13">
        <f t="shared" si="16"/>
        <v>5.98</v>
      </c>
      <c r="BX33" s="7">
        <v>7.6</v>
      </c>
      <c r="BY33" s="7"/>
      <c r="BZ33" s="7"/>
      <c r="CA33" s="13">
        <f t="shared" si="17"/>
        <v>2.2799999999999998</v>
      </c>
      <c r="CB33" s="7"/>
      <c r="CC33" s="14">
        <f t="shared" si="18"/>
        <v>0</v>
      </c>
      <c r="CD33" s="28">
        <f t="shared" si="19"/>
        <v>8.3000000000000007</v>
      </c>
      <c r="CE33" s="28">
        <f t="shared" si="20"/>
        <v>8</v>
      </c>
      <c r="CF33" s="20"/>
      <c r="CG33" s="28">
        <f t="shared" si="21"/>
        <v>8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2568266</v>
      </c>
      <c r="C34" s="3">
        <v>4971</v>
      </c>
      <c r="D34" s="3">
        <v>14041</v>
      </c>
      <c r="E34" s="3" t="s">
        <v>65</v>
      </c>
      <c r="F34" s="42" t="s">
        <v>46</v>
      </c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>
        <v>6.6</v>
      </c>
      <c r="Q34" s="12">
        <v>7</v>
      </c>
      <c r="R34" s="13">
        <f t="shared" si="1"/>
        <v>4.7</v>
      </c>
      <c r="S34" s="12">
        <v>5.7</v>
      </c>
      <c r="T34" s="12"/>
      <c r="U34" s="12"/>
      <c r="V34" s="13">
        <f t="shared" si="2"/>
        <v>1.71</v>
      </c>
      <c r="W34" s="12"/>
      <c r="X34" s="14">
        <f t="shared" si="3"/>
        <v>0</v>
      </c>
      <c r="Y34" s="28">
        <f t="shared" si="4"/>
        <v>6.4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>
        <v>8.1</v>
      </c>
      <c r="AJ34" s="12">
        <v>6</v>
      </c>
      <c r="AK34" s="13">
        <f t="shared" si="6"/>
        <v>5.25</v>
      </c>
      <c r="AL34" s="12">
        <v>6.9</v>
      </c>
      <c r="AM34" s="12"/>
      <c r="AN34" s="12"/>
      <c r="AO34" s="13">
        <f t="shared" si="7"/>
        <v>2.0699999999999998</v>
      </c>
      <c r="AP34" s="12"/>
      <c r="AQ34" s="14">
        <f t="shared" si="8"/>
        <v>0</v>
      </c>
      <c r="AR34" s="28">
        <f t="shared" si="9"/>
        <v>7.3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>
        <v>7</v>
      </c>
      <c r="BC34" s="12">
        <v>7</v>
      </c>
      <c r="BD34" s="13">
        <f t="shared" si="11"/>
        <v>4.9000000000000004</v>
      </c>
      <c r="BE34" s="12">
        <v>8.4</v>
      </c>
      <c r="BF34" s="12"/>
      <c r="BG34" s="12"/>
      <c r="BH34" s="13">
        <f t="shared" si="12"/>
        <v>2.52</v>
      </c>
      <c r="BI34" s="12"/>
      <c r="BJ34" s="14">
        <f t="shared" si="13"/>
        <v>0</v>
      </c>
      <c r="BK34" s="28">
        <f t="shared" si="14"/>
        <v>7.4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>
        <v>6.8</v>
      </c>
      <c r="BT34" s="12">
        <v>8.5</v>
      </c>
      <c r="BU34" s="12">
        <v>6</v>
      </c>
      <c r="BV34" s="12">
        <v>1</v>
      </c>
      <c r="BW34" s="13">
        <f t="shared" si="16"/>
        <v>3.78</v>
      </c>
      <c r="BX34" s="12">
        <v>6.7</v>
      </c>
      <c r="BY34" s="12"/>
      <c r="BZ34" s="12"/>
      <c r="CA34" s="13">
        <f t="shared" si="17"/>
        <v>2.0099999999999998</v>
      </c>
      <c r="CB34" s="12"/>
      <c r="CC34" s="14">
        <f t="shared" si="18"/>
        <v>0</v>
      </c>
      <c r="CD34" s="28">
        <f t="shared" si="19"/>
        <v>5.8</v>
      </c>
      <c r="CE34" s="28">
        <f t="shared" si="20"/>
        <v>7</v>
      </c>
      <c r="CF34" s="21"/>
      <c r="CG34" s="28">
        <f t="shared" si="21"/>
        <v>7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6300622</v>
      </c>
      <c r="C35" s="2">
        <v>4933</v>
      </c>
      <c r="D35" s="2">
        <v>14049</v>
      </c>
      <c r="E35" s="2" t="s">
        <v>66</v>
      </c>
      <c r="F35" s="40" t="s">
        <v>43</v>
      </c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>
        <v>5.9</v>
      </c>
      <c r="Q35" s="7">
        <v>6.5</v>
      </c>
      <c r="R35" s="13">
        <f t="shared" si="1"/>
        <v>4.25</v>
      </c>
      <c r="S35" s="7">
        <v>2.2999999999999998</v>
      </c>
      <c r="T35" s="7"/>
      <c r="U35" s="7"/>
      <c r="V35" s="13">
        <f t="shared" si="2"/>
        <v>0.69</v>
      </c>
      <c r="W35" s="7"/>
      <c r="X35" s="14">
        <f t="shared" si="3"/>
        <v>0</v>
      </c>
      <c r="Y35" s="28">
        <f t="shared" si="4"/>
        <v>4.9000000000000004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>
        <v>5.9</v>
      </c>
      <c r="AJ35" s="7">
        <v>6</v>
      </c>
      <c r="AK35" s="13">
        <f t="shared" si="6"/>
        <v>4.1500000000000004</v>
      </c>
      <c r="AL35" s="7">
        <v>3.9</v>
      </c>
      <c r="AM35" s="7"/>
      <c r="AN35" s="7"/>
      <c r="AO35" s="13">
        <f t="shared" si="7"/>
        <v>1.17</v>
      </c>
      <c r="AP35" s="7"/>
      <c r="AQ35" s="14">
        <f t="shared" si="8"/>
        <v>0</v>
      </c>
      <c r="AR35" s="28">
        <f t="shared" si="9"/>
        <v>5.3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>
        <v>7</v>
      </c>
      <c r="BC35" s="7">
        <v>7</v>
      </c>
      <c r="BD35" s="13">
        <f t="shared" si="11"/>
        <v>4.9000000000000004</v>
      </c>
      <c r="BE35" s="7">
        <v>4.0999999999999996</v>
      </c>
      <c r="BF35" s="7"/>
      <c r="BG35" s="7"/>
      <c r="BH35" s="13">
        <f t="shared" si="12"/>
        <v>1.23</v>
      </c>
      <c r="BI35" s="7"/>
      <c r="BJ35" s="14">
        <f t="shared" si="13"/>
        <v>0</v>
      </c>
      <c r="BK35" s="28">
        <f t="shared" si="14"/>
        <v>6.1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>
        <v>2.1</v>
      </c>
      <c r="BT35" s="7">
        <v>8</v>
      </c>
      <c r="BU35" s="7">
        <v>6</v>
      </c>
      <c r="BV35" s="7">
        <v>10</v>
      </c>
      <c r="BW35" s="13">
        <f t="shared" si="16"/>
        <v>5.01</v>
      </c>
      <c r="BX35" s="7">
        <v>1.3</v>
      </c>
      <c r="BY35" s="7"/>
      <c r="BZ35" s="7"/>
      <c r="CA35" s="13">
        <f t="shared" si="17"/>
        <v>0.39</v>
      </c>
      <c r="CB35" s="7"/>
      <c r="CC35" s="14">
        <f t="shared" si="18"/>
        <v>0</v>
      </c>
      <c r="CD35" s="28">
        <f t="shared" si="19"/>
        <v>5.4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2193316</v>
      </c>
      <c r="C36" s="3">
        <v>4963</v>
      </c>
      <c r="D36" s="3">
        <v>14043</v>
      </c>
      <c r="E36" s="3" t="s">
        <v>67</v>
      </c>
      <c r="F36" s="42" t="s">
        <v>43</v>
      </c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>
        <v>7.6</v>
      </c>
      <c r="Q36" s="12">
        <v>9</v>
      </c>
      <c r="R36" s="13">
        <f t="shared" si="1"/>
        <v>5.6</v>
      </c>
      <c r="S36" s="12">
        <v>6.2</v>
      </c>
      <c r="T36" s="12"/>
      <c r="U36" s="12"/>
      <c r="V36" s="13">
        <f t="shared" si="2"/>
        <v>1.86</v>
      </c>
      <c r="W36" s="12"/>
      <c r="X36" s="14">
        <f t="shared" si="3"/>
        <v>0</v>
      </c>
      <c r="Y36" s="28">
        <f t="shared" si="4"/>
        <v>7.5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>
        <v>8.6</v>
      </c>
      <c r="AJ36" s="12">
        <v>8.5</v>
      </c>
      <c r="AK36" s="13">
        <f t="shared" si="6"/>
        <v>6</v>
      </c>
      <c r="AL36" s="12">
        <v>7.2</v>
      </c>
      <c r="AM36" s="12"/>
      <c r="AN36" s="12"/>
      <c r="AO36" s="13">
        <f t="shared" si="7"/>
        <v>2.16</v>
      </c>
      <c r="AP36" s="12"/>
      <c r="AQ36" s="14">
        <f t="shared" si="8"/>
        <v>0</v>
      </c>
      <c r="AR36" s="28">
        <f t="shared" si="9"/>
        <v>8.1999999999999993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>
        <v>9.1999999999999993</v>
      </c>
      <c r="BC36" s="12">
        <v>9.5</v>
      </c>
      <c r="BD36" s="13">
        <f t="shared" si="11"/>
        <v>6.5</v>
      </c>
      <c r="BE36" s="12">
        <v>8.6</v>
      </c>
      <c r="BF36" s="12"/>
      <c r="BG36" s="12"/>
      <c r="BH36" s="13">
        <f t="shared" si="12"/>
        <v>2.58</v>
      </c>
      <c r="BI36" s="12"/>
      <c r="BJ36" s="14">
        <f t="shared" si="13"/>
        <v>0</v>
      </c>
      <c r="BK36" s="28">
        <f t="shared" si="14"/>
        <v>9.1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>
        <v>6.7</v>
      </c>
      <c r="BT36" s="12">
        <v>9.5</v>
      </c>
      <c r="BU36" s="12">
        <v>10</v>
      </c>
      <c r="BV36" s="12">
        <v>10</v>
      </c>
      <c r="BW36" s="13">
        <f t="shared" si="16"/>
        <v>6.57</v>
      </c>
      <c r="BX36" s="12">
        <v>6.7</v>
      </c>
      <c r="BY36" s="12"/>
      <c r="BZ36" s="12"/>
      <c r="CA36" s="13">
        <f t="shared" si="17"/>
        <v>2.0099999999999998</v>
      </c>
      <c r="CB36" s="12"/>
      <c r="CC36" s="14">
        <f t="shared" si="18"/>
        <v>0</v>
      </c>
      <c r="CD36" s="28">
        <f t="shared" si="19"/>
        <v>8.6</v>
      </c>
      <c r="CE36" s="28">
        <f t="shared" si="20"/>
        <v>8</v>
      </c>
      <c r="CF36" s="21"/>
      <c r="CG36" s="28">
        <f t="shared" si="21"/>
        <v>8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2575684</v>
      </c>
      <c r="C37" s="2">
        <v>4958</v>
      </c>
      <c r="D37" s="2">
        <v>14044</v>
      </c>
      <c r="E37" s="2" t="s">
        <v>68</v>
      </c>
      <c r="F37" s="40" t="s">
        <v>43</v>
      </c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>
        <v>6.3</v>
      </c>
      <c r="Q37" s="7">
        <v>9</v>
      </c>
      <c r="R37" s="13">
        <f t="shared" si="1"/>
        <v>4.95</v>
      </c>
      <c r="S37" s="7">
        <v>5.4</v>
      </c>
      <c r="T37" s="7"/>
      <c r="U37" s="7"/>
      <c r="V37" s="13">
        <f t="shared" si="2"/>
        <v>1.62</v>
      </c>
      <c r="W37" s="7"/>
      <c r="X37" s="14">
        <f t="shared" si="3"/>
        <v>0</v>
      </c>
      <c r="Y37" s="28">
        <f t="shared" si="4"/>
        <v>6.6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>
        <v>7.1</v>
      </c>
      <c r="AJ37" s="7">
        <v>9.5</v>
      </c>
      <c r="AK37" s="13">
        <f t="shared" si="6"/>
        <v>5.45</v>
      </c>
      <c r="AL37" s="7">
        <v>6.5</v>
      </c>
      <c r="AM37" s="7"/>
      <c r="AN37" s="7"/>
      <c r="AO37" s="13">
        <f t="shared" si="7"/>
        <v>1.95</v>
      </c>
      <c r="AP37" s="7"/>
      <c r="AQ37" s="14">
        <f t="shared" si="8"/>
        <v>0</v>
      </c>
      <c r="AR37" s="28">
        <f t="shared" si="9"/>
        <v>7.4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>
        <v>8.1999999999999993</v>
      </c>
      <c r="BC37" s="7">
        <v>8.5</v>
      </c>
      <c r="BD37" s="13">
        <f t="shared" si="11"/>
        <v>5.8</v>
      </c>
      <c r="BE37" s="7">
        <v>8.3000000000000007</v>
      </c>
      <c r="BF37" s="7"/>
      <c r="BG37" s="7"/>
      <c r="BH37" s="13">
        <f t="shared" si="12"/>
        <v>2.4900000000000002</v>
      </c>
      <c r="BI37" s="7"/>
      <c r="BJ37" s="14">
        <f t="shared" si="13"/>
        <v>0</v>
      </c>
      <c r="BK37" s="28">
        <f t="shared" si="14"/>
        <v>8.3000000000000007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>
        <v>8.5</v>
      </c>
      <c r="BT37" s="7">
        <v>9</v>
      </c>
      <c r="BU37" s="7">
        <v>10</v>
      </c>
      <c r="BV37" s="7">
        <v>10</v>
      </c>
      <c r="BW37" s="13">
        <f t="shared" si="16"/>
        <v>6.65</v>
      </c>
      <c r="BX37" s="7">
        <v>8.5</v>
      </c>
      <c r="BY37" s="7"/>
      <c r="BZ37" s="7"/>
      <c r="CA37" s="13">
        <f t="shared" si="17"/>
        <v>2.5499999999999998</v>
      </c>
      <c r="CB37" s="7"/>
      <c r="CC37" s="14">
        <f t="shared" si="18"/>
        <v>0</v>
      </c>
      <c r="CD37" s="28">
        <f t="shared" si="19"/>
        <v>9.1999999999999993</v>
      </c>
      <c r="CE37" s="28">
        <f t="shared" si="20"/>
        <v>8</v>
      </c>
      <c r="CF37" s="20"/>
      <c r="CG37" s="28">
        <f t="shared" si="21"/>
        <v>8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2554810</v>
      </c>
      <c r="C38" s="3">
        <v>4760</v>
      </c>
      <c r="D38" s="3">
        <v>14382</v>
      </c>
      <c r="E38" s="3" t="s">
        <v>69</v>
      </c>
      <c r="F38" s="42" t="s">
        <v>43</v>
      </c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>
        <v>5</v>
      </c>
      <c r="Q38" s="12">
        <v>5</v>
      </c>
      <c r="R38" s="13">
        <f t="shared" si="1"/>
        <v>3.5</v>
      </c>
      <c r="S38" s="12">
        <v>1</v>
      </c>
      <c r="T38" s="12"/>
      <c r="U38" s="12"/>
      <c r="V38" s="13">
        <f t="shared" si="2"/>
        <v>0.3</v>
      </c>
      <c r="W38" s="12"/>
      <c r="X38" s="14">
        <f t="shared" si="3"/>
        <v>0</v>
      </c>
      <c r="Y38" s="28">
        <f t="shared" si="4"/>
        <v>3.8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1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2563180</v>
      </c>
      <c r="C39" s="2">
        <v>5013</v>
      </c>
      <c r="D39" s="2">
        <v>14046</v>
      </c>
      <c r="E39" s="2" t="s">
        <v>70</v>
      </c>
      <c r="F39" s="40" t="s">
        <v>46</v>
      </c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>
        <v>5.2</v>
      </c>
      <c r="Q39" s="7">
        <v>6.5</v>
      </c>
      <c r="R39" s="13">
        <f t="shared" si="1"/>
        <v>3.9</v>
      </c>
      <c r="S39" s="7">
        <v>2.5</v>
      </c>
      <c r="T39" s="7"/>
      <c r="U39" s="7"/>
      <c r="V39" s="13">
        <f t="shared" si="2"/>
        <v>0.75</v>
      </c>
      <c r="W39" s="7"/>
      <c r="X39" s="14">
        <f t="shared" si="3"/>
        <v>0</v>
      </c>
      <c r="Y39" s="28">
        <f t="shared" si="4"/>
        <v>4.7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>
        <v>6.5</v>
      </c>
      <c r="AJ39" s="7">
        <v>7</v>
      </c>
      <c r="AK39" s="13">
        <f t="shared" si="6"/>
        <v>4.6500000000000004</v>
      </c>
      <c r="AL39" s="7">
        <v>4</v>
      </c>
      <c r="AM39" s="7"/>
      <c r="AN39" s="7"/>
      <c r="AO39" s="13">
        <f t="shared" si="7"/>
        <v>1.2</v>
      </c>
      <c r="AP39" s="7"/>
      <c r="AQ39" s="14">
        <f t="shared" si="8"/>
        <v>0</v>
      </c>
      <c r="AR39" s="28">
        <f t="shared" si="9"/>
        <v>5.9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>
        <v>7.2</v>
      </c>
      <c r="BC39" s="7">
        <v>6</v>
      </c>
      <c r="BD39" s="13">
        <f t="shared" si="11"/>
        <v>4.8</v>
      </c>
      <c r="BE39" s="7">
        <v>5</v>
      </c>
      <c r="BF39" s="7"/>
      <c r="BG39" s="7"/>
      <c r="BH39" s="13">
        <f t="shared" si="12"/>
        <v>1.5</v>
      </c>
      <c r="BI39" s="7"/>
      <c r="BJ39" s="14">
        <f t="shared" si="13"/>
        <v>0</v>
      </c>
      <c r="BK39" s="28">
        <f t="shared" si="14"/>
        <v>6.3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>
        <v>3.8</v>
      </c>
      <c r="BT39" s="7">
        <v>7</v>
      </c>
      <c r="BU39" s="7">
        <v>6</v>
      </c>
      <c r="BV39" s="7">
        <v>10</v>
      </c>
      <c r="BW39" s="13">
        <f t="shared" si="16"/>
        <v>4.9800000000000004</v>
      </c>
      <c r="BX39" s="7">
        <v>3</v>
      </c>
      <c r="BY39" s="7"/>
      <c r="BZ39" s="7"/>
      <c r="CA39" s="13">
        <f t="shared" si="17"/>
        <v>0.9</v>
      </c>
      <c r="CB39" s="7"/>
      <c r="CC39" s="14">
        <f t="shared" si="18"/>
        <v>0</v>
      </c>
      <c r="CD39" s="28">
        <f t="shared" si="19"/>
        <v>5.9</v>
      </c>
      <c r="CE39" s="28">
        <f t="shared" si="20"/>
        <v>6</v>
      </c>
      <c r="CF39" s="20"/>
      <c r="CG39" s="28">
        <f t="shared" si="21"/>
        <v>6</v>
      </c>
      <c r="CH39" s="17" t="str">
        <f t="shared" si="22"/>
        <v>Aprobado</v>
      </c>
    </row>
    <row r="40" spans="1:86" ht="20.25" customHeight="1" x14ac:dyDescent="0.4">
      <c r="A40" s="41">
        <v>28</v>
      </c>
      <c r="B40" s="3">
        <v>2563170</v>
      </c>
      <c r="C40" s="3">
        <v>5005</v>
      </c>
      <c r="D40" s="3">
        <v>14047</v>
      </c>
      <c r="E40" s="3" t="s">
        <v>71</v>
      </c>
      <c r="F40" s="42" t="s">
        <v>46</v>
      </c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>
        <v>8.1</v>
      </c>
      <c r="Q40" s="12">
        <v>9</v>
      </c>
      <c r="R40" s="13">
        <f t="shared" si="1"/>
        <v>5.85</v>
      </c>
      <c r="S40" s="12">
        <v>8.8000000000000007</v>
      </c>
      <c r="T40" s="12"/>
      <c r="U40" s="12"/>
      <c r="V40" s="13">
        <f t="shared" si="2"/>
        <v>2.64</v>
      </c>
      <c r="W40" s="12"/>
      <c r="X40" s="14">
        <f t="shared" si="3"/>
        <v>0</v>
      </c>
      <c r="Y40" s="28">
        <f t="shared" si="4"/>
        <v>8.5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>
        <v>9.4</v>
      </c>
      <c r="AJ40" s="12">
        <v>9</v>
      </c>
      <c r="AK40" s="13">
        <f t="shared" si="6"/>
        <v>6.5</v>
      </c>
      <c r="AL40" s="12">
        <v>9.4</v>
      </c>
      <c r="AM40" s="12"/>
      <c r="AN40" s="12"/>
      <c r="AO40" s="13">
        <f t="shared" si="7"/>
        <v>2.82</v>
      </c>
      <c r="AP40" s="12"/>
      <c r="AQ40" s="14">
        <f t="shared" si="8"/>
        <v>0</v>
      </c>
      <c r="AR40" s="28">
        <f t="shared" si="9"/>
        <v>9.3000000000000007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4</v>
      </c>
      <c r="CF40" s="21"/>
      <c r="CG40" s="28">
        <f t="shared" si="21"/>
        <v>2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2193241</v>
      </c>
      <c r="C41" s="2">
        <v>4868</v>
      </c>
      <c r="D41" s="2">
        <v>14365</v>
      </c>
      <c r="E41" s="2" t="s">
        <v>72</v>
      </c>
      <c r="F41" s="40" t="s">
        <v>46</v>
      </c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>
        <v>5.6</v>
      </c>
      <c r="Q41" s="7">
        <v>4</v>
      </c>
      <c r="R41" s="13">
        <f t="shared" si="1"/>
        <v>3.6</v>
      </c>
      <c r="S41" s="7">
        <v>2.7</v>
      </c>
      <c r="T41" s="7"/>
      <c r="U41" s="7"/>
      <c r="V41" s="13">
        <f t="shared" si="2"/>
        <v>0.81</v>
      </c>
      <c r="W41" s="7"/>
      <c r="X41" s="14">
        <f t="shared" si="3"/>
        <v>0</v>
      </c>
      <c r="Y41" s="28">
        <f t="shared" si="4"/>
        <v>4.4000000000000004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>
        <v>6.2</v>
      </c>
      <c r="AJ41" s="7">
        <v>5</v>
      </c>
      <c r="AK41" s="13">
        <f t="shared" si="6"/>
        <v>4.0999999999999996</v>
      </c>
      <c r="AL41" s="7">
        <v>4.8</v>
      </c>
      <c r="AM41" s="7"/>
      <c r="AN41" s="7"/>
      <c r="AO41" s="13">
        <f t="shared" si="7"/>
        <v>1.44</v>
      </c>
      <c r="AP41" s="7"/>
      <c r="AQ41" s="14">
        <f t="shared" si="8"/>
        <v>0</v>
      </c>
      <c r="AR41" s="28">
        <f t="shared" si="9"/>
        <v>5.5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>
        <v>5.8</v>
      </c>
      <c r="BC41" s="7">
        <v>7</v>
      </c>
      <c r="BD41" s="13">
        <f t="shared" si="11"/>
        <v>4.3</v>
      </c>
      <c r="BE41" s="7">
        <v>6.4</v>
      </c>
      <c r="BF41" s="7"/>
      <c r="BG41" s="7"/>
      <c r="BH41" s="13">
        <f t="shared" si="12"/>
        <v>1.92</v>
      </c>
      <c r="BI41" s="7"/>
      <c r="BJ41" s="14">
        <f t="shared" si="13"/>
        <v>0</v>
      </c>
      <c r="BK41" s="28">
        <f t="shared" si="14"/>
        <v>6.2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>
        <v>6.3</v>
      </c>
      <c r="BT41" s="7">
        <v>8</v>
      </c>
      <c r="BU41" s="7">
        <v>10</v>
      </c>
      <c r="BV41" s="7">
        <v>10</v>
      </c>
      <c r="BW41" s="13">
        <f t="shared" si="16"/>
        <v>6.23</v>
      </c>
      <c r="BX41" s="7">
        <v>6.4</v>
      </c>
      <c r="BY41" s="7"/>
      <c r="BZ41" s="7"/>
      <c r="CA41" s="13">
        <f t="shared" si="17"/>
        <v>1.92</v>
      </c>
      <c r="CB41" s="7"/>
      <c r="CC41" s="14">
        <f t="shared" si="18"/>
        <v>0</v>
      </c>
      <c r="CD41" s="28">
        <f t="shared" si="19"/>
        <v>8.1999999999999993</v>
      </c>
      <c r="CE41" s="28">
        <f t="shared" si="20"/>
        <v>6</v>
      </c>
      <c r="CF41" s="20"/>
      <c r="CG41" s="28">
        <f t="shared" si="21"/>
        <v>6</v>
      </c>
      <c r="CH41" s="17" t="str">
        <f t="shared" si="22"/>
        <v>Aprobado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62" priority="12" operator="greaterThan">
      <formula>1.1</formula>
    </cfRule>
  </conditionalFormatting>
  <conditionalFormatting sqref="Y13:Y7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7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7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7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72">
    <cfRule type="cellIs" dxfId="46" priority="2" stopIfTrue="1" operator="between">
      <formula>0</formula>
      <formula>10</formula>
    </cfRule>
  </conditionalFormatting>
  <conditionalFormatting sqref="CG13:CG7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7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tabSelected="1" workbookViewId="0">
      <pane xSplit="6" ySplit="12" topLeftCell="BR20" activePane="bottomRight" state="frozen"/>
      <selection pane="topRight"/>
      <selection pane="bottomLeft"/>
      <selection pane="bottomRight" activeCell="BY32" sqref="BY3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3" t="s">
        <v>0</v>
      </c>
      <c r="B1" s="63"/>
      <c r="C1" s="63"/>
      <c r="D1" s="63"/>
      <c r="E1" s="63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73</v>
      </c>
      <c r="E3" s="2" t="s">
        <v>74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50" t="s">
        <v>9</v>
      </c>
      <c r="H4" s="50"/>
      <c r="I4" s="50"/>
      <c r="J4" s="50"/>
      <c r="K4" s="50"/>
      <c r="L4" s="50"/>
      <c r="M4" s="5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75</v>
      </c>
      <c r="E5" s="2" t="s">
        <v>76</v>
      </c>
    </row>
    <row r="6" spans="1:86" x14ac:dyDescent="0.2">
      <c r="B6" t="s">
        <v>13</v>
      </c>
      <c r="D6" t="s">
        <v>77</v>
      </c>
      <c r="E6" s="2" t="s">
        <v>78</v>
      </c>
      <c r="G6" s="48" t="str">
        <f>IF(Y11&gt;110%,"Error Mayor que 110%","")</f>
        <v/>
      </c>
      <c r="H6" s="49"/>
      <c r="I6" s="49"/>
      <c r="J6" s="49"/>
      <c r="K6" s="49"/>
      <c r="L6" s="49"/>
      <c r="Z6" s="48" t="str">
        <f>IF(AR11&gt;110%,"Error Mayor que 110%","")</f>
        <v/>
      </c>
      <c r="AA6" s="49"/>
      <c r="AB6" s="49"/>
      <c r="AC6" s="49"/>
      <c r="AD6" s="49"/>
      <c r="AE6" s="49"/>
      <c r="AS6" s="48" t="str">
        <f>IF(BK11&gt;110%,"Error Mayor que 110%","")</f>
        <v/>
      </c>
      <c r="AT6" s="49"/>
      <c r="AU6" s="49"/>
      <c r="AV6" s="49"/>
      <c r="AW6" s="49"/>
      <c r="AX6" s="49"/>
      <c r="BL6" s="48" t="str">
        <f>IF(CD11&gt;110%,"Error Mayor que 110%","")</f>
        <v/>
      </c>
      <c r="BM6" s="49"/>
      <c r="BN6" s="49"/>
      <c r="BO6" s="49"/>
      <c r="BP6" s="49"/>
      <c r="BQ6" s="49"/>
    </row>
    <row r="7" spans="1:86" ht="23.25" customHeight="1" x14ac:dyDescent="0.35">
      <c r="B7" t="s">
        <v>16</v>
      </c>
      <c r="D7" t="s">
        <v>79</v>
      </c>
      <c r="E7" s="6" t="s">
        <v>18</v>
      </c>
      <c r="G7" s="79" t="s">
        <v>19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6"/>
      <c r="Z7" s="54" t="s">
        <v>19</v>
      </c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6"/>
      <c r="AS7" s="54" t="s">
        <v>19</v>
      </c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6"/>
      <c r="BL7" s="54" t="s">
        <v>19</v>
      </c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6"/>
      <c r="CE7" s="64" t="s">
        <v>20</v>
      </c>
      <c r="CF7" s="65"/>
      <c r="CG7" s="65"/>
      <c r="CH7" s="66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7"/>
      <c r="CF8" s="68"/>
      <c r="CG8" s="68"/>
      <c r="CH8" s="69"/>
    </row>
    <row r="9" spans="1:86" ht="15.75" customHeight="1" x14ac:dyDescent="0.25">
      <c r="G9" s="60" t="s">
        <v>21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2"/>
      <c r="Z9" s="60" t="s">
        <v>21</v>
      </c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2"/>
      <c r="AS9" s="60" t="s">
        <v>21</v>
      </c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2"/>
      <c r="BL9" s="73" t="s">
        <v>21</v>
      </c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5"/>
      <c r="CE9" s="67"/>
      <c r="CF9" s="68"/>
      <c r="CG9" s="68"/>
      <c r="CH9" s="69"/>
    </row>
    <row r="10" spans="1:86" ht="13.5" customHeight="1" x14ac:dyDescent="0.2">
      <c r="G10" s="51" t="s">
        <v>22</v>
      </c>
      <c r="H10" s="52"/>
      <c r="I10" s="52"/>
      <c r="J10" s="52"/>
      <c r="K10" s="52"/>
      <c r="L10" s="53"/>
      <c r="M10" s="51" t="s">
        <v>23</v>
      </c>
      <c r="N10" s="52"/>
      <c r="O10" s="52"/>
      <c r="P10" s="52"/>
      <c r="Q10" s="52"/>
      <c r="R10" s="53"/>
      <c r="S10" s="51" t="s">
        <v>24</v>
      </c>
      <c r="T10" s="52"/>
      <c r="U10" s="52"/>
      <c r="V10" s="53"/>
      <c r="W10" s="51" t="s">
        <v>25</v>
      </c>
      <c r="X10" s="53"/>
      <c r="Y10" s="23" t="s">
        <v>26</v>
      </c>
      <c r="Z10" s="51" t="s">
        <v>22</v>
      </c>
      <c r="AA10" s="52"/>
      <c r="AB10" s="52"/>
      <c r="AC10" s="52"/>
      <c r="AD10" s="52"/>
      <c r="AE10" s="53"/>
      <c r="AF10" s="51" t="s">
        <v>23</v>
      </c>
      <c r="AG10" s="52"/>
      <c r="AH10" s="52"/>
      <c r="AI10" s="52"/>
      <c r="AJ10" s="52"/>
      <c r="AK10" s="53"/>
      <c r="AL10" s="51" t="s">
        <v>24</v>
      </c>
      <c r="AM10" s="52"/>
      <c r="AN10" s="52"/>
      <c r="AO10" s="53"/>
      <c r="AP10" s="51" t="s">
        <v>25</v>
      </c>
      <c r="AQ10" s="53"/>
      <c r="AR10" s="23" t="s">
        <v>26</v>
      </c>
      <c r="AS10" s="51" t="s">
        <v>22</v>
      </c>
      <c r="AT10" s="52"/>
      <c r="AU10" s="52"/>
      <c r="AV10" s="52"/>
      <c r="AW10" s="52"/>
      <c r="AX10" s="53"/>
      <c r="AY10" s="51" t="s">
        <v>23</v>
      </c>
      <c r="AZ10" s="52"/>
      <c r="BA10" s="52"/>
      <c r="BB10" s="52"/>
      <c r="BC10" s="52"/>
      <c r="BD10" s="53"/>
      <c r="BE10" s="51" t="s">
        <v>24</v>
      </c>
      <c r="BF10" s="52"/>
      <c r="BG10" s="52"/>
      <c r="BH10" s="53"/>
      <c r="BI10" s="51" t="s">
        <v>25</v>
      </c>
      <c r="BJ10" s="53"/>
      <c r="BK10" s="23" t="s">
        <v>26</v>
      </c>
      <c r="BL10" s="76" t="s">
        <v>22</v>
      </c>
      <c r="BM10" s="77"/>
      <c r="BN10" s="77"/>
      <c r="BO10" s="77"/>
      <c r="BP10" s="77"/>
      <c r="BQ10" s="78"/>
      <c r="BR10" s="76" t="s">
        <v>23</v>
      </c>
      <c r="BS10" s="77"/>
      <c r="BT10" s="77"/>
      <c r="BU10" s="77"/>
      <c r="BV10" s="77"/>
      <c r="BW10" s="78"/>
      <c r="BX10" s="76" t="s">
        <v>24</v>
      </c>
      <c r="BY10" s="77"/>
      <c r="BZ10" s="77"/>
      <c r="CA10" s="78"/>
      <c r="CB10" s="76" t="s">
        <v>25</v>
      </c>
      <c r="CC10" s="78"/>
      <c r="CD10" s="29" t="s">
        <v>26</v>
      </c>
      <c r="CE10" s="67"/>
      <c r="CF10" s="68"/>
      <c r="CG10" s="68"/>
      <c r="CH10" s="69"/>
    </row>
    <row r="11" spans="1:86" ht="13.5" customHeight="1" x14ac:dyDescent="0.2">
      <c r="E11" s="33"/>
      <c r="F11" s="34" t="s">
        <v>27</v>
      </c>
      <c r="G11" s="10"/>
      <c r="H11" s="11"/>
      <c r="I11" s="11"/>
      <c r="J11" s="11"/>
      <c r="K11" s="11"/>
      <c r="L11" s="25">
        <f>SUM(G11:K11)</f>
        <v>0</v>
      </c>
      <c r="M11" s="10"/>
      <c r="N11" s="11"/>
      <c r="O11" s="11"/>
      <c r="P11" s="11">
        <v>0.5</v>
      </c>
      <c r="Q11" s="11">
        <v>0.2</v>
      </c>
      <c r="R11" s="25">
        <f>SUM(M11:Q11)</f>
        <v>0.7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>
        <v>0.3</v>
      </c>
      <c r="AI11" s="11">
        <v>0.2</v>
      </c>
      <c r="AJ11" s="11">
        <v>0.2</v>
      </c>
      <c r="AK11" s="25">
        <f>SUM(AF11:AJ11)</f>
        <v>0.7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>
        <v>0.3</v>
      </c>
      <c r="BB11" s="11">
        <v>0.2</v>
      </c>
      <c r="BC11" s="11">
        <v>0.2</v>
      </c>
      <c r="BD11" s="25">
        <f>SUM(AY11:BC11)</f>
        <v>0.7</v>
      </c>
      <c r="BE11" s="10">
        <v>0.3</v>
      </c>
      <c r="BF11" s="11"/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>
        <v>0.3</v>
      </c>
      <c r="BU11" s="11">
        <v>0.2</v>
      </c>
      <c r="BV11" s="11">
        <v>0.2</v>
      </c>
      <c r="BW11" s="8">
        <f>SUM(BR11:BV11)</f>
        <v>0.7</v>
      </c>
      <c r="BX11" s="10">
        <v>0.3</v>
      </c>
      <c r="BY11" s="11"/>
      <c r="BZ11" s="11"/>
      <c r="CA11" s="8">
        <f>SUM(BX11:BZ11)</f>
        <v>0.3</v>
      </c>
      <c r="CB11" s="11"/>
      <c r="CC11" s="8">
        <f>SUM(CB11)</f>
        <v>0</v>
      </c>
      <c r="CD11" s="25">
        <f>IF(CC11+CA11+BW11+BQ11&gt;110%,"error",CC11+CA11+BW11+BQ11)</f>
        <v>1</v>
      </c>
      <c r="CE11" s="70"/>
      <c r="CF11" s="71"/>
      <c r="CG11" s="71"/>
      <c r="CH11" s="72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/>
      <c r="H12" s="22"/>
      <c r="I12" s="22"/>
      <c r="J12" s="22"/>
      <c r="K12" s="22"/>
      <c r="L12" s="26" t="s">
        <v>34</v>
      </c>
      <c r="M12" s="22"/>
      <c r="N12" s="22"/>
      <c r="O12" s="22"/>
      <c r="P12" s="22"/>
      <c r="Q12" s="22"/>
      <c r="R12" s="26" t="s">
        <v>34</v>
      </c>
      <c r="S12" s="22"/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/>
      <c r="AA12" s="22"/>
      <c r="AB12" s="22"/>
      <c r="AC12" s="22"/>
      <c r="AD12" s="22"/>
      <c r="AE12" s="26" t="s">
        <v>34</v>
      </c>
      <c r="AF12" s="22"/>
      <c r="AG12" s="22"/>
      <c r="AH12" s="22" t="s">
        <v>115</v>
      </c>
      <c r="AI12" s="22" t="s">
        <v>116</v>
      </c>
      <c r="AJ12" s="22" t="s">
        <v>117</v>
      </c>
      <c r="AK12" s="26" t="s">
        <v>34</v>
      </c>
      <c r="AL12" s="22" t="s">
        <v>118</v>
      </c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/>
      <c r="AT12" s="22"/>
      <c r="AU12" s="22"/>
      <c r="AV12" s="22"/>
      <c r="AW12" s="22"/>
      <c r="AX12" s="26" t="s">
        <v>34</v>
      </c>
      <c r="AY12" s="22"/>
      <c r="AZ12" s="22"/>
      <c r="BA12" s="22" t="s">
        <v>120</v>
      </c>
      <c r="BB12" s="22" t="s">
        <v>121</v>
      </c>
      <c r="BC12" s="22" t="s">
        <v>117</v>
      </c>
      <c r="BD12" s="26" t="s">
        <v>34</v>
      </c>
      <c r="BE12" s="22" t="s">
        <v>118</v>
      </c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/>
      <c r="BM12" s="22"/>
      <c r="BN12" s="22"/>
      <c r="BO12" s="22"/>
      <c r="BP12" s="22"/>
      <c r="BQ12" s="26" t="s">
        <v>34</v>
      </c>
      <c r="BR12" s="22"/>
      <c r="BS12" s="22"/>
      <c r="BT12" s="22" t="s">
        <v>115</v>
      </c>
      <c r="BU12" s="22" t="s">
        <v>129</v>
      </c>
      <c r="BV12" s="22" t="s">
        <v>117</v>
      </c>
      <c r="BW12" s="26" t="s">
        <v>34</v>
      </c>
      <c r="BX12" s="22" t="s">
        <v>130</v>
      </c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14118</v>
      </c>
      <c r="E13" s="2" t="s">
        <v>80</v>
      </c>
      <c r="F13" s="40" t="s">
        <v>43</v>
      </c>
      <c r="G13" s="31"/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7"/>
      <c r="N13" s="7"/>
      <c r="O13" s="7"/>
      <c r="P13" s="7">
        <v>3.9</v>
      </c>
      <c r="Q13" s="7">
        <v>6</v>
      </c>
      <c r="R13" s="13">
        <f t="shared" ref="R13:R44" si="1">IF(OR($G$4="MEDIA",$G$4="BASICA - TERCER CICLO"),ROUND((M13*$M$11)+(N13*$N$11)+(O13*$O$11)+(P13*$P$11)+(Q13*$Q$11),2),ROUND((M13*$M$11)+(N13*$N$11)+(O13*$O$11)+(P13*$P$11)+(Q13*$Q$11),2))</f>
        <v>3.15</v>
      </c>
      <c r="S13" s="7">
        <v>1.5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0.45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3.6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>
        <v>4.8</v>
      </c>
      <c r="AI13" s="7">
        <v>3</v>
      </c>
      <c r="AJ13" s="7">
        <v>8</v>
      </c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3.64</v>
      </c>
      <c r="AL13" s="7">
        <v>3.2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0.96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4.5999999999999996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>
        <v>5.6</v>
      </c>
      <c r="BB13" s="7">
        <v>8</v>
      </c>
      <c r="BC13" s="7">
        <v>7.5</v>
      </c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4.78</v>
      </c>
      <c r="BE13" s="7">
        <v>1.2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0.36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5.0999999999999996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>
        <v>7</v>
      </c>
      <c r="BU13" s="7">
        <v>1</v>
      </c>
      <c r="BV13" s="7">
        <v>5</v>
      </c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3.3</v>
      </c>
      <c r="BX13" s="7">
        <v>5.5</v>
      </c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1.65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5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2893687</v>
      </c>
      <c r="C14" s="3">
        <v>5036</v>
      </c>
      <c r="D14" s="3">
        <v>14109</v>
      </c>
      <c r="E14" s="3" t="s">
        <v>81</v>
      </c>
      <c r="F14" s="42" t="s">
        <v>46</v>
      </c>
      <c r="G14" s="32"/>
      <c r="H14" s="12"/>
      <c r="I14" s="12"/>
      <c r="J14" s="12"/>
      <c r="K14" s="12"/>
      <c r="L14" s="13">
        <f t="shared" si="0"/>
        <v>0</v>
      </c>
      <c r="M14" s="12"/>
      <c r="N14" s="12"/>
      <c r="O14" s="12"/>
      <c r="P14" s="12">
        <v>5.9</v>
      </c>
      <c r="Q14" s="12">
        <v>5</v>
      </c>
      <c r="R14" s="13">
        <f t="shared" si="1"/>
        <v>3.95</v>
      </c>
      <c r="S14" s="12">
        <v>6.1</v>
      </c>
      <c r="T14" s="12"/>
      <c r="U14" s="12"/>
      <c r="V14" s="13">
        <f t="shared" si="2"/>
        <v>1.83</v>
      </c>
      <c r="W14" s="12"/>
      <c r="X14" s="14">
        <f t="shared" si="3"/>
        <v>0</v>
      </c>
      <c r="Y14" s="28">
        <f t="shared" si="4"/>
        <v>5.8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>
        <v>4.8</v>
      </c>
      <c r="AI14" s="12">
        <v>1</v>
      </c>
      <c r="AJ14" s="12">
        <v>4</v>
      </c>
      <c r="AK14" s="13">
        <f t="shared" si="6"/>
        <v>2.44</v>
      </c>
      <c r="AL14" s="12">
        <v>3.8</v>
      </c>
      <c r="AM14" s="12"/>
      <c r="AN14" s="12"/>
      <c r="AO14" s="13">
        <f t="shared" si="7"/>
        <v>1.1399999999999999</v>
      </c>
      <c r="AP14" s="12"/>
      <c r="AQ14" s="14">
        <f t="shared" si="8"/>
        <v>0</v>
      </c>
      <c r="AR14" s="28">
        <f t="shared" si="9"/>
        <v>3.6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>
        <v>5.3</v>
      </c>
      <c r="BB14" s="12">
        <v>10</v>
      </c>
      <c r="BC14" s="12">
        <v>5</v>
      </c>
      <c r="BD14" s="13">
        <f t="shared" si="11"/>
        <v>4.59</v>
      </c>
      <c r="BE14" s="12">
        <v>3</v>
      </c>
      <c r="BF14" s="12"/>
      <c r="BG14" s="12"/>
      <c r="BH14" s="13">
        <f t="shared" si="12"/>
        <v>0.9</v>
      </c>
      <c r="BI14" s="12"/>
      <c r="BJ14" s="14">
        <f t="shared" si="13"/>
        <v>0</v>
      </c>
      <c r="BK14" s="28">
        <f t="shared" si="14"/>
        <v>5.5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>
        <v>5.4</v>
      </c>
      <c r="BU14" s="12">
        <v>5</v>
      </c>
      <c r="BV14" s="12">
        <v>7</v>
      </c>
      <c r="BW14" s="13">
        <f t="shared" si="16"/>
        <v>4.0199999999999996</v>
      </c>
      <c r="BX14" s="12">
        <v>5.2</v>
      </c>
      <c r="BY14" s="12"/>
      <c r="BZ14" s="12"/>
      <c r="CA14" s="13">
        <f t="shared" si="17"/>
        <v>1.56</v>
      </c>
      <c r="CB14" s="12"/>
      <c r="CC14" s="14">
        <f t="shared" si="18"/>
        <v>0</v>
      </c>
      <c r="CD14" s="28">
        <f t="shared" si="19"/>
        <v>5.6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14129</v>
      </c>
      <c r="E15" s="2" t="s">
        <v>82</v>
      </c>
      <c r="F15" s="40" t="s">
        <v>43</v>
      </c>
      <c r="G15" s="31"/>
      <c r="H15" s="7"/>
      <c r="I15" s="7"/>
      <c r="J15" s="7"/>
      <c r="K15" s="7"/>
      <c r="L15" s="13">
        <f t="shared" si="0"/>
        <v>0</v>
      </c>
      <c r="M15" s="7"/>
      <c r="N15" s="7"/>
      <c r="O15" s="7"/>
      <c r="P15" s="7">
        <v>8.1999999999999993</v>
      </c>
      <c r="Q15" s="7">
        <v>8</v>
      </c>
      <c r="R15" s="13">
        <f t="shared" si="1"/>
        <v>5.7</v>
      </c>
      <c r="S15" s="7">
        <v>8.6</v>
      </c>
      <c r="T15" s="7"/>
      <c r="U15" s="7"/>
      <c r="V15" s="13">
        <f t="shared" si="2"/>
        <v>2.58</v>
      </c>
      <c r="W15" s="7"/>
      <c r="X15" s="14">
        <f t="shared" si="3"/>
        <v>0</v>
      </c>
      <c r="Y15" s="28">
        <f t="shared" si="4"/>
        <v>8.3000000000000007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>
        <v>8.6</v>
      </c>
      <c r="AI15" s="7">
        <v>1</v>
      </c>
      <c r="AJ15" s="7">
        <v>8.5</v>
      </c>
      <c r="AK15" s="13">
        <f t="shared" si="6"/>
        <v>4.4800000000000004</v>
      </c>
      <c r="AL15" s="7">
        <v>6</v>
      </c>
      <c r="AM15" s="7"/>
      <c r="AN15" s="7"/>
      <c r="AO15" s="13">
        <f t="shared" si="7"/>
        <v>1.8</v>
      </c>
      <c r="AP15" s="7"/>
      <c r="AQ15" s="14">
        <f t="shared" si="8"/>
        <v>0</v>
      </c>
      <c r="AR15" s="28">
        <f t="shared" si="9"/>
        <v>6.3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>
        <v>9.1999999999999993</v>
      </c>
      <c r="BB15" s="7">
        <v>10</v>
      </c>
      <c r="BC15" s="7">
        <v>10</v>
      </c>
      <c r="BD15" s="13">
        <f t="shared" si="11"/>
        <v>6.76</v>
      </c>
      <c r="BE15" s="7">
        <v>7</v>
      </c>
      <c r="BF15" s="7"/>
      <c r="BG15" s="7"/>
      <c r="BH15" s="13">
        <f t="shared" si="12"/>
        <v>2.1</v>
      </c>
      <c r="BI15" s="7"/>
      <c r="BJ15" s="14">
        <f t="shared" si="13"/>
        <v>0</v>
      </c>
      <c r="BK15" s="28">
        <f t="shared" si="14"/>
        <v>8.9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>
        <v>7.6</v>
      </c>
      <c r="BU15" s="7">
        <v>7.5</v>
      </c>
      <c r="BV15" s="7">
        <v>9.5</v>
      </c>
      <c r="BW15" s="13">
        <f t="shared" si="16"/>
        <v>5.68</v>
      </c>
      <c r="BX15" s="7">
        <v>7.7</v>
      </c>
      <c r="BY15" s="7"/>
      <c r="BZ15" s="7"/>
      <c r="CA15" s="13">
        <f t="shared" si="17"/>
        <v>2.31</v>
      </c>
      <c r="CB15" s="7"/>
      <c r="CC15" s="14">
        <f t="shared" si="18"/>
        <v>0</v>
      </c>
      <c r="CD15" s="28">
        <f t="shared" si="19"/>
        <v>8</v>
      </c>
      <c r="CE15" s="28">
        <f t="shared" si="20"/>
        <v>8</v>
      </c>
      <c r="CF15" s="20"/>
      <c r="CG15" s="28">
        <f t="shared" si="21"/>
        <v>8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2893669</v>
      </c>
      <c r="C16" s="3">
        <v>5037</v>
      </c>
      <c r="D16" s="3">
        <v>14112</v>
      </c>
      <c r="E16" s="3" t="s">
        <v>83</v>
      </c>
      <c r="F16" s="42" t="s">
        <v>43</v>
      </c>
      <c r="G16" s="32"/>
      <c r="H16" s="12"/>
      <c r="I16" s="12"/>
      <c r="J16" s="12"/>
      <c r="K16" s="12"/>
      <c r="L16" s="13">
        <f t="shared" si="0"/>
        <v>0</v>
      </c>
      <c r="M16" s="12"/>
      <c r="N16" s="12"/>
      <c r="O16" s="12"/>
      <c r="P16" s="12">
        <v>7.6</v>
      </c>
      <c r="Q16" s="12">
        <v>8.5</v>
      </c>
      <c r="R16" s="13">
        <f t="shared" si="1"/>
        <v>5.5</v>
      </c>
      <c r="S16" s="12">
        <v>2.8</v>
      </c>
      <c r="T16" s="12"/>
      <c r="U16" s="12"/>
      <c r="V16" s="13">
        <f t="shared" si="2"/>
        <v>0.84</v>
      </c>
      <c r="W16" s="12"/>
      <c r="X16" s="14">
        <f t="shared" si="3"/>
        <v>0</v>
      </c>
      <c r="Y16" s="28">
        <f t="shared" si="4"/>
        <v>6.3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>
        <v>7.4</v>
      </c>
      <c r="AI16" s="12">
        <v>10</v>
      </c>
      <c r="AJ16" s="12">
        <v>8.5</v>
      </c>
      <c r="AK16" s="13">
        <f t="shared" si="6"/>
        <v>5.92</v>
      </c>
      <c r="AL16" s="12">
        <v>5.2</v>
      </c>
      <c r="AM16" s="12"/>
      <c r="AN16" s="12"/>
      <c r="AO16" s="13">
        <f t="shared" si="7"/>
        <v>1.56</v>
      </c>
      <c r="AP16" s="12"/>
      <c r="AQ16" s="14">
        <f t="shared" si="8"/>
        <v>0</v>
      </c>
      <c r="AR16" s="28">
        <f t="shared" si="9"/>
        <v>7.5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>
        <v>8.6</v>
      </c>
      <c r="BB16" s="12">
        <v>10</v>
      </c>
      <c r="BC16" s="12">
        <v>9.1999999999999993</v>
      </c>
      <c r="BD16" s="13">
        <f t="shared" si="11"/>
        <v>6.42</v>
      </c>
      <c r="BE16" s="12">
        <v>5.7</v>
      </c>
      <c r="BF16" s="12"/>
      <c r="BG16" s="12"/>
      <c r="BH16" s="13">
        <f t="shared" si="12"/>
        <v>1.71</v>
      </c>
      <c r="BI16" s="12"/>
      <c r="BJ16" s="14">
        <f t="shared" si="13"/>
        <v>0</v>
      </c>
      <c r="BK16" s="28">
        <f t="shared" si="14"/>
        <v>8.1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>
        <v>7.5</v>
      </c>
      <c r="BU16" s="12">
        <v>7.5</v>
      </c>
      <c r="BV16" s="12">
        <v>7.5</v>
      </c>
      <c r="BW16" s="13">
        <f t="shared" si="16"/>
        <v>5.25</v>
      </c>
      <c r="BX16" s="12">
        <v>7</v>
      </c>
      <c r="BY16" s="12"/>
      <c r="BZ16" s="12"/>
      <c r="CA16" s="13">
        <f t="shared" si="17"/>
        <v>2.1</v>
      </c>
      <c r="CB16" s="12"/>
      <c r="CC16" s="14">
        <f t="shared" si="18"/>
        <v>0</v>
      </c>
      <c r="CD16" s="28">
        <f t="shared" si="19"/>
        <v>7.4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2564158</v>
      </c>
      <c r="C17" s="2">
        <v>5046</v>
      </c>
      <c r="D17" s="2">
        <v>14131</v>
      </c>
      <c r="E17" s="2" t="s">
        <v>84</v>
      </c>
      <c r="F17" s="40" t="s">
        <v>43</v>
      </c>
      <c r="G17" s="31"/>
      <c r="H17" s="7"/>
      <c r="I17" s="7"/>
      <c r="J17" s="7"/>
      <c r="K17" s="7"/>
      <c r="L17" s="13">
        <f t="shared" si="0"/>
        <v>0</v>
      </c>
      <c r="M17" s="7"/>
      <c r="N17" s="7"/>
      <c r="O17" s="7"/>
      <c r="P17" s="7">
        <v>7.5</v>
      </c>
      <c r="Q17" s="7">
        <v>9.5</v>
      </c>
      <c r="R17" s="13">
        <f t="shared" si="1"/>
        <v>5.65</v>
      </c>
      <c r="S17" s="7">
        <v>3</v>
      </c>
      <c r="T17" s="7"/>
      <c r="U17" s="7"/>
      <c r="V17" s="13">
        <f t="shared" si="2"/>
        <v>0.9</v>
      </c>
      <c r="W17" s="7"/>
      <c r="X17" s="14">
        <f t="shared" si="3"/>
        <v>0</v>
      </c>
      <c r="Y17" s="28">
        <f t="shared" si="4"/>
        <v>6.6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>
        <v>7.5</v>
      </c>
      <c r="AI17" s="7">
        <v>7</v>
      </c>
      <c r="AJ17" s="7">
        <v>7</v>
      </c>
      <c r="AK17" s="13">
        <f t="shared" si="6"/>
        <v>5.05</v>
      </c>
      <c r="AL17" s="7">
        <v>6.7</v>
      </c>
      <c r="AM17" s="7"/>
      <c r="AN17" s="7"/>
      <c r="AO17" s="13">
        <f t="shared" si="7"/>
        <v>2.0099999999999998</v>
      </c>
      <c r="AP17" s="7"/>
      <c r="AQ17" s="14">
        <f t="shared" si="8"/>
        <v>0</v>
      </c>
      <c r="AR17" s="28">
        <f t="shared" si="9"/>
        <v>7.1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>
        <v>7.3</v>
      </c>
      <c r="BB17" s="7">
        <v>10</v>
      </c>
      <c r="BC17" s="7">
        <v>8</v>
      </c>
      <c r="BD17" s="13">
        <f t="shared" si="11"/>
        <v>5.79</v>
      </c>
      <c r="BE17" s="7">
        <v>7.5</v>
      </c>
      <c r="BF17" s="7"/>
      <c r="BG17" s="7"/>
      <c r="BH17" s="13">
        <f t="shared" si="12"/>
        <v>2.25</v>
      </c>
      <c r="BI17" s="7"/>
      <c r="BJ17" s="14">
        <f t="shared" si="13"/>
        <v>0</v>
      </c>
      <c r="BK17" s="28">
        <f t="shared" si="14"/>
        <v>8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>
        <v>6.7</v>
      </c>
      <c r="BU17" s="7">
        <v>8.5</v>
      </c>
      <c r="BV17" s="7">
        <v>7</v>
      </c>
      <c r="BW17" s="13">
        <f t="shared" si="16"/>
        <v>5.1100000000000003</v>
      </c>
      <c r="BX17" s="7">
        <v>5.3</v>
      </c>
      <c r="BY17" s="7"/>
      <c r="BZ17" s="7"/>
      <c r="CA17" s="13">
        <f t="shared" si="17"/>
        <v>1.59</v>
      </c>
      <c r="CB17" s="7"/>
      <c r="CC17" s="14">
        <f t="shared" si="18"/>
        <v>0</v>
      </c>
      <c r="CD17" s="28">
        <f t="shared" si="19"/>
        <v>6.7</v>
      </c>
      <c r="CE17" s="28">
        <f t="shared" si="20"/>
        <v>7</v>
      </c>
      <c r="CF17" s="20"/>
      <c r="CG17" s="28">
        <f t="shared" si="21"/>
        <v>7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7296436</v>
      </c>
      <c r="C18" s="3">
        <v>5048</v>
      </c>
      <c r="D18" s="3">
        <v>14135</v>
      </c>
      <c r="E18" s="3" t="s">
        <v>85</v>
      </c>
      <c r="F18" s="42" t="s">
        <v>46</v>
      </c>
      <c r="G18" s="32"/>
      <c r="H18" s="12"/>
      <c r="I18" s="12"/>
      <c r="J18" s="12"/>
      <c r="K18" s="12"/>
      <c r="L18" s="13">
        <f t="shared" si="0"/>
        <v>0</v>
      </c>
      <c r="M18" s="12"/>
      <c r="N18" s="12"/>
      <c r="O18" s="12"/>
      <c r="P18" s="12">
        <v>8.3000000000000007</v>
      </c>
      <c r="Q18" s="12">
        <v>8.5</v>
      </c>
      <c r="R18" s="13">
        <f t="shared" si="1"/>
        <v>5.85</v>
      </c>
      <c r="S18" s="12">
        <v>6.3</v>
      </c>
      <c r="T18" s="12"/>
      <c r="U18" s="12"/>
      <c r="V18" s="13">
        <f t="shared" si="2"/>
        <v>1.89</v>
      </c>
      <c r="W18" s="12"/>
      <c r="X18" s="14">
        <f t="shared" si="3"/>
        <v>0</v>
      </c>
      <c r="Y18" s="28">
        <f t="shared" si="4"/>
        <v>7.7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>
        <v>5.4</v>
      </c>
      <c r="AI18" s="12">
        <v>1</v>
      </c>
      <c r="AJ18" s="12">
        <v>9</v>
      </c>
      <c r="AK18" s="13">
        <f t="shared" si="6"/>
        <v>3.62</v>
      </c>
      <c r="AL18" s="12">
        <v>5.6</v>
      </c>
      <c r="AM18" s="12"/>
      <c r="AN18" s="12"/>
      <c r="AO18" s="13">
        <f t="shared" si="7"/>
        <v>1.68</v>
      </c>
      <c r="AP18" s="12"/>
      <c r="AQ18" s="14">
        <f t="shared" si="8"/>
        <v>0</v>
      </c>
      <c r="AR18" s="28">
        <f t="shared" si="9"/>
        <v>5.3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>
        <v>6.3</v>
      </c>
      <c r="BB18" s="12">
        <v>10</v>
      </c>
      <c r="BC18" s="12">
        <v>1</v>
      </c>
      <c r="BD18" s="13">
        <f t="shared" si="11"/>
        <v>4.09</v>
      </c>
      <c r="BE18" s="12">
        <v>3.5</v>
      </c>
      <c r="BF18" s="12"/>
      <c r="BG18" s="12"/>
      <c r="BH18" s="13">
        <f t="shared" si="12"/>
        <v>1.05</v>
      </c>
      <c r="BI18" s="12"/>
      <c r="BJ18" s="14">
        <f t="shared" si="13"/>
        <v>0</v>
      </c>
      <c r="BK18" s="28">
        <f t="shared" si="14"/>
        <v>5.0999999999999996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>
        <v>4.5999999999999996</v>
      </c>
      <c r="BU18" s="12">
        <v>7</v>
      </c>
      <c r="BV18" s="12">
        <v>7</v>
      </c>
      <c r="BW18" s="13">
        <f t="shared" si="16"/>
        <v>4.18</v>
      </c>
      <c r="BX18" s="12">
        <v>5.3</v>
      </c>
      <c r="BY18" s="12"/>
      <c r="BZ18" s="12"/>
      <c r="CA18" s="13">
        <f t="shared" si="17"/>
        <v>1.59</v>
      </c>
      <c r="CB18" s="12"/>
      <c r="CC18" s="14">
        <f t="shared" si="18"/>
        <v>0</v>
      </c>
      <c r="CD18" s="28">
        <f t="shared" si="19"/>
        <v>5.8</v>
      </c>
      <c r="CE18" s="28">
        <f t="shared" si="20"/>
        <v>6</v>
      </c>
      <c r="CF18" s="21"/>
      <c r="CG18" s="28">
        <f t="shared" si="21"/>
        <v>6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4116233</v>
      </c>
      <c r="C19" s="2">
        <v>5044</v>
      </c>
      <c r="D19" s="2">
        <v>14127</v>
      </c>
      <c r="E19" s="2" t="s">
        <v>86</v>
      </c>
      <c r="F19" s="40" t="s">
        <v>46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>
        <v>8.1</v>
      </c>
      <c r="Q19" s="7">
        <v>9</v>
      </c>
      <c r="R19" s="13">
        <f t="shared" si="1"/>
        <v>5.85</v>
      </c>
      <c r="S19" s="7">
        <v>8.6999999999999993</v>
      </c>
      <c r="T19" s="7"/>
      <c r="U19" s="7"/>
      <c r="V19" s="13">
        <f t="shared" si="2"/>
        <v>2.61</v>
      </c>
      <c r="W19" s="7"/>
      <c r="X19" s="14">
        <f t="shared" si="3"/>
        <v>0</v>
      </c>
      <c r="Y19" s="28">
        <f t="shared" si="4"/>
        <v>8.5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>
        <v>8.4</v>
      </c>
      <c r="AI19" s="7">
        <v>7</v>
      </c>
      <c r="AJ19" s="7">
        <v>9</v>
      </c>
      <c r="AK19" s="13">
        <f t="shared" si="6"/>
        <v>5.72</v>
      </c>
      <c r="AL19" s="7">
        <v>9.1</v>
      </c>
      <c r="AM19" s="7"/>
      <c r="AN19" s="7"/>
      <c r="AO19" s="13">
        <f t="shared" si="7"/>
        <v>2.73</v>
      </c>
      <c r="AP19" s="7"/>
      <c r="AQ19" s="14">
        <f t="shared" si="8"/>
        <v>0</v>
      </c>
      <c r="AR19" s="28">
        <f t="shared" si="9"/>
        <v>8.5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>
        <v>8.9</v>
      </c>
      <c r="BB19" s="7">
        <v>10</v>
      </c>
      <c r="BC19" s="7">
        <v>9</v>
      </c>
      <c r="BD19" s="13">
        <f t="shared" si="11"/>
        <v>6.47</v>
      </c>
      <c r="BE19" s="7">
        <v>8.8000000000000007</v>
      </c>
      <c r="BF19" s="7"/>
      <c r="BG19" s="7"/>
      <c r="BH19" s="13">
        <f t="shared" si="12"/>
        <v>2.64</v>
      </c>
      <c r="BI19" s="7"/>
      <c r="BJ19" s="14">
        <f t="shared" si="13"/>
        <v>0</v>
      </c>
      <c r="BK19" s="28">
        <f t="shared" si="14"/>
        <v>9.1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>
        <v>7.2</v>
      </c>
      <c r="BU19" s="7">
        <v>8</v>
      </c>
      <c r="BV19" s="7">
        <v>9</v>
      </c>
      <c r="BW19" s="13">
        <f t="shared" si="16"/>
        <v>5.56</v>
      </c>
      <c r="BX19" s="7">
        <v>7.7</v>
      </c>
      <c r="BY19" s="7"/>
      <c r="BZ19" s="7"/>
      <c r="CA19" s="13">
        <f t="shared" si="17"/>
        <v>2.31</v>
      </c>
      <c r="CB19" s="7"/>
      <c r="CC19" s="14">
        <f t="shared" si="18"/>
        <v>0</v>
      </c>
      <c r="CD19" s="28">
        <f t="shared" si="19"/>
        <v>7.9</v>
      </c>
      <c r="CE19" s="28">
        <f t="shared" si="20"/>
        <v>9</v>
      </c>
      <c r="CF19" s="20"/>
      <c r="CG19" s="28">
        <f t="shared" si="21"/>
        <v>9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3635242</v>
      </c>
      <c r="C20" s="3">
        <v>5140</v>
      </c>
      <c r="D20" s="3">
        <v>14351</v>
      </c>
      <c r="E20" s="3" t="s">
        <v>87</v>
      </c>
      <c r="F20" s="42" t="s">
        <v>46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>
        <v>6.9</v>
      </c>
      <c r="Q20" s="12">
        <v>8</v>
      </c>
      <c r="R20" s="13">
        <f t="shared" si="1"/>
        <v>5.05</v>
      </c>
      <c r="S20" s="12">
        <v>1.2</v>
      </c>
      <c r="T20" s="12"/>
      <c r="U20" s="12"/>
      <c r="V20" s="13">
        <f t="shared" si="2"/>
        <v>0.36</v>
      </c>
      <c r="W20" s="12"/>
      <c r="X20" s="14">
        <f t="shared" si="3"/>
        <v>0</v>
      </c>
      <c r="Y20" s="28">
        <f t="shared" si="4"/>
        <v>5.4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>
        <v>6.9</v>
      </c>
      <c r="AI20" s="12">
        <v>1</v>
      </c>
      <c r="AJ20" s="12">
        <v>7.5</v>
      </c>
      <c r="AK20" s="13">
        <f t="shared" si="6"/>
        <v>3.77</v>
      </c>
      <c r="AL20" s="12">
        <v>2.8</v>
      </c>
      <c r="AM20" s="12"/>
      <c r="AN20" s="12"/>
      <c r="AO20" s="13">
        <f t="shared" si="7"/>
        <v>0.84</v>
      </c>
      <c r="AP20" s="12"/>
      <c r="AQ20" s="14">
        <f t="shared" si="8"/>
        <v>0</v>
      </c>
      <c r="AR20" s="28">
        <f t="shared" si="9"/>
        <v>4.5999999999999996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>
        <v>7.8</v>
      </c>
      <c r="BB20" s="12">
        <v>8</v>
      </c>
      <c r="BC20" s="12">
        <v>8.1999999999999993</v>
      </c>
      <c r="BD20" s="13">
        <f t="shared" si="11"/>
        <v>5.58</v>
      </c>
      <c r="BE20" s="12">
        <v>4.5</v>
      </c>
      <c r="BF20" s="12"/>
      <c r="BG20" s="12"/>
      <c r="BH20" s="13">
        <f t="shared" si="12"/>
        <v>1.35</v>
      </c>
      <c r="BI20" s="12"/>
      <c r="BJ20" s="14">
        <f t="shared" si="13"/>
        <v>0</v>
      </c>
      <c r="BK20" s="28">
        <f t="shared" si="14"/>
        <v>6.9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>
        <v>6.6</v>
      </c>
      <c r="BU20" s="12">
        <v>6</v>
      </c>
      <c r="BV20" s="12">
        <v>8.5</v>
      </c>
      <c r="BW20" s="13">
        <f t="shared" si="16"/>
        <v>4.88</v>
      </c>
      <c r="BX20" s="12">
        <v>5.7</v>
      </c>
      <c r="BY20" s="12"/>
      <c r="BZ20" s="12"/>
      <c r="CA20" s="13">
        <f t="shared" si="17"/>
        <v>1.71</v>
      </c>
      <c r="CB20" s="12"/>
      <c r="CC20" s="14">
        <f t="shared" si="18"/>
        <v>0</v>
      </c>
      <c r="CD20" s="28">
        <f t="shared" si="19"/>
        <v>6.6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6657947</v>
      </c>
      <c r="C21" s="2">
        <v>5064</v>
      </c>
      <c r="D21" s="2">
        <v>14362</v>
      </c>
      <c r="E21" s="2" t="s">
        <v>88</v>
      </c>
      <c r="F21" s="40" t="s">
        <v>46</v>
      </c>
      <c r="G21" s="31"/>
      <c r="H21" s="7"/>
      <c r="I21" s="7"/>
      <c r="J21" s="7"/>
      <c r="K21" s="7"/>
      <c r="L21" s="13">
        <f t="shared" si="0"/>
        <v>0</v>
      </c>
      <c r="M21" s="7"/>
      <c r="N21" s="7"/>
      <c r="O21" s="7"/>
      <c r="P21" s="7">
        <v>7.5</v>
      </c>
      <c r="Q21" s="7">
        <v>7</v>
      </c>
      <c r="R21" s="13">
        <f t="shared" si="1"/>
        <v>5.15</v>
      </c>
      <c r="S21" s="7">
        <v>2.9</v>
      </c>
      <c r="T21" s="7"/>
      <c r="U21" s="7"/>
      <c r="V21" s="13">
        <f t="shared" si="2"/>
        <v>0.87</v>
      </c>
      <c r="W21" s="7"/>
      <c r="X21" s="14">
        <f t="shared" si="3"/>
        <v>0</v>
      </c>
      <c r="Y21" s="28">
        <f t="shared" si="4"/>
        <v>6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>
        <v>5.9</v>
      </c>
      <c r="AI21" s="7">
        <v>1</v>
      </c>
      <c r="AJ21" s="7">
        <v>6</v>
      </c>
      <c r="AK21" s="13">
        <f t="shared" si="6"/>
        <v>3.17</v>
      </c>
      <c r="AL21" s="7">
        <v>2.9</v>
      </c>
      <c r="AM21" s="7"/>
      <c r="AN21" s="7"/>
      <c r="AO21" s="13">
        <f t="shared" si="7"/>
        <v>0.87</v>
      </c>
      <c r="AP21" s="7"/>
      <c r="AQ21" s="14">
        <f t="shared" si="8"/>
        <v>0</v>
      </c>
      <c r="AR21" s="28">
        <f t="shared" si="9"/>
        <v>4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>
        <v>6.8</v>
      </c>
      <c r="BB21" s="7">
        <v>10</v>
      </c>
      <c r="BC21" s="7">
        <v>7.7</v>
      </c>
      <c r="BD21" s="13">
        <f t="shared" si="11"/>
        <v>5.58</v>
      </c>
      <c r="BE21" s="7">
        <v>2</v>
      </c>
      <c r="BF21" s="7"/>
      <c r="BG21" s="7"/>
      <c r="BH21" s="13">
        <f t="shared" si="12"/>
        <v>0.6</v>
      </c>
      <c r="BI21" s="7"/>
      <c r="BJ21" s="14">
        <f t="shared" si="13"/>
        <v>0</v>
      </c>
      <c r="BK21" s="28">
        <f t="shared" si="14"/>
        <v>6.2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>
        <v>6.4</v>
      </c>
      <c r="BU21" s="7">
        <v>7.5</v>
      </c>
      <c r="BV21" s="7">
        <v>8</v>
      </c>
      <c r="BW21" s="13">
        <f t="shared" si="16"/>
        <v>5.0199999999999996</v>
      </c>
      <c r="BX21" s="7">
        <v>7.3</v>
      </c>
      <c r="BY21" s="7"/>
      <c r="BZ21" s="7"/>
      <c r="CA21" s="13">
        <f t="shared" si="17"/>
        <v>2.19</v>
      </c>
      <c r="CB21" s="7"/>
      <c r="CC21" s="14">
        <f t="shared" si="18"/>
        <v>0</v>
      </c>
      <c r="CD21" s="28">
        <f t="shared" si="19"/>
        <v>7.2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5822395</v>
      </c>
      <c r="C22" s="3">
        <v>5043</v>
      </c>
      <c r="D22" s="3">
        <v>14125</v>
      </c>
      <c r="E22" s="3" t="s">
        <v>89</v>
      </c>
      <c r="F22" s="42" t="s">
        <v>43</v>
      </c>
      <c r="G22" s="32"/>
      <c r="H22" s="12"/>
      <c r="I22" s="12"/>
      <c r="J22" s="12"/>
      <c r="K22" s="12"/>
      <c r="L22" s="13">
        <f t="shared" si="0"/>
        <v>0</v>
      </c>
      <c r="M22" s="12"/>
      <c r="N22" s="12"/>
      <c r="O22" s="12"/>
      <c r="P22" s="12">
        <v>9.5</v>
      </c>
      <c r="Q22" s="12">
        <v>9.5</v>
      </c>
      <c r="R22" s="13">
        <f t="shared" si="1"/>
        <v>6.65</v>
      </c>
      <c r="S22" s="12">
        <v>8.9</v>
      </c>
      <c r="T22" s="12"/>
      <c r="U22" s="12"/>
      <c r="V22" s="13">
        <f t="shared" si="2"/>
        <v>2.67</v>
      </c>
      <c r="W22" s="12"/>
      <c r="X22" s="14">
        <f t="shared" si="3"/>
        <v>0</v>
      </c>
      <c r="Y22" s="28">
        <f t="shared" si="4"/>
        <v>9.3000000000000007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>
        <v>9.1</v>
      </c>
      <c r="AI22" s="12">
        <v>1</v>
      </c>
      <c r="AJ22" s="12">
        <v>10</v>
      </c>
      <c r="AK22" s="13">
        <f t="shared" si="6"/>
        <v>4.93</v>
      </c>
      <c r="AL22" s="12">
        <v>9.3000000000000007</v>
      </c>
      <c r="AM22" s="12"/>
      <c r="AN22" s="12"/>
      <c r="AO22" s="13">
        <f t="shared" si="7"/>
        <v>2.79</v>
      </c>
      <c r="AP22" s="12"/>
      <c r="AQ22" s="14">
        <f t="shared" si="8"/>
        <v>0</v>
      </c>
      <c r="AR22" s="28">
        <f t="shared" si="9"/>
        <v>7.7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>
        <v>8.1999999999999993</v>
      </c>
      <c r="BB22" s="12">
        <v>10</v>
      </c>
      <c r="BC22" s="12">
        <v>9.6999999999999993</v>
      </c>
      <c r="BD22" s="13">
        <f t="shared" si="11"/>
        <v>6.4</v>
      </c>
      <c r="BE22" s="12">
        <v>8.3000000000000007</v>
      </c>
      <c r="BF22" s="12"/>
      <c r="BG22" s="12"/>
      <c r="BH22" s="13">
        <f t="shared" si="12"/>
        <v>2.4900000000000002</v>
      </c>
      <c r="BI22" s="12"/>
      <c r="BJ22" s="14">
        <f t="shared" si="13"/>
        <v>0</v>
      </c>
      <c r="BK22" s="28">
        <f t="shared" si="14"/>
        <v>8.9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>
        <v>6.2</v>
      </c>
      <c r="BU22" s="12">
        <v>8</v>
      </c>
      <c r="BV22" s="12">
        <v>6</v>
      </c>
      <c r="BW22" s="13">
        <f t="shared" si="16"/>
        <v>4.66</v>
      </c>
      <c r="BX22" s="12">
        <v>7.7</v>
      </c>
      <c r="BY22" s="12"/>
      <c r="BZ22" s="12"/>
      <c r="CA22" s="13">
        <f t="shared" si="17"/>
        <v>2.31</v>
      </c>
      <c r="CB22" s="12"/>
      <c r="CC22" s="14">
        <f t="shared" si="18"/>
        <v>0</v>
      </c>
      <c r="CD22" s="28">
        <f t="shared" si="19"/>
        <v>7</v>
      </c>
      <c r="CE22" s="28">
        <f t="shared" si="20"/>
        <v>8</v>
      </c>
      <c r="CF22" s="21"/>
      <c r="CG22" s="28">
        <f t="shared" si="21"/>
        <v>8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2208505</v>
      </c>
      <c r="C23" s="2">
        <v>5102</v>
      </c>
      <c r="D23" s="2">
        <v>14267</v>
      </c>
      <c r="E23" s="2" t="s">
        <v>90</v>
      </c>
      <c r="F23" s="40" t="s">
        <v>43</v>
      </c>
      <c r="G23" s="31"/>
      <c r="H23" s="7"/>
      <c r="I23" s="7"/>
      <c r="J23" s="7"/>
      <c r="K23" s="7"/>
      <c r="L23" s="13">
        <f t="shared" si="0"/>
        <v>0</v>
      </c>
      <c r="M23" s="7"/>
      <c r="N23" s="7"/>
      <c r="O23" s="7"/>
      <c r="P23" s="7">
        <v>7.4</v>
      </c>
      <c r="Q23" s="7">
        <v>8.5</v>
      </c>
      <c r="R23" s="13">
        <f t="shared" si="1"/>
        <v>5.4</v>
      </c>
      <c r="S23" s="7">
        <v>4.4000000000000004</v>
      </c>
      <c r="T23" s="7"/>
      <c r="U23" s="7"/>
      <c r="V23" s="13">
        <f t="shared" si="2"/>
        <v>1.32</v>
      </c>
      <c r="W23" s="7"/>
      <c r="X23" s="14">
        <f t="shared" si="3"/>
        <v>0</v>
      </c>
      <c r="Y23" s="28">
        <f t="shared" si="4"/>
        <v>6.7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>
        <v>7.3</v>
      </c>
      <c r="AI23" s="7">
        <v>1</v>
      </c>
      <c r="AJ23" s="7">
        <v>6</v>
      </c>
      <c r="AK23" s="13">
        <f t="shared" si="6"/>
        <v>3.59</v>
      </c>
      <c r="AL23" s="7">
        <v>6.1</v>
      </c>
      <c r="AM23" s="7"/>
      <c r="AN23" s="7"/>
      <c r="AO23" s="13">
        <f t="shared" si="7"/>
        <v>1.83</v>
      </c>
      <c r="AP23" s="7"/>
      <c r="AQ23" s="14">
        <f t="shared" si="8"/>
        <v>0</v>
      </c>
      <c r="AR23" s="28">
        <f t="shared" si="9"/>
        <v>5.4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>
        <v>7.8</v>
      </c>
      <c r="BB23" s="7">
        <v>8</v>
      </c>
      <c r="BC23" s="7">
        <v>1</v>
      </c>
      <c r="BD23" s="13">
        <f t="shared" si="11"/>
        <v>4.1399999999999997</v>
      </c>
      <c r="BE23" s="7">
        <v>4</v>
      </c>
      <c r="BF23" s="7"/>
      <c r="BG23" s="7"/>
      <c r="BH23" s="13">
        <f t="shared" si="12"/>
        <v>1.2</v>
      </c>
      <c r="BI23" s="7"/>
      <c r="BJ23" s="14">
        <f t="shared" si="13"/>
        <v>0</v>
      </c>
      <c r="BK23" s="28">
        <f t="shared" si="14"/>
        <v>5.3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5822392</v>
      </c>
      <c r="C24" s="3">
        <v>5042</v>
      </c>
      <c r="D24" s="3">
        <v>14123</v>
      </c>
      <c r="E24" s="3" t="s">
        <v>91</v>
      </c>
      <c r="F24" s="42" t="s">
        <v>43</v>
      </c>
      <c r="G24" s="32"/>
      <c r="H24" s="12"/>
      <c r="I24" s="12"/>
      <c r="J24" s="12"/>
      <c r="K24" s="12"/>
      <c r="L24" s="13">
        <f t="shared" si="0"/>
        <v>0</v>
      </c>
      <c r="M24" s="12"/>
      <c r="N24" s="12"/>
      <c r="O24" s="12"/>
      <c r="P24" s="12">
        <v>8.8000000000000007</v>
      </c>
      <c r="Q24" s="12">
        <v>9.5</v>
      </c>
      <c r="R24" s="13">
        <f t="shared" si="1"/>
        <v>6.3</v>
      </c>
      <c r="S24" s="12">
        <v>6.5</v>
      </c>
      <c r="T24" s="12"/>
      <c r="U24" s="12"/>
      <c r="V24" s="13">
        <f t="shared" si="2"/>
        <v>1.95</v>
      </c>
      <c r="W24" s="12"/>
      <c r="X24" s="14">
        <f t="shared" si="3"/>
        <v>0</v>
      </c>
      <c r="Y24" s="28">
        <f t="shared" si="4"/>
        <v>8.3000000000000007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>
        <v>8.9</v>
      </c>
      <c r="AI24" s="12">
        <v>7</v>
      </c>
      <c r="AJ24" s="12">
        <v>9</v>
      </c>
      <c r="AK24" s="13">
        <f t="shared" si="6"/>
        <v>5.87</v>
      </c>
      <c r="AL24" s="12">
        <v>8.6999999999999993</v>
      </c>
      <c r="AM24" s="12"/>
      <c r="AN24" s="12"/>
      <c r="AO24" s="13">
        <f t="shared" si="7"/>
        <v>2.61</v>
      </c>
      <c r="AP24" s="12"/>
      <c r="AQ24" s="14">
        <f t="shared" si="8"/>
        <v>0</v>
      </c>
      <c r="AR24" s="28">
        <f t="shared" si="9"/>
        <v>8.5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>
        <v>8.6</v>
      </c>
      <c r="BB24" s="12">
        <v>10</v>
      </c>
      <c r="BC24" s="12">
        <v>8.6999999999999993</v>
      </c>
      <c r="BD24" s="13">
        <f t="shared" si="11"/>
        <v>6.32</v>
      </c>
      <c r="BE24" s="12">
        <v>7.4</v>
      </c>
      <c r="BF24" s="12"/>
      <c r="BG24" s="12"/>
      <c r="BH24" s="13">
        <f t="shared" si="12"/>
        <v>2.2200000000000002</v>
      </c>
      <c r="BI24" s="12"/>
      <c r="BJ24" s="14">
        <f t="shared" si="13"/>
        <v>0</v>
      </c>
      <c r="BK24" s="28">
        <f t="shared" si="14"/>
        <v>8.5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>
        <v>7.6</v>
      </c>
      <c r="BU24" s="12">
        <v>8</v>
      </c>
      <c r="BV24" s="12">
        <v>9</v>
      </c>
      <c r="BW24" s="13">
        <f t="shared" si="16"/>
        <v>5.68</v>
      </c>
      <c r="BX24" s="12">
        <v>7.5</v>
      </c>
      <c r="BY24" s="12"/>
      <c r="BZ24" s="12"/>
      <c r="CA24" s="13">
        <f t="shared" si="17"/>
        <v>2.25</v>
      </c>
      <c r="CB24" s="12"/>
      <c r="CC24" s="14">
        <f t="shared" si="18"/>
        <v>0</v>
      </c>
      <c r="CD24" s="28">
        <f t="shared" si="19"/>
        <v>7.9</v>
      </c>
      <c r="CE24" s="28">
        <f t="shared" si="20"/>
        <v>8</v>
      </c>
      <c r="CF24" s="21"/>
      <c r="CG24" s="28">
        <f t="shared" si="21"/>
        <v>8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19847849</v>
      </c>
      <c r="C25" s="2">
        <v>5039</v>
      </c>
      <c r="D25" s="2">
        <v>14116</v>
      </c>
      <c r="E25" s="2" t="s">
        <v>92</v>
      </c>
      <c r="F25" s="40" t="s">
        <v>46</v>
      </c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>
        <v>6.5</v>
      </c>
      <c r="Q25" s="7">
        <v>8</v>
      </c>
      <c r="R25" s="13">
        <f t="shared" si="1"/>
        <v>4.8499999999999996</v>
      </c>
      <c r="S25" s="7">
        <v>5.5</v>
      </c>
      <c r="T25" s="7"/>
      <c r="U25" s="7"/>
      <c r="V25" s="13">
        <f t="shared" si="2"/>
        <v>1.65</v>
      </c>
      <c r="W25" s="7"/>
      <c r="X25" s="14">
        <f t="shared" si="3"/>
        <v>0</v>
      </c>
      <c r="Y25" s="28">
        <f t="shared" si="4"/>
        <v>6.5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>
        <v>7.7</v>
      </c>
      <c r="AI25" s="7">
        <v>1</v>
      </c>
      <c r="AJ25" s="7">
        <v>4</v>
      </c>
      <c r="AK25" s="13">
        <f t="shared" si="6"/>
        <v>3.31</v>
      </c>
      <c r="AL25" s="7">
        <v>8.3000000000000007</v>
      </c>
      <c r="AM25" s="7"/>
      <c r="AN25" s="7"/>
      <c r="AO25" s="13">
        <f t="shared" si="7"/>
        <v>2.4900000000000002</v>
      </c>
      <c r="AP25" s="7"/>
      <c r="AQ25" s="14">
        <f t="shared" si="8"/>
        <v>0</v>
      </c>
      <c r="AR25" s="28">
        <f t="shared" si="9"/>
        <v>5.8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>
        <v>5.5</v>
      </c>
      <c r="BB25" s="7">
        <v>10</v>
      </c>
      <c r="BC25" s="7">
        <v>8.5</v>
      </c>
      <c r="BD25" s="13">
        <f t="shared" si="11"/>
        <v>5.35</v>
      </c>
      <c r="BE25" s="7">
        <v>6.6</v>
      </c>
      <c r="BF25" s="7"/>
      <c r="BG25" s="7"/>
      <c r="BH25" s="13">
        <f t="shared" si="12"/>
        <v>1.98</v>
      </c>
      <c r="BI25" s="7"/>
      <c r="BJ25" s="14">
        <f t="shared" si="13"/>
        <v>0</v>
      </c>
      <c r="BK25" s="28">
        <f t="shared" si="14"/>
        <v>7.3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>
        <v>5.7</v>
      </c>
      <c r="BU25" s="7">
        <v>8</v>
      </c>
      <c r="BV25" s="7">
        <v>8.5</v>
      </c>
      <c r="BW25" s="13">
        <f t="shared" si="16"/>
        <v>5.01</v>
      </c>
      <c r="BX25" s="7">
        <v>7</v>
      </c>
      <c r="BY25" s="7"/>
      <c r="BZ25" s="7"/>
      <c r="CA25" s="13">
        <f t="shared" si="17"/>
        <v>2.1</v>
      </c>
      <c r="CB25" s="7"/>
      <c r="CC25" s="14">
        <f t="shared" si="18"/>
        <v>0</v>
      </c>
      <c r="CD25" s="28">
        <f t="shared" si="19"/>
        <v>7.1</v>
      </c>
      <c r="CE25" s="28">
        <f t="shared" si="20"/>
        <v>7</v>
      </c>
      <c r="CF25" s="20"/>
      <c r="CG25" s="28">
        <f t="shared" si="21"/>
        <v>7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4266130</v>
      </c>
      <c r="C26" s="3">
        <v>5141</v>
      </c>
      <c r="D26" s="3">
        <v>14353</v>
      </c>
      <c r="E26" s="3" t="s">
        <v>93</v>
      </c>
      <c r="F26" s="42" t="s">
        <v>46</v>
      </c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>
        <v>5.2</v>
      </c>
      <c r="Q26" s="12">
        <v>6.5</v>
      </c>
      <c r="R26" s="13">
        <f t="shared" si="1"/>
        <v>3.9</v>
      </c>
      <c r="S26" s="12">
        <v>1.5</v>
      </c>
      <c r="T26" s="12"/>
      <c r="U26" s="12"/>
      <c r="V26" s="13">
        <f t="shared" si="2"/>
        <v>0.45</v>
      </c>
      <c r="W26" s="12"/>
      <c r="X26" s="14">
        <f t="shared" si="3"/>
        <v>0</v>
      </c>
      <c r="Y26" s="28">
        <f t="shared" si="4"/>
        <v>4.4000000000000004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>
        <v>6.1</v>
      </c>
      <c r="AI26" s="12">
        <v>3</v>
      </c>
      <c r="AJ26" s="12">
        <v>8.5</v>
      </c>
      <c r="AK26" s="13">
        <f t="shared" si="6"/>
        <v>4.13</v>
      </c>
      <c r="AL26" s="12">
        <v>5.4</v>
      </c>
      <c r="AM26" s="12"/>
      <c r="AN26" s="12"/>
      <c r="AO26" s="13">
        <f t="shared" si="7"/>
        <v>1.62</v>
      </c>
      <c r="AP26" s="12"/>
      <c r="AQ26" s="14">
        <f t="shared" si="8"/>
        <v>0</v>
      </c>
      <c r="AR26" s="28">
        <f t="shared" si="9"/>
        <v>5.8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>
        <v>4.8</v>
      </c>
      <c r="BB26" s="12">
        <v>10</v>
      </c>
      <c r="BC26" s="12">
        <v>1</v>
      </c>
      <c r="BD26" s="13">
        <f t="shared" si="11"/>
        <v>3.64</v>
      </c>
      <c r="BE26" s="12">
        <v>1.9</v>
      </c>
      <c r="BF26" s="12"/>
      <c r="BG26" s="12"/>
      <c r="BH26" s="13">
        <f t="shared" si="12"/>
        <v>0.56999999999999995</v>
      </c>
      <c r="BI26" s="12"/>
      <c r="BJ26" s="14">
        <f t="shared" si="13"/>
        <v>0</v>
      </c>
      <c r="BK26" s="28">
        <f t="shared" si="14"/>
        <v>4.2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>
        <v>7.1</v>
      </c>
      <c r="BU26" s="12">
        <v>7</v>
      </c>
      <c r="BV26" s="12">
        <v>6</v>
      </c>
      <c r="BW26" s="13">
        <f t="shared" si="16"/>
        <v>4.7300000000000004</v>
      </c>
      <c r="BX26" s="12">
        <v>6</v>
      </c>
      <c r="BY26" s="12"/>
      <c r="BZ26" s="12"/>
      <c r="CA26" s="13">
        <f t="shared" si="17"/>
        <v>1.8</v>
      </c>
      <c r="CB26" s="12"/>
      <c r="CC26" s="14">
        <f t="shared" si="18"/>
        <v>0</v>
      </c>
      <c r="CD26" s="28">
        <f t="shared" si="19"/>
        <v>6.5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5822340</v>
      </c>
      <c r="C27" s="2">
        <v>5035</v>
      </c>
      <c r="D27" s="2">
        <v>14107</v>
      </c>
      <c r="E27" s="2" t="s">
        <v>94</v>
      </c>
      <c r="F27" s="40" t="s">
        <v>43</v>
      </c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>
        <v>8.1999999999999993</v>
      </c>
      <c r="Q27" s="7">
        <v>9.5</v>
      </c>
      <c r="R27" s="13">
        <f t="shared" si="1"/>
        <v>6</v>
      </c>
      <c r="S27" s="7">
        <v>6.3</v>
      </c>
      <c r="T27" s="7"/>
      <c r="U27" s="7"/>
      <c r="V27" s="13">
        <f t="shared" si="2"/>
        <v>1.89</v>
      </c>
      <c r="W27" s="7"/>
      <c r="X27" s="14">
        <f t="shared" si="3"/>
        <v>0</v>
      </c>
      <c r="Y27" s="28">
        <f t="shared" si="4"/>
        <v>7.9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>
        <v>7.5</v>
      </c>
      <c r="AI27" s="7">
        <v>3</v>
      </c>
      <c r="AJ27" s="7">
        <v>7.5</v>
      </c>
      <c r="AK27" s="13">
        <f t="shared" si="6"/>
        <v>4.3499999999999996</v>
      </c>
      <c r="AL27" s="7">
        <v>5.4</v>
      </c>
      <c r="AM27" s="7"/>
      <c r="AN27" s="7"/>
      <c r="AO27" s="13">
        <f t="shared" si="7"/>
        <v>1.62</v>
      </c>
      <c r="AP27" s="7"/>
      <c r="AQ27" s="14">
        <f t="shared" si="8"/>
        <v>0</v>
      </c>
      <c r="AR27" s="28">
        <f t="shared" si="9"/>
        <v>6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>
        <v>8.3000000000000007</v>
      </c>
      <c r="BB27" s="7">
        <v>10</v>
      </c>
      <c r="BC27" s="7">
        <v>9.1999999999999993</v>
      </c>
      <c r="BD27" s="13">
        <f t="shared" si="11"/>
        <v>6.33</v>
      </c>
      <c r="BE27" s="7">
        <v>6.4</v>
      </c>
      <c r="BF27" s="7"/>
      <c r="BG27" s="7"/>
      <c r="BH27" s="13">
        <f t="shared" si="12"/>
        <v>1.92</v>
      </c>
      <c r="BI27" s="7"/>
      <c r="BJ27" s="14">
        <f t="shared" si="13"/>
        <v>0</v>
      </c>
      <c r="BK27" s="28">
        <f t="shared" si="14"/>
        <v>8.3000000000000007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>
        <v>5.7</v>
      </c>
      <c r="BU27" s="7">
        <v>7</v>
      </c>
      <c r="BV27" s="7">
        <v>9</v>
      </c>
      <c r="BW27" s="13">
        <f t="shared" si="16"/>
        <v>4.91</v>
      </c>
      <c r="BX27" s="7">
        <v>8</v>
      </c>
      <c r="BY27" s="7"/>
      <c r="BZ27" s="7"/>
      <c r="CA27" s="13">
        <f t="shared" si="17"/>
        <v>2.4</v>
      </c>
      <c r="CB27" s="7"/>
      <c r="CC27" s="14">
        <f t="shared" si="18"/>
        <v>0</v>
      </c>
      <c r="CD27" s="28">
        <f t="shared" si="19"/>
        <v>7.3</v>
      </c>
      <c r="CE27" s="28">
        <f t="shared" si="20"/>
        <v>7</v>
      </c>
      <c r="CF27" s="20"/>
      <c r="CG27" s="28">
        <f t="shared" si="21"/>
        <v>7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2893662</v>
      </c>
      <c r="C28" s="3">
        <v>5047</v>
      </c>
      <c r="D28" s="3">
        <v>14133</v>
      </c>
      <c r="E28" s="3" t="s">
        <v>95</v>
      </c>
      <c r="F28" s="42" t="s">
        <v>43</v>
      </c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>
        <v>7.4</v>
      </c>
      <c r="Q28" s="12">
        <v>9</v>
      </c>
      <c r="R28" s="13">
        <f t="shared" si="1"/>
        <v>5.5</v>
      </c>
      <c r="S28" s="12">
        <v>1.4</v>
      </c>
      <c r="T28" s="12"/>
      <c r="U28" s="12"/>
      <c r="V28" s="13">
        <f t="shared" si="2"/>
        <v>0.42</v>
      </c>
      <c r="W28" s="12"/>
      <c r="X28" s="14">
        <f t="shared" si="3"/>
        <v>0</v>
      </c>
      <c r="Y28" s="28">
        <f t="shared" si="4"/>
        <v>5.9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>
        <v>7.9</v>
      </c>
      <c r="AI28" s="12">
        <v>1</v>
      </c>
      <c r="AJ28" s="12">
        <v>9.5</v>
      </c>
      <c r="AK28" s="13">
        <f t="shared" si="6"/>
        <v>4.47</v>
      </c>
      <c r="AL28" s="12">
        <v>2.2000000000000002</v>
      </c>
      <c r="AM28" s="12"/>
      <c r="AN28" s="12"/>
      <c r="AO28" s="13">
        <f t="shared" si="7"/>
        <v>0.66</v>
      </c>
      <c r="AP28" s="12"/>
      <c r="AQ28" s="14">
        <f t="shared" si="8"/>
        <v>0</v>
      </c>
      <c r="AR28" s="28">
        <f t="shared" si="9"/>
        <v>5.0999999999999996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>
        <v>5.2</v>
      </c>
      <c r="BB28" s="12">
        <v>7</v>
      </c>
      <c r="BC28" s="12">
        <v>1</v>
      </c>
      <c r="BD28" s="13">
        <f t="shared" si="11"/>
        <v>3.16</v>
      </c>
      <c r="BE28" s="12">
        <v>1</v>
      </c>
      <c r="BF28" s="12"/>
      <c r="BG28" s="12"/>
      <c r="BH28" s="13">
        <f t="shared" si="12"/>
        <v>0.3</v>
      </c>
      <c r="BI28" s="12"/>
      <c r="BJ28" s="14">
        <f t="shared" si="13"/>
        <v>0</v>
      </c>
      <c r="BK28" s="28">
        <f t="shared" si="14"/>
        <v>3.5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>
        <v>6.2</v>
      </c>
      <c r="BU28" s="12">
        <v>7</v>
      </c>
      <c r="BV28" s="12">
        <v>8</v>
      </c>
      <c r="BW28" s="13">
        <f t="shared" si="16"/>
        <v>4.8600000000000003</v>
      </c>
      <c r="BX28" s="12">
        <v>5.7</v>
      </c>
      <c r="BY28" s="12"/>
      <c r="BZ28" s="12"/>
      <c r="CA28" s="13">
        <f t="shared" si="17"/>
        <v>1.71</v>
      </c>
      <c r="CB28" s="12"/>
      <c r="CC28" s="14">
        <f t="shared" si="18"/>
        <v>0</v>
      </c>
      <c r="CD28" s="28">
        <f t="shared" si="19"/>
        <v>6.6</v>
      </c>
      <c r="CE28" s="28">
        <f t="shared" si="20"/>
        <v>5</v>
      </c>
      <c r="CF28" s="21"/>
      <c r="CG28" s="28">
        <f t="shared" si="21"/>
        <v>3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2893677</v>
      </c>
      <c r="C29" s="2">
        <v>5038</v>
      </c>
      <c r="D29" s="2">
        <v>14114</v>
      </c>
      <c r="E29" s="2" t="s">
        <v>96</v>
      </c>
      <c r="F29" s="40" t="s">
        <v>46</v>
      </c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>
        <v>6.4</v>
      </c>
      <c r="Q29" s="7">
        <v>7</v>
      </c>
      <c r="R29" s="13">
        <f t="shared" si="1"/>
        <v>4.5999999999999996</v>
      </c>
      <c r="S29" s="7">
        <v>5.0999999999999996</v>
      </c>
      <c r="T29" s="7"/>
      <c r="U29" s="7"/>
      <c r="V29" s="13">
        <f t="shared" si="2"/>
        <v>1.53</v>
      </c>
      <c r="W29" s="7"/>
      <c r="X29" s="14">
        <f t="shared" si="3"/>
        <v>0</v>
      </c>
      <c r="Y29" s="28">
        <f t="shared" si="4"/>
        <v>6.1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>
        <v>5.7</v>
      </c>
      <c r="AI29" s="7">
        <v>1</v>
      </c>
      <c r="AJ29" s="7">
        <v>6</v>
      </c>
      <c r="AK29" s="13">
        <f t="shared" si="6"/>
        <v>3.11</v>
      </c>
      <c r="AL29" s="7">
        <v>4.4000000000000004</v>
      </c>
      <c r="AM29" s="7"/>
      <c r="AN29" s="7"/>
      <c r="AO29" s="13">
        <f t="shared" si="7"/>
        <v>1.32</v>
      </c>
      <c r="AP29" s="7"/>
      <c r="AQ29" s="14">
        <f t="shared" si="8"/>
        <v>0</v>
      </c>
      <c r="AR29" s="28">
        <f t="shared" si="9"/>
        <v>4.4000000000000004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>
        <v>7.7</v>
      </c>
      <c r="BB29" s="7">
        <v>10</v>
      </c>
      <c r="BC29" s="7">
        <v>5</v>
      </c>
      <c r="BD29" s="13">
        <f t="shared" si="11"/>
        <v>5.31</v>
      </c>
      <c r="BE29" s="7">
        <v>6.3</v>
      </c>
      <c r="BF29" s="7"/>
      <c r="BG29" s="7"/>
      <c r="BH29" s="13">
        <f t="shared" si="12"/>
        <v>1.89</v>
      </c>
      <c r="BI29" s="7"/>
      <c r="BJ29" s="14">
        <f t="shared" si="13"/>
        <v>0</v>
      </c>
      <c r="BK29" s="28">
        <f t="shared" si="14"/>
        <v>7.2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>
        <v>7</v>
      </c>
      <c r="BU29" s="7">
        <v>6</v>
      </c>
      <c r="BV29" s="7">
        <v>8</v>
      </c>
      <c r="BW29" s="13">
        <f t="shared" si="16"/>
        <v>4.9000000000000004</v>
      </c>
      <c r="BX29" s="7">
        <v>6.7</v>
      </c>
      <c r="BY29" s="7"/>
      <c r="BZ29" s="7"/>
      <c r="CA29" s="13">
        <f t="shared" si="17"/>
        <v>2.0099999999999998</v>
      </c>
      <c r="CB29" s="7"/>
      <c r="CC29" s="14">
        <f t="shared" si="18"/>
        <v>0</v>
      </c>
      <c r="CD29" s="28">
        <f t="shared" si="19"/>
        <v>6.9</v>
      </c>
      <c r="CE29" s="28">
        <f t="shared" si="20"/>
        <v>6</v>
      </c>
      <c r="CF29" s="20"/>
      <c r="CG29" s="28">
        <f t="shared" si="21"/>
        <v>6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2557676</v>
      </c>
      <c r="C30" s="3">
        <v>4989</v>
      </c>
      <c r="D30" s="3">
        <v>14376</v>
      </c>
      <c r="E30" s="3" t="s">
        <v>97</v>
      </c>
      <c r="F30" s="42" t="s">
        <v>46</v>
      </c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>
        <v>1</v>
      </c>
      <c r="Q30" s="12">
        <v>7</v>
      </c>
      <c r="R30" s="13">
        <f t="shared" si="1"/>
        <v>1.9</v>
      </c>
      <c r="S30" s="12">
        <v>1</v>
      </c>
      <c r="T30" s="12"/>
      <c r="U30" s="12"/>
      <c r="V30" s="13">
        <f t="shared" si="2"/>
        <v>0.3</v>
      </c>
      <c r="W30" s="12"/>
      <c r="X30" s="14">
        <f t="shared" si="3"/>
        <v>0</v>
      </c>
      <c r="Y30" s="28">
        <f t="shared" si="4"/>
        <v>2.2000000000000002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1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2557667</v>
      </c>
      <c r="C31" s="2">
        <v>5009</v>
      </c>
      <c r="D31" s="2">
        <v>14121</v>
      </c>
      <c r="E31" s="2" t="s">
        <v>98</v>
      </c>
      <c r="F31" s="40" t="s">
        <v>46</v>
      </c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>
        <v>4</v>
      </c>
      <c r="Q31" s="7">
        <v>4</v>
      </c>
      <c r="R31" s="13">
        <f t="shared" si="1"/>
        <v>2.8</v>
      </c>
      <c r="S31" s="7">
        <v>2.2999999999999998</v>
      </c>
      <c r="T31" s="7"/>
      <c r="U31" s="7"/>
      <c r="V31" s="13">
        <f t="shared" si="2"/>
        <v>0.69</v>
      </c>
      <c r="W31" s="7"/>
      <c r="X31" s="14">
        <f t="shared" si="3"/>
        <v>0</v>
      </c>
      <c r="Y31" s="28">
        <f t="shared" si="4"/>
        <v>3.5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>
        <v>5.3</v>
      </c>
      <c r="AI31" s="7">
        <v>1</v>
      </c>
      <c r="AJ31" s="7">
        <v>6</v>
      </c>
      <c r="AK31" s="13">
        <f t="shared" si="6"/>
        <v>2.99</v>
      </c>
      <c r="AL31" s="7">
        <v>2.8</v>
      </c>
      <c r="AM31" s="7"/>
      <c r="AN31" s="7"/>
      <c r="AO31" s="13">
        <f t="shared" si="7"/>
        <v>0.84</v>
      </c>
      <c r="AP31" s="7"/>
      <c r="AQ31" s="14">
        <f t="shared" si="8"/>
        <v>0</v>
      </c>
      <c r="AR31" s="28">
        <f t="shared" si="9"/>
        <v>3.8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>
        <v>4.3</v>
      </c>
      <c r="BB31" s="7">
        <v>10</v>
      </c>
      <c r="BC31" s="7">
        <v>8.6999999999999993</v>
      </c>
      <c r="BD31" s="13">
        <f t="shared" si="11"/>
        <v>5.03</v>
      </c>
      <c r="BE31" s="7">
        <v>3.5</v>
      </c>
      <c r="BF31" s="7"/>
      <c r="BG31" s="7"/>
      <c r="BH31" s="13">
        <f t="shared" si="12"/>
        <v>1.05</v>
      </c>
      <c r="BI31" s="7"/>
      <c r="BJ31" s="14">
        <f t="shared" si="13"/>
        <v>0</v>
      </c>
      <c r="BK31" s="28">
        <f t="shared" si="14"/>
        <v>6.1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>
        <v>6.2</v>
      </c>
      <c r="BU31" s="7">
        <v>4</v>
      </c>
      <c r="BV31" s="7">
        <v>6</v>
      </c>
      <c r="BW31" s="13">
        <f t="shared" si="16"/>
        <v>3.86</v>
      </c>
      <c r="BX31" s="7">
        <v>6.2</v>
      </c>
      <c r="BY31" s="7"/>
      <c r="BZ31" s="7"/>
      <c r="CA31" s="13">
        <f t="shared" si="17"/>
        <v>1.86</v>
      </c>
      <c r="CB31" s="7"/>
      <c r="CC31" s="14">
        <f t="shared" si="18"/>
        <v>0</v>
      </c>
      <c r="CD31" s="28">
        <f t="shared" si="19"/>
        <v>5.7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2557724</v>
      </c>
      <c r="C32" s="3">
        <v>5003</v>
      </c>
      <c r="D32" s="3">
        <v>14366</v>
      </c>
      <c r="E32" s="3" t="s">
        <v>99</v>
      </c>
      <c r="F32" s="42" t="s">
        <v>43</v>
      </c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>
        <v>5</v>
      </c>
      <c r="Q32" s="12">
        <v>9</v>
      </c>
      <c r="R32" s="13">
        <f t="shared" si="1"/>
        <v>4.3</v>
      </c>
      <c r="S32" s="12">
        <v>3</v>
      </c>
      <c r="T32" s="12"/>
      <c r="U32" s="12"/>
      <c r="V32" s="13">
        <f t="shared" si="2"/>
        <v>0.9</v>
      </c>
      <c r="W32" s="12"/>
      <c r="X32" s="14">
        <f t="shared" si="3"/>
        <v>0</v>
      </c>
      <c r="Y32" s="28">
        <f t="shared" si="4"/>
        <v>5.2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>
        <v>4</v>
      </c>
      <c r="BU32" s="12">
        <v>9</v>
      </c>
      <c r="BV32" s="12">
        <v>6</v>
      </c>
      <c r="BW32" s="13">
        <f t="shared" si="16"/>
        <v>4.2</v>
      </c>
      <c r="BX32" s="12">
        <v>5.5</v>
      </c>
      <c r="BY32" s="12"/>
      <c r="BZ32" s="12"/>
      <c r="CA32" s="13">
        <f t="shared" si="17"/>
        <v>1.65</v>
      </c>
      <c r="CB32" s="12"/>
      <c r="CC32" s="14">
        <f t="shared" si="18"/>
        <v>0</v>
      </c>
      <c r="CD32" s="28">
        <f t="shared" si="19"/>
        <v>5.9</v>
      </c>
      <c r="CE32" s="28">
        <f t="shared" si="20"/>
        <v>3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41" priority="12" operator="greaterThan">
      <formula>1.1</formula>
    </cfRule>
  </conditionalFormatting>
  <conditionalFormatting sqref="Y13:Y7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7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7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7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72">
    <cfRule type="cellIs" dxfId="25" priority="2" stopIfTrue="1" operator="between">
      <formula>0</formula>
      <formula>10</formula>
    </cfRule>
  </conditionalFormatting>
  <conditionalFormatting sqref="CG13:CG7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7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R28" activePane="bottomRight" state="frozen"/>
      <selection pane="topRight"/>
      <selection pane="bottomLeft"/>
      <selection pane="bottomRight" activeCell="G19" sqref="G1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3" t="s">
        <v>0</v>
      </c>
      <c r="B1" s="63"/>
      <c r="C1" s="63"/>
      <c r="D1" s="63"/>
      <c r="E1" s="63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73</v>
      </c>
      <c r="E3" s="2" t="s">
        <v>74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50" t="s">
        <v>9</v>
      </c>
      <c r="H4" s="50"/>
      <c r="I4" s="50"/>
      <c r="J4" s="50"/>
      <c r="K4" s="50"/>
      <c r="L4" s="50"/>
      <c r="M4" s="5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77</v>
      </c>
      <c r="E6" s="2" t="s">
        <v>78</v>
      </c>
      <c r="G6" s="48" t="str">
        <f>IF(Y11&gt;110%,"Error Mayor que 110%","")</f>
        <v/>
      </c>
      <c r="H6" s="49"/>
      <c r="I6" s="49"/>
      <c r="J6" s="49"/>
      <c r="K6" s="49"/>
      <c r="L6" s="49"/>
      <c r="Z6" s="48" t="str">
        <f>IF(AR11&gt;110%,"Error Mayor que 110%","")</f>
        <v/>
      </c>
      <c r="AA6" s="49"/>
      <c r="AB6" s="49"/>
      <c r="AC6" s="49"/>
      <c r="AD6" s="49"/>
      <c r="AE6" s="49"/>
      <c r="AS6" s="48" t="str">
        <f>IF(BK11&gt;110%,"Error Mayor que 110%","")</f>
        <v/>
      </c>
      <c r="AT6" s="49"/>
      <c r="AU6" s="49"/>
      <c r="AV6" s="49"/>
      <c r="AW6" s="49"/>
      <c r="AX6" s="49"/>
      <c r="BL6" s="48" t="str">
        <f>IF(CD11&gt;110%,"Error Mayor que 110%","")</f>
        <v/>
      </c>
      <c r="BM6" s="49"/>
      <c r="BN6" s="49"/>
      <c r="BO6" s="49"/>
      <c r="BP6" s="49"/>
      <c r="BQ6" s="49"/>
    </row>
    <row r="7" spans="1:86" ht="23.25" customHeight="1" x14ac:dyDescent="0.35">
      <c r="B7" t="s">
        <v>16</v>
      </c>
      <c r="D7" t="s">
        <v>79</v>
      </c>
      <c r="E7" s="6" t="s">
        <v>18</v>
      </c>
      <c r="G7" s="79" t="s">
        <v>19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6"/>
      <c r="Z7" s="54" t="s">
        <v>19</v>
      </c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6"/>
      <c r="AS7" s="54" t="s">
        <v>19</v>
      </c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6"/>
      <c r="BL7" s="54" t="s">
        <v>19</v>
      </c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6"/>
      <c r="CE7" s="64" t="s">
        <v>20</v>
      </c>
      <c r="CF7" s="65"/>
      <c r="CG7" s="65"/>
      <c r="CH7" s="66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7"/>
      <c r="CF8" s="68"/>
      <c r="CG8" s="68"/>
      <c r="CH8" s="69"/>
    </row>
    <row r="9" spans="1:86" ht="15.75" customHeight="1" x14ac:dyDescent="0.25">
      <c r="G9" s="60" t="s">
        <v>21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2"/>
      <c r="Z9" s="60" t="s">
        <v>21</v>
      </c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2"/>
      <c r="AS9" s="60" t="s">
        <v>21</v>
      </c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2"/>
      <c r="BL9" s="73" t="s">
        <v>21</v>
      </c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5"/>
      <c r="CE9" s="67"/>
      <c r="CF9" s="68"/>
      <c r="CG9" s="68"/>
      <c r="CH9" s="69"/>
    </row>
    <row r="10" spans="1:86" ht="13.5" customHeight="1" x14ac:dyDescent="0.2">
      <c r="G10" s="51" t="s">
        <v>22</v>
      </c>
      <c r="H10" s="52"/>
      <c r="I10" s="52"/>
      <c r="J10" s="52"/>
      <c r="K10" s="52"/>
      <c r="L10" s="53"/>
      <c r="M10" s="51" t="s">
        <v>23</v>
      </c>
      <c r="N10" s="52"/>
      <c r="O10" s="52"/>
      <c r="P10" s="52"/>
      <c r="Q10" s="52"/>
      <c r="R10" s="53"/>
      <c r="S10" s="51" t="s">
        <v>24</v>
      </c>
      <c r="T10" s="52"/>
      <c r="U10" s="52"/>
      <c r="V10" s="53"/>
      <c r="W10" s="51" t="s">
        <v>25</v>
      </c>
      <c r="X10" s="53"/>
      <c r="Y10" s="23" t="s">
        <v>26</v>
      </c>
      <c r="Z10" s="51" t="s">
        <v>22</v>
      </c>
      <c r="AA10" s="52"/>
      <c r="AB10" s="52"/>
      <c r="AC10" s="52"/>
      <c r="AD10" s="52"/>
      <c r="AE10" s="53"/>
      <c r="AF10" s="51" t="s">
        <v>23</v>
      </c>
      <c r="AG10" s="52"/>
      <c r="AH10" s="52"/>
      <c r="AI10" s="52"/>
      <c r="AJ10" s="52"/>
      <c r="AK10" s="53"/>
      <c r="AL10" s="51" t="s">
        <v>24</v>
      </c>
      <c r="AM10" s="52"/>
      <c r="AN10" s="52"/>
      <c r="AO10" s="53"/>
      <c r="AP10" s="51" t="s">
        <v>25</v>
      </c>
      <c r="AQ10" s="53"/>
      <c r="AR10" s="23" t="s">
        <v>26</v>
      </c>
      <c r="AS10" s="51" t="s">
        <v>22</v>
      </c>
      <c r="AT10" s="52"/>
      <c r="AU10" s="52"/>
      <c r="AV10" s="52"/>
      <c r="AW10" s="52"/>
      <c r="AX10" s="53"/>
      <c r="AY10" s="51" t="s">
        <v>23</v>
      </c>
      <c r="AZ10" s="52"/>
      <c r="BA10" s="52"/>
      <c r="BB10" s="52"/>
      <c r="BC10" s="52"/>
      <c r="BD10" s="53"/>
      <c r="BE10" s="51" t="s">
        <v>24</v>
      </c>
      <c r="BF10" s="52"/>
      <c r="BG10" s="52"/>
      <c r="BH10" s="53"/>
      <c r="BI10" s="51" t="s">
        <v>25</v>
      </c>
      <c r="BJ10" s="53"/>
      <c r="BK10" s="23" t="s">
        <v>26</v>
      </c>
      <c r="BL10" s="76" t="s">
        <v>22</v>
      </c>
      <c r="BM10" s="77"/>
      <c r="BN10" s="77"/>
      <c r="BO10" s="77"/>
      <c r="BP10" s="77"/>
      <c r="BQ10" s="78"/>
      <c r="BR10" s="76" t="s">
        <v>23</v>
      </c>
      <c r="BS10" s="77"/>
      <c r="BT10" s="77"/>
      <c r="BU10" s="77"/>
      <c r="BV10" s="77"/>
      <c r="BW10" s="78"/>
      <c r="BX10" s="76" t="s">
        <v>24</v>
      </c>
      <c r="BY10" s="77"/>
      <c r="BZ10" s="77"/>
      <c r="CA10" s="78"/>
      <c r="CB10" s="76" t="s">
        <v>25</v>
      </c>
      <c r="CC10" s="78"/>
      <c r="CD10" s="29" t="s">
        <v>26</v>
      </c>
      <c r="CE10" s="67"/>
      <c r="CF10" s="68"/>
      <c r="CG10" s="68"/>
      <c r="CH10" s="69"/>
    </row>
    <row r="11" spans="1:86" ht="13.5" customHeight="1" x14ac:dyDescent="0.2">
      <c r="E11" s="33"/>
      <c r="F11" s="34" t="s">
        <v>27</v>
      </c>
      <c r="G11" s="10"/>
      <c r="H11" s="11"/>
      <c r="I11" s="11"/>
      <c r="J11" s="11"/>
      <c r="K11" s="11"/>
      <c r="L11" s="25">
        <f>SUM(G11:K11)</f>
        <v>0</v>
      </c>
      <c r="M11" s="10"/>
      <c r="N11" s="11"/>
      <c r="O11" s="11"/>
      <c r="P11" s="11">
        <v>0.5</v>
      </c>
      <c r="Q11" s="11">
        <v>0.2</v>
      </c>
      <c r="R11" s="25">
        <f>SUM(M11:Q11)</f>
        <v>0.7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>
        <v>0.5</v>
      </c>
      <c r="AJ11" s="11">
        <v>0.2</v>
      </c>
      <c r="AK11" s="25">
        <f>SUM(AF11:AJ11)</f>
        <v>0.7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>
        <v>0.5</v>
      </c>
      <c r="BC11" s="11">
        <v>0.2</v>
      </c>
      <c r="BD11" s="25">
        <f>SUM(AY11:BC11)</f>
        <v>0.7</v>
      </c>
      <c r="BE11" s="10">
        <v>0.3</v>
      </c>
      <c r="BF11" s="11"/>
      <c r="BG11" s="11"/>
      <c r="BH11" s="25">
        <f>SUM(BE11:BG11)</f>
        <v>0.3</v>
      </c>
      <c r="BI11" s="11"/>
      <c r="BJ11" s="25">
        <f>SUM(BI11)</f>
        <v>0</v>
      </c>
      <c r="BK11" s="25">
        <f>IF(BJ11+BH11+BD11+AX11&gt;110%,"error",BJ11+BH11+BD11+AX11)</f>
        <v>1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>
        <v>0.2</v>
      </c>
      <c r="BT11" s="11">
        <v>0.1</v>
      </c>
      <c r="BU11" s="11">
        <v>0.2</v>
      </c>
      <c r="BV11" s="11">
        <v>0.2</v>
      </c>
      <c r="BW11" s="8">
        <f>SUM(BR11:BV11)</f>
        <v>0.7</v>
      </c>
      <c r="BX11" s="10">
        <v>0.3</v>
      </c>
      <c r="BY11" s="11"/>
      <c r="BZ11" s="11"/>
      <c r="CA11" s="8">
        <f>SUM(BX11:BZ11)</f>
        <v>0.3</v>
      </c>
      <c r="CB11" s="11"/>
      <c r="CC11" s="8">
        <f>SUM(CB11)</f>
        <v>0</v>
      </c>
      <c r="CD11" s="25">
        <f>IF(CC11+CA11+BW11+BQ11&gt;110%,"error",CC11+CA11+BW11+BQ11)</f>
        <v>1</v>
      </c>
      <c r="CE11" s="70"/>
      <c r="CF11" s="71"/>
      <c r="CG11" s="71"/>
      <c r="CH11" s="72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/>
      <c r="H12" s="22"/>
      <c r="I12" s="22"/>
      <c r="J12" s="22"/>
      <c r="K12" s="22"/>
      <c r="L12" s="26" t="s">
        <v>34</v>
      </c>
      <c r="M12" s="22"/>
      <c r="N12" s="22"/>
      <c r="O12" s="22"/>
      <c r="P12" s="22"/>
      <c r="Q12" s="22"/>
      <c r="R12" s="26" t="s">
        <v>34</v>
      </c>
      <c r="S12" s="22"/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/>
      <c r="AA12" s="22"/>
      <c r="AB12" s="22"/>
      <c r="AC12" s="22"/>
      <c r="AD12" s="22"/>
      <c r="AE12" s="26" t="s">
        <v>34</v>
      </c>
      <c r="AF12" s="22"/>
      <c r="AG12" s="22"/>
      <c r="AH12" s="22"/>
      <c r="AI12" s="22" t="s">
        <v>115</v>
      </c>
      <c r="AJ12" s="22" t="s">
        <v>117</v>
      </c>
      <c r="AK12" s="26" t="s">
        <v>34</v>
      </c>
      <c r="AL12" s="22" t="s">
        <v>118</v>
      </c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/>
      <c r="AT12" s="22"/>
      <c r="AU12" s="22"/>
      <c r="AV12" s="22"/>
      <c r="AW12" s="22"/>
      <c r="AX12" s="26" t="s">
        <v>34</v>
      </c>
      <c r="AY12" s="22"/>
      <c r="AZ12" s="22"/>
      <c r="BA12" s="22"/>
      <c r="BB12" s="22" t="s">
        <v>120</v>
      </c>
      <c r="BC12" s="22" t="s">
        <v>122</v>
      </c>
      <c r="BD12" s="26" t="s">
        <v>34</v>
      </c>
      <c r="BE12" s="22" t="s">
        <v>118</v>
      </c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/>
      <c r="BM12" s="22"/>
      <c r="BN12" s="22"/>
      <c r="BO12" s="22"/>
      <c r="BP12" s="22"/>
      <c r="BQ12" s="26" t="s">
        <v>34</v>
      </c>
      <c r="BR12" s="22"/>
      <c r="BS12" s="46" t="s">
        <v>126</v>
      </c>
      <c r="BT12" s="46" t="s">
        <v>124</v>
      </c>
      <c r="BU12" s="47" t="s">
        <v>125</v>
      </c>
      <c r="BV12" s="47" t="s">
        <v>121</v>
      </c>
      <c r="BW12" s="26" t="s">
        <v>34</v>
      </c>
      <c r="BX12" s="46" t="s">
        <v>118</v>
      </c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7296439</v>
      </c>
      <c r="C13" s="2">
        <v>4903</v>
      </c>
      <c r="D13" s="2">
        <v>14052</v>
      </c>
      <c r="E13" s="2" t="s">
        <v>100</v>
      </c>
      <c r="F13" s="40" t="s">
        <v>43</v>
      </c>
      <c r="G13" s="31"/>
      <c r="H13" s="7"/>
      <c r="I13" s="7"/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7"/>
      <c r="N13" s="7"/>
      <c r="O13" s="7"/>
      <c r="P13" s="7">
        <v>7.3</v>
      </c>
      <c r="Q13" s="7">
        <v>9</v>
      </c>
      <c r="R13" s="13">
        <f t="shared" ref="R13:R44" si="1">IF(OR($G$4="MEDIA",$G$4="BASICA - TERCER CICLO"),ROUND((M13*$M$11)+(N13*$N$11)+(O13*$O$11)+(P13*$P$11)+(Q13*$Q$11),2),ROUND((M13*$M$11)+(N13*$N$11)+(O13*$O$11)+(P13*$P$11)+(Q13*$Q$11),2))</f>
        <v>5.45</v>
      </c>
      <c r="S13" s="7">
        <v>6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1.8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7.3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>
        <v>8.1</v>
      </c>
      <c r="AJ13" s="7">
        <v>8.5</v>
      </c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5.75</v>
      </c>
      <c r="AL13" s="7">
        <v>4.5999999999999996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1.38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7.1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>
        <v>8.6999999999999993</v>
      </c>
      <c r="BC13" s="7">
        <v>7.5</v>
      </c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5.85</v>
      </c>
      <c r="BE13" s="7">
        <v>4.0999999999999996</v>
      </c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1.23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7.1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>
        <v>5</v>
      </c>
      <c r="BT13" s="7">
        <v>5.8</v>
      </c>
      <c r="BU13" s="7">
        <v>7.5</v>
      </c>
      <c r="BV13" s="7">
        <v>10</v>
      </c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5.08</v>
      </c>
      <c r="BX13" s="7">
        <v>6.1</v>
      </c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1.83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6.9</v>
      </c>
      <c r="CE13" s="28">
        <f t="shared" ref="CE13:CE44" si="20">IF($G$4 = "MEDIA",ROUND(((Y13+AR13+BK13+CD13)/4),0),ROUND(((Y13+AR13+BK13)/3),0))</f>
        <v>7</v>
      </c>
      <c r="CF13" s="18"/>
      <c r="CG13" s="28">
        <f t="shared" ref="CG13:CG44" si="21">IF(AND(CE13&lt;5,$G$4="BASICA"),ROUND((CE13+CF13)/2,0),IF(AND(CE13&lt;6,$G$4="MEDIA"),ROUND((CE13+CF13)/2,0),CE13))</f>
        <v>7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2557697</v>
      </c>
      <c r="C14" s="3">
        <v>4916</v>
      </c>
      <c r="D14" s="3">
        <v>14053</v>
      </c>
      <c r="E14" s="3" t="s">
        <v>101</v>
      </c>
      <c r="F14" s="42" t="s">
        <v>43</v>
      </c>
      <c r="G14" s="32"/>
      <c r="H14" s="12"/>
      <c r="I14" s="12"/>
      <c r="J14" s="12"/>
      <c r="K14" s="12"/>
      <c r="L14" s="13">
        <f t="shared" si="0"/>
        <v>0</v>
      </c>
      <c r="M14" s="12"/>
      <c r="N14" s="12"/>
      <c r="O14" s="12"/>
      <c r="P14" s="12">
        <v>7.5</v>
      </c>
      <c r="Q14" s="12">
        <v>9.5</v>
      </c>
      <c r="R14" s="13">
        <f t="shared" si="1"/>
        <v>5.65</v>
      </c>
      <c r="S14" s="12">
        <v>8.1999999999999993</v>
      </c>
      <c r="T14" s="12"/>
      <c r="U14" s="12"/>
      <c r="V14" s="13">
        <f t="shared" si="2"/>
        <v>2.46</v>
      </c>
      <c r="W14" s="12"/>
      <c r="X14" s="14">
        <f t="shared" si="3"/>
        <v>0</v>
      </c>
      <c r="Y14" s="28">
        <f t="shared" si="4"/>
        <v>8.1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>
        <v>8.5</v>
      </c>
      <c r="AJ14" s="12">
        <v>7</v>
      </c>
      <c r="AK14" s="13">
        <f t="shared" si="6"/>
        <v>5.65</v>
      </c>
      <c r="AL14" s="12">
        <v>4.2</v>
      </c>
      <c r="AM14" s="12"/>
      <c r="AN14" s="12"/>
      <c r="AO14" s="13">
        <f t="shared" si="7"/>
        <v>1.26</v>
      </c>
      <c r="AP14" s="12"/>
      <c r="AQ14" s="14">
        <f t="shared" si="8"/>
        <v>0</v>
      </c>
      <c r="AR14" s="28">
        <f t="shared" si="9"/>
        <v>6.9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>
        <v>7</v>
      </c>
      <c r="BC14" s="12">
        <v>7</v>
      </c>
      <c r="BD14" s="13">
        <f t="shared" si="11"/>
        <v>4.9000000000000004</v>
      </c>
      <c r="BE14" s="12">
        <v>6</v>
      </c>
      <c r="BF14" s="12"/>
      <c r="BG14" s="12"/>
      <c r="BH14" s="13">
        <f t="shared" si="12"/>
        <v>1.8</v>
      </c>
      <c r="BI14" s="12"/>
      <c r="BJ14" s="14">
        <f t="shared" si="13"/>
        <v>0</v>
      </c>
      <c r="BK14" s="28">
        <f t="shared" si="14"/>
        <v>6.7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>
        <v>5</v>
      </c>
      <c r="BT14" s="12">
        <v>2.4</v>
      </c>
      <c r="BU14" s="12">
        <v>7</v>
      </c>
      <c r="BV14" s="12">
        <v>10</v>
      </c>
      <c r="BW14" s="13">
        <f t="shared" si="16"/>
        <v>4.6399999999999997</v>
      </c>
      <c r="BX14" s="12">
        <v>1</v>
      </c>
      <c r="BY14" s="12"/>
      <c r="BZ14" s="12"/>
      <c r="CA14" s="13">
        <f t="shared" si="17"/>
        <v>0.3</v>
      </c>
      <c r="CB14" s="12"/>
      <c r="CC14" s="14">
        <f t="shared" si="18"/>
        <v>0</v>
      </c>
      <c r="CD14" s="28">
        <f t="shared" si="19"/>
        <v>4.9000000000000004</v>
      </c>
      <c r="CE14" s="28">
        <f t="shared" si="20"/>
        <v>7</v>
      </c>
      <c r="CF14" s="19"/>
      <c r="CG14" s="28">
        <f t="shared" si="21"/>
        <v>7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2562797</v>
      </c>
      <c r="C15" s="2">
        <v>4919</v>
      </c>
      <c r="D15" s="2">
        <v>14054</v>
      </c>
      <c r="E15" s="2" t="s">
        <v>102</v>
      </c>
      <c r="F15" s="40" t="s">
        <v>46</v>
      </c>
      <c r="G15" s="31"/>
      <c r="H15" s="7"/>
      <c r="I15" s="7"/>
      <c r="J15" s="7"/>
      <c r="K15" s="7"/>
      <c r="L15" s="13">
        <f t="shared" si="0"/>
        <v>0</v>
      </c>
      <c r="M15" s="7"/>
      <c r="N15" s="7"/>
      <c r="O15" s="7"/>
      <c r="P15" s="7">
        <v>7.5</v>
      </c>
      <c r="Q15" s="7">
        <v>8</v>
      </c>
      <c r="R15" s="13">
        <f t="shared" si="1"/>
        <v>5.35</v>
      </c>
      <c r="S15" s="7">
        <v>4.3</v>
      </c>
      <c r="T15" s="7"/>
      <c r="U15" s="7"/>
      <c r="V15" s="13">
        <f t="shared" si="2"/>
        <v>1.29</v>
      </c>
      <c r="W15" s="7"/>
      <c r="X15" s="14">
        <f t="shared" si="3"/>
        <v>0</v>
      </c>
      <c r="Y15" s="28">
        <f t="shared" si="4"/>
        <v>6.6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>
        <v>8</v>
      </c>
      <c r="AJ15" s="7">
        <v>7</v>
      </c>
      <c r="AK15" s="13">
        <f t="shared" si="6"/>
        <v>5.4</v>
      </c>
      <c r="AL15" s="7">
        <v>3.7</v>
      </c>
      <c r="AM15" s="7"/>
      <c r="AN15" s="7"/>
      <c r="AO15" s="13">
        <f t="shared" si="7"/>
        <v>1.1100000000000001</v>
      </c>
      <c r="AP15" s="7"/>
      <c r="AQ15" s="14">
        <f t="shared" si="8"/>
        <v>0</v>
      </c>
      <c r="AR15" s="28">
        <f t="shared" si="9"/>
        <v>6.5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>
        <v>8</v>
      </c>
      <c r="BC15" s="7">
        <v>7.5</v>
      </c>
      <c r="BD15" s="13">
        <f t="shared" si="11"/>
        <v>5.5</v>
      </c>
      <c r="BE15" s="7">
        <v>3.7</v>
      </c>
      <c r="BF15" s="7"/>
      <c r="BG15" s="7"/>
      <c r="BH15" s="13">
        <f t="shared" si="12"/>
        <v>1.1100000000000001</v>
      </c>
      <c r="BI15" s="7"/>
      <c r="BJ15" s="14">
        <f t="shared" si="13"/>
        <v>0</v>
      </c>
      <c r="BK15" s="28">
        <f t="shared" si="14"/>
        <v>6.6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>
        <v>7</v>
      </c>
      <c r="BT15" s="7">
        <v>4.5999999999999996</v>
      </c>
      <c r="BU15" s="7">
        <v>7</v>
      </c>
      <c r="BV15" s="7">
        <v>10</v>
      </c>
      <c r="BW15" s="13">
        <f t="shared" si="16"/>
        <v>5.26</v>
      </c>
      <c r="BX15" s="7">
        <v>5</v>
      </c>
      <c r="BY15" s="7"/>
      <c r="BZ15" s="7"/>
      <c r="CA15" s="13">
        <f t="shared" si="17"/>
        <v>1.5</v>
      </c>
      <c r="CB15" s="7"/>
      <c r="CC15" s="14">
        <f t="shared" si="18"/>
        <v>0</v>
      </c>
      <c r="CD15" s="28">
        <f t="shared" si="19"/>
        <v>6.8</v>
      </c>
      <c r="CE15" s="28">
        <f t="shared" si="20"/>
        <v>7</v>
      </c>
      <c r="CF15" s="20"/>
      <c r="CG15" s="28">
        <f t="shared" si="21"/>
        <v>7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2557672</v>
      </c>
      <c r="C16" s="3">
        <v>4922</v>
      </c>
      <c r="D16" s="3">
        <v>14055</v>
      </c>
      <c r="E16" s="3" t="s">
        <v>103</v>
      </c>
      <c r="F16" s="42" t="s">
        <v>46</v>
      </c>
      <c r="G16" s="32"/>
      <c r="H16" s="12"/>
      <c r="I16" s="12"/>
      <c r="J16" s="12"/>
      <c r="K16" s="12"/>
      <c r="L16" s="13">
        <f t="shared" si="0"/>
        <v>0</v>
      </c>
      <c r="M16" s="12"/>
      <c r="N16" s="12"/>
      <c r="O16" s="12"/>
      <c r="P16" s="12">
        <v>4.7</v>
      </c>
      <c r="Q16" s="12">
        <v>1</v>
      </c>
      <c r="R16" s="13">
        <f t="shared" si="1"/>
        <v>2.5499999999999998</v>
      </c>
      <c r="S16" s="12">
        <v>5.3</v>
      </c>
      <c r="T16" s="12"/>
      <c r="U16" s="12"/>
      <c r="V16" s="13">
        <f t="shared" si="2"/>
        <v>1.59</v>
      </c>
      <c r="W16" s="12"/>
      <c r="X16" s="14">
        <f t="shared" si="3"/>
        <v>0</v>
      </c>
      <c r="Y16" s="28">
        <f t="shared" si="4"/>
        <v>4.0999999999999996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>
        <v>1</v>
      </c>
      <c r="AJ16" s="12">
        <v>1</v>
      </c>
      <c r="AK16" s="13">
        <f t="shared" si="6"/>
        <v>0.7</v>
      </c>
      <c r="AL16" s="12">
        <v>2.4</v>
      </c>
      <c r="AM16" s="12"/>
      <c r="AN16" s="12"/>
      <c r="AO16" s="13">
        <f t="shared" si="7"/>
        <v>0.72</v>
      </c>
      <c r="AP16" s="12"/>
      <c r="AQ16" s="14">
        <f t="shared" si="8"/>
        <v>0</v>
      </c>
      <c r="AR16" s="28">
        <f t="shared" si="9"/>
        <v>1.4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>
        <v>3.3</v>
      </c>
      <c r="BC16" s="12">
        <v>1</v>
      </c>
      <c r="BD16" s="13">
        <f t="shared" si="11"/>
        <v>1.85</v>
      </c>
      <c r="BE16" s="12">
        <v>3.7</v>
      </c>
      <c r="BF16" s="12"/>
      <c r="BG16" s="12"/>
      <c r="BH16" s="13">
        <f t="shared" si="12"/>
        <v>1.1100000000000001</v>
      </c>
      <c r="BI16" s="12"/>
      <c r="BJ16" s="14">
        <f t="shared" si="13"/>
        <v>0</v>
      </c>
      <c r="BK16" s="28">
        <f t="shared" si="14"/>
        <v>3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>
        <v>7</v>
      </c>
      <c r="BT16" s="12">
        <v>5.2</v>
      </c>
      <c r="BU16" s="12">
        <v>7.5</v>
      </c>
      <c r="BV16" s="12">
        <v>10</v>
      </c>
      <c r="BW16" s="13">
        <f t="shared" si="16"/>
        <v>5.42</v>
      </c>
      <c r="BX16" s="12">
        <v>5.6</v>
      </c>
      <c r="BY16" s="12"/>
      <c r="BZ16" s="12"/>
      <c r="CA16" s="13">
        <f t="shared" si="17"/>
        <v>1.68</v>
      </c>
      <c r="CB16" s="12"/>
      <c r="CC16" s="14">
        <f t="shared" si="18"/>
        <v>0</v>
      </c>
      <c r="CD16" s="28">
        <f t="shared" si="19"/>
        <v>7.1</v>
      </c>
      <c r="CE16" s="28">
        <f t="shared" si="20"/>
        <v>4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2564123</v>
      </c>
      <c r="C17" s="2">
        <v>4911</v>
      </c>
      <c r="D17" s="2">
        <v>14110</v>
      </c>
      <c r="E17" s="2" t="s">
        <v>104</v>
      </c>
      <c r="F17" s="40" t="s">
        <v>43</v>
      </c>
      <c r="G17" s="31"/>
      <c r="H17" s="7"/>
      <c r="I17" s="7"/>
      <c r="J17" s="7"/>
      <c r="K17" s="7"/>
      <c r="L17" s="13">
        <f t="shared" si="0"/>
        <v>0</v>
      </c>
      <c r="M17" s="7"/>
      <c r="N17" s="7"/>
      <c r="O17" s="7"/>
      <c r="P17" s="7">
        <v>6.5</v>
      </c>
      <c r="Q17" s="7">
        <v>8.5</v>
      </c>
      <c r="R17" s="13">
        <f t="shared" si="1"/>
        <v>4.95</v>
      </c>
      <c r="S17" s="7">
        <v>3</v>
      </c>
      <c r="T17" s="7"/>
      <c r="U17" s="7"/>
      <c r="V17" s="13">
        <f t="shared" si="2"/>
        <v>0.9</v>
      </c>
      <c r="W17" s="7"/>
      <c r="X17" s="14">
        <f t="shared" si="3"/>
        <v>0</v>
      </c>
      <c r="Y17" s="28">
        <f t="shared" si="4"/>
        <v>5.9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>
        <v>5.8</v>
      </c>
      <c r="AJ17" s="7">
        <v>7</v>
      </c>
      <c r="AK17" s="13">
        <f t="shared" si="6"/>
        <v>4.3</v>
      </c>
      <c r="AL17" s="7">
        <v>1.7</v>
      </c>
      <c r="AM17" s="7"/>
      <c r="AN17" s="7"/>
      <c r="AO17" s="13">
        <f t="shared" si="7"/>
        <v>0.51</v>
      </c>
      <c r="AP17" s="7"/>
      <c r="AQ17" s="14">
        <f t="shared" si="8"/>
        <v>0</v>
      </c>
      <c r="AR17" s="28">
        <f t="shared" si="9"/>
        <v>4.8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>
        <v>7.5</v>
      </c>
      <c r="BC17" s="7">
        <v>6</v>
      </c>
      <c r="BD17" s="13">
        <f t="shared" si="11"/>
        <v>4.95</v>
      </c>
      <c r="BE17" s="7">
        <v>2.7</v>
      </c>
      <c r="BF17" s="7"/>
      <c r="BG17" s="7"/>
      <c r="BH17" s="13">
        <f t="shared" si="12"/>
        <v>0.81</v>
      </c>
      <c r="BI17" s="7"/>
      <c r="BJ17" s="14">
        <f t="shared" si="13"/>
        <v>0</v>
      </c>
      <c r="BK17" s="28">
        <f t="shared" si="14"/>
        <v>5.8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>
        <v>8.5</v>
      </c>
      <c r="BT17" s="7">
        <v>5.4</v>
      </c>
      <c r="BU17" s="7">
        <v>6</v>
      </c>
      <c r="BV17" s="7">
        <v>10</v>
      </c>
      <c r="BW17" s="13">
        <f t="shared" si="16"/>
        <v>5.44</v>
      </c>
      <c r="BX17" s="7">
        <v>5.8</v>
      </c>
      <c r="BY17" s="7"/>
      <c r="BZ17" s="7"/>
      <c r="CA17" s="13">
        <f t="shared" si="17"/>
        <v>1.74</v>
      </c>
      <c r="CB17" s="7"/>
      <c r="CC17" s="14">
        <f t="shared" si="18"/>
        <v>0</v>
      </c>
      <c r="CD17" s="28">
        <f t="shared" si="19"/>
        <v>7.2</v>
      </c>
      <c r="CE17" s="28">
        <f t="shared" si="20"/>
        <v>6</v>
      </c>
      <c r="CF17" s="20"/>
      <c r="CG17" s="28">
        <f t="shared" si="21"/>
        <v>6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5822387</v>
      </c>
      <c r="C18" s="3">
        <v>4909</v>
      </c>
      <c r="D18" s="3">
        <v>14056</v>
      </c>
      <c r="E18" s="3" t="s">
        <v>105</v>
      </c>
      <c r="F18" s="42" t="s">
        <v>43</v>
      </c>
      <c r="G18" s="32"/>
      <c r="H18" s="12"/>
      <c r="I18" s="12"/>
      <c r="J18" s="12"/>
      <c r="K18" s="12"/>
      <c r="L18" s="13">
        <f t="shared" si="0"/>
        <v>0</v>
      </c>
      <c r="M18" s="12"/>
      <c r="N18" s="12"/>
      <c r="O18" s="12"/>
      <c r="P18" s="12">
        <v>4.2</v>
      </c>
      <c r="Q18" s="12">
        <v>5</v>
      </c>
      <c r="R18" s="13">
        <f t="shared" si="1"/>
        <v>3.1</v>
      </c>
      <c r="S18" s="12">
        <v>3.4</v>
      </c>
      <c r="T18" s="12"/>
      <c r="U18" s="12"/>
      <c r="V18" s="13">
        <f t="shared" si="2"/>
        <v>1.02</v>
      </c>
      <c r="W18" s="12"/>
      <c r="X18" s="14">
        <f t="shared" si="3"/>
        <v>0</v>
      </c>
      <c r="Y18" s="28">
        <f t="shared" si="4"/>
        <v>4.0999999999999996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>
        <v>4.3</v>
      </c>
      <c r="AJ18" s="12">
        <v>8</v>
      </c>
      <c r="AK18" s="13">
        <f t="shared" si="6"/>
        <v>3.75</v>
      </c>
      <c r="AL18" s="12">
        <v>2.5</v>
      </c>
      <c r="AM18" s="12"/>
      <c r="AN18" s="12"/>
      <c r="AO18" s="13">
        <f t="shared" si="7"/>
        <v>0.75</v>
      </c>
      <c r="AP18" s="12"/>
      <c r="AQ18" s="14">
        <f t="shared" si="8"/>
        <v>0</v>
      </c>
      <c r="AR18" s="28">
        <f t="shared" si="9"/>
        <v>4.5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>
        <v>6.9</v>
      </c>
      <c r="BC18" s="12">
        <v>6</v>
      </c>
      <c r="BD18" s="13">
        <f t="shared" si="11"/>
        <v>4.6500000000000004</v>
      </c>
      <c r="BE18" s="12">
        <v>4.7</v>
      </c>
      <c r="BF18" s="12"/>
      <c r="BG18" s="12"/>
      <c r="BH18" s="13">
        <f t="shared" si="12"/>
        <v>1.41</v>
      </c>
      <c r="BI18" s="12"/>
      <c r="BJ18" s="14">
        <f t="shared" si="13"/>
        <v>0</v>
      </c>
      <c r="BK18" s="28">
        <f t="shared" si="14"/>
        <v>6.1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>
        <v>7</v>
      </c>
      <c r="BT18" s="12">
        <v>5.4</v>
      </c>
      <c r="BU18" s="12">
        <v>7.5</v>
      </c>
      <c r="BV18" s="12">
        <v>10</v>
      </c>
      <c r="BW18" s="13">
        <f t="shared" si="16"/>
        <v>5.44</v>
      </c>
      <c r="BX18" s="12">
        <v>5.8</v>
      </c>
      <c r="BY18" s="12"/>
      <c r="BZ18" s="12"/>
      <c r="CA18" s="13">
        <f t="shared" si="17"/>
        <v>1.74</v>
      </c>
      <c r="CB18" s="12"/>
      <c r="CC18" s="14">
        <f t="shared" si="18"/>
        <v>0</v>
      </c>
      <c r="CD18" s="28">
        <f t="shared" si="19"/>
        <v>7.2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2562800</v>
      </c>
      <c r="C19" s="2">
        <v>4921</v>
      </c>
      <c r="D19" s="2">
        <v>14057</v>
      </c>
      <c r="E19" s="2" t="s">
        <v>106</v>
      </c>
      <c r="F19" s="40" t="s">
        <v>46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>
        <v>9</v>
      </c>
      <c r="Q19" s="7">
        <v>9.5</v>
      </c>
      <c r="R19" s="13">
        <f t="shared" si="1"/>
        <v>6.4</v>
      </c>
      <c r="S19" s="7">
        <v>7.6</v>
      </c>
      <c r="T19" s="7"/>
      <c r="U19" s="7"/>
      <c r="V19" s="13">
        <f t="shared" si="2"/>
        <v>2.2799999999999998</v>
      </c>
      <c r="W19" s="7"/>
      <c r="X19" s="14">
        <f t="shared" si="3"/>
        <v>0</v>
      </c>
      <c r="Y19" s="28">
        <f t="shared" si="4"/>
        <v>8.6999999999999993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>
        <v>7.7</v>
      </c>
      <c r="AJ19" s="7">
        <v>7</v>
      </c>
      <c r="AK19" s="13">
        <f t="shared" si="6"/>
        <v>5.25</v>
      </c>
      <c r="AL19" s="7">
        <v>5.3</v>
      </c>
      <c r="AM19" s="7"/>
      <c r="AN19" s="7"/>
      <c r="AO19" s="13">
        <f t="shared" si="7"/>
        <v>1.59</v>
      </c>
      <c r="AP19" s="7"/>
      <c r="AQ19" s="14">
        <f t="shared" si="8"/>
        <v>0</v>
      </c>
      <c r="AR19" s="28">
        <f t="shared" si="9"/>
        <v>6.8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>
        <v>7.5</v>
      </c>
      <c r="BC19" s="7">
        <v>6</v>
      </c>
      <c r="BD19" s="13">
        <f t="shared" si="11"/>
        <v>4.95</v>
      </c>
      <c r="BE19" s="7">
        <v>7.1</v>
      </c>
      <c r="BF19" s="7"/>
      <c r="BG19" s="7"/>
      <c r="BH19" s="13">
        <f t="shared" si="12"/>
        <v>2.13</v>
      </c>
      <c r="BI19" s="7"/>
      <c r="BJ19" s="14">
        <f t="shared" si="13"/>
        <v>0</v>
      </c>
      <c r="BK19" s="28">
        <f t="shared" si="14"/>
        <v>7.1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>
        <v>8.5</v>
      </c>
      <c r="BT19" s="7">
        <v>7.3</v>
      </c>
      <c r="BU19" s="7">
        <v>6</v>
      </c>
      <c r="BV19" s="7">
        <v>10</v>
      </c>
      <c r="BW19" s="13">
        <f t="shared" si="16"/>
        <v>5.63</v>
      </c>
      <c r="BX19" s="7">
        <v>7.2</v>
      </c>
      <c r="BY19" s="7"/>
      <c r="BZ19" s="7"/>
      <c r="CA19" s="13">
        <f t="shared" si="17"/>
        <v>2.16</v>
      </c>
      <c r="CB19" s="7"/>
      <c r="CC19" s="14">
        <f t="shared" si="18"/>
        <v>0</v>
      </c>
      <c r="CD19" s="28">
        <f t="shared" si="19"/>
        <v>7.8</v>
      </c>
      <c r="CE19" s="28">
        <f t="shared" si="20"/>
        <v>8</v>
      </c>
      <c r="CF19" s="20"/>
      <c r="CG19" s="28">
        <f t="shared" si="21"/>
        <v>8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2562783</v>
      </c>
      <c r="C20" s="3">
        <v>4908</v>
      </c>
      <c r="D20" s="3">
        <v>14058</v>
      </c>
      <c r="E20" s="3" t="s">
        <v>107</v>
      </c>
      <c r="F20" s="42" t="s">
        <v>43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>
        <v>5.9</v>
      </c>
      <c r="Q20" s="12">
        <v>5</v>
      </c>
      <c r="R20" s="13">
        <f t="shared" si="1"/>
        <v>3.95</v>
      </c>
      <c r="S20" s="12">
        <v>2.7</v>
      </c>
      <c r="T20" s="12"/>
      <c r="U20" s="12"/>
      <c r="V20" s="13">
        <f t="shared" si="2"/>
        <v>0.81</v>
      </c>
      <c r="W20" s="12"/>
      <c r="X20" s="14">
        <f t="shared" si="3"/>
        <v>0</v>
      </c>
      <c r="Y20" s="28">
        <f t="shared" si="4"/>
        <v>4.8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>
        <v>5.2</v>
      </c>
      <c r="AJ20" s="12">
        <v>7.5</v>
      </c>
      <c r="AK20" s="13">
        <f t="shared" si="6"/>
        <v>4.0999999999999996</v>
      </c>
      <c r="AL20" s="12">
        <v>2.9</v>
      </c>
      <c r="AM20" s="12"/>
      <c r="AN20" s="12"/>
      <c r="AO20" s="13">
        <f t="shared" si="7"/>
        <v>0.87</v>
      </c>
      <c r="AP20" s="12"/>
      <c r="AQ20" s="14">
        <f t="shared" si="8"/>
        <v>0</v>
      </c>
      <c r="AR20" s="28">
        <f t="shared" si="9"/>
        <v>5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>
        <v>7.1</v>
      </c>
      <c r="BC20" s="12">
        <v>7</v>
      </c>
      <c r="BD20" s="13">
        <f t="shared" si="11"/>
        <v>4.95</v>
      </c>
      <c r="BE20" s="12">
        <v>2</v>
      </c>
      <c r="BF20" s="12"/>
      <c r="BG20" s="12"/>
      <c r="BH20" s="13">
        <f t="shared" si="12"/>
        <v>0.6</v>
      </c>
      <c r="BI20" s="12"/>
      <c r="BJ20" s="14">
        <f t="shared" si="13"/>
        <v>0</v>
      </c>
      <c r="BK20" s="28">
        <f t="shared" si="14"/>
        <v>5.6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>
        <v>7</v>
      </c>
      <c r="BT20" s="12">
        <v>7</v>
      </c>
      <c r="BU20" s="12">
        <v>7</v>
      </c>
      <c r="BV20" s="12">
        <v>10</v>
      </c>
      <c r="BW20" s="13">
        <f t="shared" si="16"/>
        <v>5.5</v>
      </c>
      <c r="BX20" s="12">
        <v>3.7</v>
      </c>
      <c r="BY20" s="12"/>
      <c r="BZ20" s="12"/>
      <c r="CA20" s="13">
        <f t="shared" si="17"/>
        <v>1.1100000000000001</v>
      </c>
      <c r="CB20" s="12"/>
      <c r="CC20" s="14">
        <f t="shared" si="18"/>
        <v>0</v>
      </c>
      <c r="CD20" s="28">
        <f t="shared" si="19"/>
        <v>6.6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3876466</v>
      </c>
      <c r="C21" s="2">
        <v>4913</v>
      </c>
      <c r="D21" s="2">
        <v>14363</v>
      </c>
      <c r="E21" s="2" t="s">
        <v>108</v>
      </c>
      <c r="F21" s="40" t="s">
        <v>43</v>
      </c>
      <c r="G21" s="31"/>
      <c r="H21" s="7"/>
      <c r="I21" s="7"/>
      <c r="J21" s="7"/>
      <c r="K21" s="7"/>
      <c r="L21" s="13">
        <f t="shared" si="0"/>
        <v>0</v>
      </c>
      <c r="M21" s="7"/>
      <c r="N21" s="7"/>
      <c r="O21" s="7"/>
      <c r="P21" s="7">
        <v>8.8000000000000007</v>
      </c>
      <c r="Q21" s="7">
        <v>9.5</v>
      </c>
      <c r="R21" s="13">
        <f t="shared" si="1"/>
        <v>6.3</v>
      </c>
      <c r="S21" s="7">
        <v>9.4</v>
      </c>
      <c r="T21" s="7"/>
      <c r="U21" s="7"/>
      <c r="V21" s="13">
        <f t="shared" si="2"/>
        <v>2.82</v>
      </c>
      <c r="W21" s="7"/>
      <c r="X21" s="14">
        <f t="shared" si="3"/>
        <v>0</v>
      </c>
      <c r="Y21" s="28">
        <f t="shared" si="4"/>
        <v>9.1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>
        <v>6.8</v>
      </c>
      <c r="AJ21" s="7">
        <v>9</v>
      </c>
      <c r="AK21" s="13">
        <f t="shared" si="6"/>
        <v>5.2</v>
      </c>
      <c r="AL21" s="7">
        <v>8.5</v>
      </c>
      <c r="AM21" s="7"/>
      <c r="AN21" s="7"/>
      <c r="AO21" s="13">
        <f t="shared" si="7"/>
        <v>2.5499999999999998</v>
      </c>
      <c r="AP21" s="7"/>
      <c r="AQ21" s="14">
        <f t="shared" si="8"/>
        <v>0</v>
      </c>
      <c r="AR21" s="28">
        <f t="shared" si="9"/>
        <v>7.8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>
        <v>8.6</v>
      </c>
      <c r="BC21" s="7">
        <v>8</v>
      </c>
      <c r="BD21" s="13">
        <f t="shared" si="11"/>
        <v>5.9</v>
      </c>
      <c r="BE21" s="7">
        <v>7.7</v>
      </c>
      <c r="BF21" s="7"/>
      <c r="BG21" s="7"/>
      <c r="BH21" s="13">
        <f t="shared" si="12"/>
        <v>2.31</v>
      </c>
      <c r="BI21" s="7"/>
      <c r="BJ21" s="14">
        <f t="shared" si="13"/>
        <v>0</v>
      </c>
      <c r="BK21" s="28">
        <f t="shared" si="14"/>
        <v>8.1999999999999993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>
        <v>8.5</v>
      </c>
      <c r="BT21" s="7">
        <v>7.4</v>
      </c>
      <c r="BU21" s="7">
        <v>7.5</v>
      </c>
      <c r="BV21" s="7">
        <v>10</v>
      </c>
      <c r="BW21" s="13">
        <f t="shared" si="16"/>
        <v>5.94</v>
      </c>
      <c r="BX21" s="7">
        <v>7.9</v>
      </c>
      <c r="BY21" s="7"/>
      <c r="BZ21" s="7"/>
      <c r="CA21" s="13">
        <f t="shared" si="17"/>
        <v>2.37</v>
      </c>
      <c r="CB21" s="7"/>
      <c r="CC21" s="14">
        <f t="shared" si="18"/>
        <v>0</v>
      </c>
      <c r="CD21" s="28">
        <f t="shared" si="19"/>
        <v>8.3000000000000007</v>
      </c>
      <c r="CE21" s="28">
        <f t="shared" si="20"/>
        <v>8</v>
      </c>
      <c r="CF21" s="20"/>
      <c r="CG21" s="28">
        <f t="shared" si="21"/>
        <v>8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2562798</v>
      </c>
      <c r="C22" s="3">
        <v>4920</v>
      </c>
      <c r="D22" s="3">
        <v>14059</v>
      </c>
      <c r="E22" s="3" t="s">
        <v>109</v>
      </c>
      <c r="F22" s="42" t="s">
        <v>46</v>
      </c>
      <c r="G22" s="32"/>
      <c r="H22" s="12"/>
      <c r="I22" s="12"/>
      <c r="J22" s="12"/>
      <c r="K22" s="12"/>
      <c r="L22" s="13">
        <f t="shared" si="0"/>
        <v>0</v>
      </c>
      <c r="M22" s="12"/>
      <c r="N22" s="12"/>
      <c r="O22" s="12"/>
      <c r="P22" s="12">
        <v>8.6999999999999993</v>
      </c>
      <c r="Q22" s="12">
        <v>8</v>
      </c>
      <c r="R22" s="13">
        <f t="shared" si="1"/>
        <v>5.95</v>
      </c>
      <c r="S22" s="12">
        <v>7.1</v>
      </c>
      <c r="T22" s="12"/>
      <c r="U22" s="12"/>
      <c r="V22" s="13">
        <f t="shared" si="2"/>
        <v>2.13</v>
      </c>
      <c r="W22" s="12"/>
      <c r="X22" s="14">
        <f t="shared" si="3"/>
        <v>0</v>
      </c>
      <c r="Y22" s="28">
        <f t="shared" si="4"/>
        <v>8.1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>
        <v>6.6</v>
      </c>
      <c r="AJ22" s="12">
        <v>6</v>
      </c>
      <c r="AK22" s="13">
        <f t="shared" si="6"/>
        <v>4.5</v>
      </c>
      <c r="AL22" s="12">
        <v>6.1</v>
      </c>
      <c r="AM22" s="12"/>
      <c r="AN22" s="12"/>
      <c r="AO22" s="13">
        <f t="shared" si="7"/>
        <v>1.83</v>
      </c>
      <c r="AP22" s="12"/>
      <c r="AQ22" s="14">
        <f t="shared" si="8"/>
        <v>0</v>
      </c>
      <c r="AR22" s="28">
        <f t="shared" si="9"/>
        <v>6.3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>
        <v>6.2</v>
      </c>
      <c r="BC22" s="12">
        <v>7.5</v>
      </c>
      <c r="BD22" s="13">
        <f t="shared" si="11"/>
        <v>4.5999999999999996</v>
      </c>
      <c r="BE22" s="12">
        <v>7.4</v>
      </c>
      <c r="BF22" s="12"/>
      <c r="BG22" s="12"/>
      <c r="BH22" s="13">
        <f t="shared" si="12"/>
        <v>2.2200000000000002</v>
      </c>
      <c r="BI22" s="12"/>
      <c r="BJ22" s="14">
        <f t="shared" si="13"/>
        <v>0</v>
      </c>
      <c r="BK22" s="28">
        <f t="shared" si="14"/>
        <v>6.8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2564915</v>
      </c>
      <c r="C23" s="2">
        <v>4902</v>
      </c>
      <c r="D23" s="2">
        <v>14060</v>
      </c>
      <c r="E23" s="2" t="s">
        <v>110</v>
      </c>
      <c r="F23" s="40" t="s">
        <v>43</v>
      </c>
      <c r="G23" s="31"/>
      <c r="H23" s="7"/>
      <c r="I23" s="7"/>
      <c r="J23" s="7"/>
      <c r="K23" s="7"/>
      <c r="L23" s="13">
        <f t="shared" si="0"/>
        <v>0</v>
      </c>
      <c r="M23" s="7"/>
      <c r="N23" s="7"/>
      <c r="O23" s="7"/>
      <c r="P23" s="7">
        <v>8.6999999999999993</v>
      </c>
      <c r="Q23" s="7">
        <v>9.5</v>
      </c>
      <c r="R23" s="13">
        <f t="shared" si="1"/>
        <v>6.25</v>
      </c>
      <c r="S23" s="7">
        <v>5.2</v>
      </c>
      <c r="T23" s="7"/>
      <c r="U23" s="7"/>
      <c r="V23" s="13">
        <f t="shared" si="2"/>
        <v>1.56</v>
      </c>
      <c r="W23" s="7"/>
      <c r="X23" s="14">
        <f t="shared" si="3"/>
        <v>0</v>
      </c>
      <c r="Y23" s="28">
        <f t="shared" si="4"/>
        <v>7.8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>
        <v>8.3000000000000007</v>
      </c>
      <c r="AJ23" s="7">
        <v>8.5</v>
      </c>
      <c r="AK23" s="13">
        <f t="shared" si="6"/>
        <v>5.85</v>
      </c>
      <c r="AL23" s="7">
        <v>4</v>
      </c>
      <c r="AM23" s="7"/>
      <c r="AN23" s="7"/>
      <c r="AO23" s="13">
        <f t="shared" si="7"/>
        <v>1.2</v>
      </c>
      <c r="AP23" s="7"/>
      <c r="AQ23" s="14">
        <f t="shared" si="8"/>
        <v>0</v>
      </c>
      <c r="AR23" s="28">
        <f t="shared" si="9"/>
        <v>7.1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>
        <v>8.3000000000000007</v>
      </c>
      <c r="BC23" s="7">
        <v>6</v>
      </c>
      <c r="BD23" s="13">
        <f t="shared" si="11"/>
        <v>5.35</v>
      </c>
      <c r="BE23" s="7">
        <v>3.2</v>
      </c>
      <c r="BF23" s="7"/>
      <c r="BG23" s="7"/>
      <c r="BH23" s="13">
        <f t="shared" si="12"/>
        <v>0.96</v>
      </c>
      <c r="BI23" s="7"/>
      <c r="BJ23" s="14">
        <f t="shared" si="13"/>
        <v>0</v>
      </c>
      <c r="BK23" s="28">
        <f t="shared" si="14"/>
        <v>6.3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>
        <v>8</v>
      </c>
      <c r="BT23" s="7">
        <v>5.6</v>
      </c>
      <c r="BU23" s="7">
        <v>6</v>
      </c>
      <c r="BV23" s="7">
        <v>10</v>
      </c>
      <c r="BW23" s="13">
        <f t="shared" si="16"/>
        <v>5.36</v>
      </c>
      <c r="BX23" s="7">
        <v>4.9000000000000004</v>
      </c>
      <c r="BY23" s="7"/>
      <c r="BZ23" s="7"/>
      <c r="CA23" s="13">
        <f t="shared" si="17"/>
        <v>1.47</v>
      </c>
      <c r="CB23" s="7"/>
      <c r="CC23" s="14">
        <f t="shared" si="18"/>
        <v>0</v>
      </c>
      <c r="CD23" s="28">
        <f t="shared" si="19"/>
        <v>6.8</v>
      </c>
      <c r="CE23" s="28">
        <f t="shared" si="20"/>
        <v>7</v>
      </c>
      <c r="CF23" s="20"/>
      <c r="CG23" s="28">
        <f t="shared" si="21"/>
        <v>7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3551119</v>
      </c>
      <c r="C24" s="3">
        <v>4983</v>
      </c>
      <c r="D24" s="3">
        <v>14061</v>
      </c>
      <c r="E24" s="3" t="s">
        <v>111</v>
      </c>
      <c r="F24" s="42" t="s">
        <v>46</v>
      </c>
      <c r="G24" s="32"/>
      <c r="H24" s="12"/>
      <c r="I24" s="12"/>
      <c r="J24" s="12"/>
      <c r="K24" s="12"/>
      <c r="L24" s="13">
        <f t="shared" si="0"/>
        <v>0</v>
      </c>
      <c r="M24" s="12"/>
      <c r="N24" s="12"/>
      <c r="O24" s="12"/>
      <c r="P24" s="12">
        <v>7.7</v>
      </c>
      <c r="Q24" s="12">
        <v>8.5</v>
      </c>
      <c r="R24" s="13">
        <f t="shared" si="1"/>
        <v>5.55</v>
      </c>
      <c r="S24" s="12">
        <v>5</v>
      </c>
      <c r="T24" s="12"/>
      <c r="U24" s="12"/>
      <c r="V24" s="13">
        <f t="shared" si="2"/>
        <v>1.5</v>
      </c>
      <c r="W24" s="12"/>
      <c r="X24" s="14">
        <f t="shared" si="3"/>
        <v>0</v>
      </c>
      <c r="Y24" s="28">
        <f t="shared" si="4"/>
        <v>7.1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>
        <v>5.3</v>
      </c>
      <c r="AJ24" s="12">
        <v>7.5</v>
      </c>
      <c r="AK24" s="13">
        <f t="shared" si="6"/>
        <v>4.1500000000000004</v>
      </c>
      <c r="AL24" s="12">
        <v>2.9</v>
      </c>
      <c r="AM24" s="12"/>
      <c r="AN24" s="12"/>
      <c r="AO24" s="13">
        <f t="shared" si="7"/>
        <v>0.87</v>
      </c>
      <c r="AP24" s="12"/>
      <c r="AQ24" s="14">
        <f t="shared" si="8"/>
        <v>0</v>
      </c>
      <c r="AR24" s="28">
        <f t="shared" si="9"/>
        <v>5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>
        <v>6.9</v>
      </c>
      <c r="BC24" s="12">
        <v>1</v>
      </c>
      <c r="BD24" s="13">
        <f t="shared" si="11"/>
        <v>3.65</v>
      </c>
      <c r="BE24" s="12">
        <v>2.4</v>
      </c>
      <c r="BF24" s="12"/>
      <c r="BG24" s="12"/>
      <c r="BH24" s="13">
        <f t="shared" si="12"/>
        <v>0.72</v>
      </c>
      <c r="BI24" s="12"/>
      <c r="BJ24" s="14">
        <f t="shared" si="13"/>
        <v>0</v>
      </c>
      <c r="BK24" s="28">
        <f t="shared" si="14"/>
        <v>4.4000000000000004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>
        <v>7.5</v>
      </c>
      <c r="BT24" s="12">
        <v>4.9000000000000004</v>
      </c>
      <c r="BU24" s="12">
        <v>1</v>
      </c>
      <c r="BV24" s="12">
        <v>10</v>
      </c>
      <c r="BW24" s="13">
        <f t="shared" si="16"/>
        <v>4.1900000000000004</v>
      </c>
      <c r="BX24" s="12">
        <v>5.4</v>
      </c>
      <c r="BY24" s="12"/>
      <c r="BZ24" s="12"/>
      <c r="CA24" s="13">
        <f t="shared" si="17"/>
        <v>1.62</v>
      </c>
      <c r="CB24" s="12"/>
      <c r="CC24" s="14">
        <f t="shared" si="18"/>
        <v>0</v>
      </c>
      <c r="CD24" s="28">
        <f t="shared" si="19"/>
        <v>5.8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2279258</v>
      </c>
      <c r="C25" s="2">
        <v>4904</v>
      </c>
      <c r="D25" s="2">
        <v>14062</v>
      </c>
      <c r="E25" s="2" t="s">
        <v>112</v>
      </c>
      <c r="F25" s="40" t="s">
        <v>43</v>
      </c>
      <c r="G25" s="31"/>
      <c r="H25" s="7"/>
      <c r="I25" s="7"/>
      <c r="J25" s="7"/>
      <c r="K25" s="7"/>
      <c r="L25" s="13">
        <f t="shared" si="0"/>
        <v>0</v>
      </c>
      <c r="M25" s="7"/>
      <c r="N25" s="7"/>
      <c r="O25" s="7"/>
      <c r="P25" s="7">
        <v>8.6999999999999993</v>
      </c>
      <c r="Q25" s="7">
        <v>9</v>
      </c>
      <c r="R25" s="13">
        <f t="shared" si="1"/>
        <v>6.15</v>
      </c>
      <c r="S25" s="7">
        <v>7.2</v>
      </c>
      <c r="T25" s="7"/>
      <c r="U25" s="7"/>
      <c r="V25" s="13">
        <f t="shared" si="2"/>
        <v>2.16</v>
      </c>
      <c r="W25" s="7"/>
      <c r="X25" s="14">
        <f t="shared" si="3"/>
        <v>0</v>
      </c>
      <c r="Y25" s="28">
        <f t="shared" si="4"/>
        <v>8.3000000000000007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>
        <v>9.1</v>
      </c>
      <c r="AJ25" s="7">
        <v>8.5</v>
      </c>
      <c r="AK25" s="13">
        <f t="shared" si="6"/>
        <v>6.25</v>
      </c>
      <c r="AL25" s="7">
        <v>5</v>
      </c>
      <c r="AM25" s="7"/>
      <c r="AN25" s="7"/>
      <c r="AO25" s="13">
        <f t="shared" si="7"/>
        <v>1.5</v>
      </c>
      <c r="AP25" s="7"/>
      <c r="AQ25" s="14">
        <f t="shared" si="8"/>
        <v>0</v>
      </c>
      <c r="AR25" s="28">
        <f t="shared" si="9"/>
        <v>7.8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>
        <v>9.1</v>
      </c>
      <c r="BC25" s="7">
        <v>7.5</v>
      </c>
      <c r="BD25" s="13">
        <f t="shared" si="11"/>
        <v>6.05</v>
      </c>
      <c r="BE25" s="7">
        <v>6.3</v>
      </c>
      <c r="BF25" s="7"/>
      <c r="BG25" s="7"/>
      <c r="BH25" s="13">
        <f t="shared" si="12"/>
        <v>1.89</v>
      </c>
      <c r="BI25" s="7"/>
      <c r="BJ25" s="14">
        <f t="shared" si="13"/>
        <v>0</v>
      </c>
      <c r="BK25" s="28">
        <f t="shared" si="14"/>
        <v>7.9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>
        <v>9</v>
      </c>
      <c r="BT25" s="7">
        <v>6</v>
      </c>
      <c r="BU25" s="7">
        <v>7</v>
      </c>
      <c r="BV25" s="7">
        <v>10</v>
      </c>
      <c r="BW25" s="13">
        <f t="shared" si="16"/>
        <v>5.8</v>
      </c>
      <c r="BX25" s="7">
        <v>6.4</v>
      </c>
      <c r="BY25" s="7"/>
      <c r="BZ25" s="7"/>
      <c r="CA25" s="13">
        <f t="shared" si="17"/>
        <v>1.92</v>
      </c>
      <c r="CB25" s="7"/>
      <c r="CC25" s="14">
        <f t="shared" si="18"/>
        <v>0</v>
      </c>
      <c r="CD25" s="28">
        <f t="shared" si="19"/>
        <v>7.7</v>
      </c>
      <c r="CE25" s="28">
        <f t="shared" si="20"/>
        <v>8</v>
      </c>
      <c r="CF25" s="20"/>
      <c r="CG25" s="28">
        <f t="shared" si="21"/>
        <v>8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7296560</v>
      </c>
      <c r="C26" s="3">
        <v>4917</v>
      </c>
      <c r="D26" s="3">
        <v>14063</v>
      </c>
      <c r="E26" s="3" t="s">
        <v>113</v>
      </c>
      <c r="F26" s="42" t="s">
        <v>43</v>
      </c>
      <c r="G26" s="32"/>
      <c r="H26" s="12"/>
      <c r="I26" s="12"/>
      <c r="J26" s="12"/>
      <c r="K26" s="12"/>
      <c r="L26" s="13">
        <f t="shared" si="0"/>
        <v>0</v>
      </c>
      <c r="M26" s="12"/>
      <c r="N26" s="12"/>
      <c r="O26" s="12"/>
      <c r="P26" s="12">
        <v>8.1999999999999993</v>
      </c>
      <c r="Q26" s="12">
        <v>9</v>
      </c>
      <c r="R26" s="13">
        <f t="shared" si="1"/>
        <v>5.9</v>
      </c>
      <c r="S26" s="12">
        <v>5.6</v>
      </c>
      <c r="T26" s="12"/>
      <c r="U26" s="12"/>
      <c r="V26" s="13">
        <f t="shared" si="2"/>
        <v>1.68</v>
      </c>
      <c r="W26" s="12"/>
      <c r="X26" s="14">
        <f t="shared" si="3"/>
        <v>0</v>
      </c>
      <c r="Y26" s="28">
        <f t="shared" si="4"/>
        <v>7.6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>
        <v>8.4</v>
      </c>
      <c r="AJ26" s="12">
        <v>10</v>
      </c>
      <c r="AK26" s="13">
        <f t="shared" si="6"/>
        <v>6.2</v>
      </c>
      <c r="AL26" s="12">
        <v>5.5</v>
      </c>
      <c r="AM26" s="12"/>
      <c r="AN26" s="12"/>
      <c r="AO26" s="13">
        <f t="shared" si="7"/>
        <v>1.65</v>
      </c>
      <c r="AP26" s="12"/>
      <c r="AQ26" s="14">
        <f t="shared" si="8"/>
        <v>0</v>
      </c>
      <c r="AR26" s="28">
        <f t="shared" si="9"/>
        <v>7.9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>
        <v>6.1</v>
      </c>
      <c r="BC26" s="12">
        <v>8</v>
      </c>
      <c r="BD26" s="13">
        <f t="shared" si="11"/>
        <v>4.6500000000000004</v>
      </c>
      <c r="BE26" s="12">
        <v>5.4</v>
      </c>
      <c r="BF26" s="12"/>
      <c r="BG26" s="12"/>
      <c r="BH26" s="13">
        <f t="shared" si="12"/>
        <v>1.62</v>
      </c>
      <c r="BI26" s="12"/>
      <c r="BJ26" s="14">
        <f t="shared" si="13"/>
        <v>0</v>
      </c>
      <c r="BK26" s="28">
        <f t="shared" si="14"/>
        <v>6.3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>
        <v>9</v>
      </c>
      <c r="BT26" s="12">
        <v>4.8</v>
      </c>
      <c r="BU26" s="12">
        <v>7.5</v>
      </c>
      <c r="BV26" s="12">
        <v>10</v>
      </c>
      <c r="BW26" s="13">
        <f t="shared" si="16"/>
        <v>5.78</v>
      </c>
      <c r="BX26" s="12">
        <v>6.1</v>
      </c>
      <c r="BY26" s="12"/>
      <c r="BZ26" s="12"/>
      <c r="CA26" s="13">
        <f t="shared" si="17"/>
        <v>1.83</v>
      </c>
      <c r="CB26" s="12"/>
      <c r="CC26" s="14">
        <f t="shared" si="18"/>
        <v>0</v>
      </c>
      <c r="CD26" s="28">
        <f t="shared" si="19"/>
        <v>7.6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2562204</v>
      </c>
      <c r="C27" s="2">
        <v>4910</v>
      </c>
      <c r="D27" s="2">
        <v>14064</v>
      </c>
      <c r="E27" s="2" t="s">
        <v>114</v>
      </c>
      <c r="F27" s="40" t="s">
        <v>43</v>
      </c>
      <c r="G27" s="31"/>
      <c r="H27" s="7"/>
      <c r="I27" s="7"/>
      <c r="J27" s="7"/>
      <c r="K27" s="7"/>
      <c r="L27" s="13">
        <f t="shared" si="0"/>
        <v>0</v>
      </c>
      <c r="M27" s="7"/>
      <c r="N27" s="7"/>
      <c r="O27" s="7"/>
      <c r="P27" s="7">
        <v>7.7</v>
      </c>
      <c r="Q27" s="7">
        <v>9</v>
      </c>
      <c r="R27" s="13">
        <f t="shared" si="1"/>
        <v>5.65</v>
      </c>
      <c r="S27" s="7">
        <v>4</v>
      </c>
      <c r="T27" s="7"/>
      <c r="U27" s="7"/>
      <c r="V27" s="13">
        <f t="shared" si="2"/>
        <v>1.2</v>
      </c>
      <c r="W27" s="7"/>
      <c r="X27" s="14">
        <f t="shared" si="3"/>
        <v>0</v>
      </c>
      <c r="Y27" s="28">
        <f t="shared" si="4"/>
        <v>6.9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>
        <v>5.8</v>
      </c>
      <c r="AJ27" s="7">
        <v>9</v>
      </c>
      <c r="AK27" s="13">
        <f t="shared" si="6"/>
        <v>4.7</v>
      </c>
      <c r="AL27" s="7">
        <v>2.7</v>
      </c>
      <c r="AM27" s="7"/>
      <c r="AN27" s="7"/>
      <c r="AO27" s="13">
        <f t="shared" si="7"/>
        <v>0.81</v>
      </c>
      <c r="AP27" s="7"/>
      <c r="AQ27" s="14">
        <f t="shared" si="8"/>
        <v>0</v>
      </c>
      <c r="AR27" s="28">
        <f t="shared" si="9"/>
        <v>5.5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>
        <v>7.5</v>
      </c>
      <c r="BC27" s="7">
        <v>7</v>
      </c>
      <c r="BD27" s="13">
        <f t="shared" si="11"/>
        <v>5.15</v>
      </c>
      <c r="BE27" s="7">
        <v>1.9</v>
      </c>
      <c r="BF27" s="7"/>
      <c r="BG27" s="7"/>
      <c r="BH27" s="13">
        <f t="shared" si="12"/>
        <v>0.56999999999999995</v>
      </c>
      <c r="BI27" s="7"/>
      <c r="BJ27" s="14">
        <f t="shared" si="13"/>
        <v>0</v>
      </c>
      <c r="BK27" s="28">
        <f t="shared" si="14"/>
        <v>5.7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>
        <v>8.5</v>
      </c>
      <c r="BT27" s="7">
        <v>4.0999999999999996</v>
      </c>
      <c r="BU27" s="7">
        <v>6</v>
      </c>
      <c r="BV27" s="7">
        <v>10</v>
      </c>
      <c r="BW27" s="13">
        <f t="shared" si="16"/>
        <v>5.31</v>
      </c>
      <c r="BX27" s="7">
        <v>4.5</v>
      </c>
      <c r="BY27" s="7"/>
      <c r="BZ27" s="7"/>
      <c r="CA27" s="13">
        <f t="shared" si="17"/>
        <v>1.35</v>
      </c>
      <c r="CB27" s="7"/>
      <c r="CC27" s="14">
        <f t="shared" si="18"/>
        <v>0</v>
      </c>
      <c r="CD27" s="28">
        <f t="shared" si="19"/>
        <v>6.7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/>
      <c r="B28" s="3"/>
      <c r="C28" s="3"/>
      <c r="D28" s="3"/>
      <c r="E28" s="3"/>
      <c r="F28" s="42"/>
      <c r="G28" s="32"/>
      <c r="H28" s="12"/>
      <c r="I28" s="12"/>
      <c r="J28" s="12"/>
      <c r="K28" s="12"/>
      <c r="L28" s="13">
        <f t="shared" si="0"/>
        <v>0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0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/>
      <c r="B29" s="2"/>
      <c r="C29" s="2"/>
      <c r="D29" s="2"/>
      <c r="E29" s="2"/>
      <c r="F29" s="40"/>
      <c r="G29" s="31"/>
      <c r="H29" s="7"/>
      <c r="I29" s="7"/>
      <c r="J29" s="7"/>
      <c r="K29" s="7"/>
      <c r="L29" s="13">
        <f t="shared" si="0"/>
        <v>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0</v>
      </c>
      <c r="CF29" s="20"/>
      <c r="CG29" s="28">
        <f t="shared" si="21"/>
        <v>0</v>
      </c>
      <c r="CH29" s="17" t="str">
        <f t="shared" si="22"/>
        <v>Reprobado</v>
      </c>
    </row>
    <row r="30" spans="1:86" ht="20.25" customHeight="1" x14ac:dyDescent="0.4">
      <c r="A30" s="41"/>
      <c r="B30" s="3"/>
      <c r="C30" s="3"/>
      <c r="D30" s="3"/>
      <c r="E30" s="3"/>
      <c r="F30" s="42"/>
      <c r="G30" s="32"/>
      <c r="H30" s="12"/>
      <c r="I30" s="12"/>
      <c r="J30" s="12"/>
      <c r="K30" s="12"/>
      <c r="L30" s="13">
        <f t="shared" si="0"/>
        <v>0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0</v>
      </c>
      <c r="CF30" s="21"/>
      <c r="CG30" s="28">
        <f t="shared" si="21"/>
        <v>0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25">IF(OR($G$4="MEDIA",$G$4="BASICA - TERCER CICLO"),ROUND((S45*$S$11)+(T45*$T$11)+(U45*$U$11),2),ROUND((S45*$S$11)+(T45*$T$11)+(U45*$U$11),2))</f>
        <v>0</v>
      </c>
      <c r="W45" s="7"/>
      <c r="X45" s="14">
        <f t="shared" ref="X45:X72" si="26">IF(OR($G$4="MEDIA",$G$4="BASICA - TERCER CICLO"),ROUND((W45*$W$11),2),ROUND((W45*$W$11),0))</f>
        <v>0</v>
      </c>
      <c r="Y45" s="28">
        <f t="shared" ref="Y45:Y72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1">IF(OR($G$4="MEDIA",$G$4="BASICA - TERCER CICLO"),ROUND((AP45*$AP$11),2),ROUND((AP45*$AP$11),0))</f>
        <v>0</v>
      </c>
      <c r="AR45" s="28">
        <f t="shared" ref="AR45:AR72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36">IF(OR($G$4="MEDIA",$G$4="BASICA - TERCER CICLO"),ROUND((BI45*$BI$11),2),ROUND((BI45*$BI$11),0))</f>
        <v>0</v>
      </c>
      <c r="BK45" s="28">
        <f t="shared" ref="BK45:BK72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1">IF(OR($G$4="MEDIA",$G$4="BASICA - TERCER CICLO"),ROUND((CB45*$BI$11),2),ROUND((CB45*$BI$11),0))</f>
        <v>0</v>
      </c>
      <c r="CD45" s="28">
        <f t="shared" ref="CD45:CD72" si="42">IF(OR($G$4="MEDIA",$G$4="BASICA - TERCER CICLO"),ROUND((BQ45+BW45+CA45+CC45),1),IF($G$4="BASICA",ROUND((BQ45+BW45+CA45+CC45),0),ROUND((BQ45+BW45+CA45+CC45),1)))</f>
        <v>0</v>
      </c>
      <c r="CE45" s="28">
        <f t="shared" ref="CE45:CE72" si="43">IF($G$4 = "MEDIA",ROUND(((Y45+AR45+BK45+CD45)/4),0),ROUND(((Y45+AR45+BK45)/3),0))</f>
        <v>0</v>
      </c>
      <c r="CF45" s="20"/>
      <c r="CG45" s="28">
        <f t="shared" ref="CG45:CG72" si="44">IF(AND(CE45&lt;5,$G$4="BASICA"),ROUND((CE45+CF45)/2,0),IF(AND(CE45&lt;6,$G$4="MEDIA"),ROUND((CE45+CF45)/2,0),CE45))</f>
        <v>0</v>
      </c>
      <c r="CH45" s="17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20" priority="12" operator="greaterThan">
      <formula>1.1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7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7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72">
    <cfRule type="cellIs" dxfId="4" priority="2" stopIfTrue="1" operator="between">
      <formula>0</formula>
      <formula>10</formula>
    </cfRule>
  </conditionalFormatting>
  <conditionalFormatting sqref="CG13:CG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1.º-B Ciencias N</vt:lpstr>
      <vt:lpstr>0.º-A Ciencias N</vt:lpstr>
      <vt:lpstr>1.º-A Ciencias 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2023-11-07T19:15:13Z</dcterms:modified>
  <cp:category/>
</cp:coreProperties>
</file>