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-120" yWindow="-120" windowWidth="20730" windowHeight="11160"/>
  </bookViews>
  <sheets>
    <sheet name="0.º-A Ciencias N" sheetId="1" r:id="rId1"/>
    <sheet name="1.º-A Ciencias N" sheetId="2" r:id="rId2"/>
    <sheet name="0.º-B Ciencias N" sheetId="3" r:id="rId3"/>
    <sheet name="1.º-B Conducta" sheetId="4" r:id="rId4"/>
    <sheet name="1.º-B Asistencia" sheetId="5" r:id="rId5"/>
    <sheet name="1.º-B Ciencias N" sheetId="6" r:id="rId6"/>
    <sheet name="1-B Competencias Ciudadanas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8" i="2" l="1"/>
  <c r="CC72" i="6"/>
  <c r="CA72" i="6"/>
  <c r="BW72" i="6"/>
  <c r="BQ72" i="6"/>
  <c r="BJ72" i="6"/>
  <c r="BH72" i="6"/>
  <c r="BD72" i="6"/>
  <c r="AX72" i="6"/>
  <c r="AQ72" i="6"/>
  <c r="AO72" i="6"/>
  <c r="AK72" i="6"/>
  <c r="AE72" i="6"/>
  <c r="X72" i="6"/>
  <c r="V72" i="6"/>
  <c r="R72" i="6"/>
  <c r="L72" i="6"/>
  <c r="CC71" i="6"/>
  <c r="CA71" i="6"/>
  <c r="BW71" i="6"/>
  <c r="BQ71" i="6"/>
  <c r="BJ71" i="6"/>
  <c r="BH71" i="6"/>
  <c r="BD71" i="6"/>
  <c r="AX71" i="6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AQ70" i="6"/>
  <c r="AO70" i="6"/>
  <c r="AK70" i="6"/>
  <c r="AE70" i="6"/>
  <c r="X70" i="6"/>
  <c r="V70" i="6"/>
  <c r="R70" i="6"/>
  <c r="L70" i="6"/>
  <c r="CC69" i="6"/>
  <c r="CA69" i="6"/>
  <c r="BW69" i="6"/>
  <c r="BQ69" i="6"/>
  <c r="BJ69" i="6"/>
  <c r="BH69" i="6"/>
  <c r="BD69" i="6"/>
  <c r="AX69" i="6"/>
  <c r="AQ69" i="6"/>
  <c r="AO69" i="6"/>
  <c r="AK69" i="6"/>
  <c r="AE69" i="6"/>
  <c r="X69" i="6"/>
  <c r="V69" i="6"/>
  <c r="R69" i="6"/>
  <c r="L69" i="6"/>
  <c r="CC68" i="6"/>
  <c r="CA68" i="6"/>
  <c r="BW68" i="6"/>
  <c r="BQ68" i="6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BJ67" i="6"/>
  <c r="BH67" i="6"/>
  <c r="BD67" i="6"/>
  <c r="AX67" i="6"/>
  <c r="AQ67" i="6"/>
  <c r="AO67" i="6"/>
  <c r="AK67" i="6"/>
  <c r="AE67" i="6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X66" i="6"/>
  <c r="V66" i="6"/>
  <c r="R66" i="6"/>
  <c r="L66" i="6"/>
  <c r="CC65" i="6"/>
  <c r="CA65" i="6"/>
  <c r="BW65" i="6"/>
  <c r="BQ65" i="6"/>
  <c r="BJ65" i="6"/>
  <c r="BH65" i="6"/>
  <c r="BD65" i="6"/>
  <c r="AX65" i="6"/>
  <c r="AQ65" i="6"/>
  <c r="AO65" i="6"/>
  <c r="AK65" i="6"/>
  <c r="AE65" i="6"/>
  <c r="X65" i="6"/>
  <c r="V65" i="6"/>
  <c r="R65" i="6"/>
  <c r="L65" i="6"/>
  <c r="CC64" i="6"/>
  <c r="CA64" i="6"/>
  <c r="BW64" i="6"/>
  <c r="BQ64" i="6"/>
  <c r="BJ64" i="6"/>
  <c r="BH64" i="6"/>
  <c r="BD64" i="6"/>
  <c r="AX64" i="6"/>
  <c r="AQ64" i="6"/>
  <c r="AO64" i="6"/>
  <c r="AK64" i="6"/>
  <c r="AE64" i="6"/>
  <c r="X64" i="6"/>
  <c r="V64" i="6"/>
  <c r="R64" i="6"/>
  <c r="L64" i="6"/>
  <c r="CC63" i="6"/>
  <c r="CA63" i="6"/>
  <c r="BW63" i="6"/>
  <c r="BQ63" i="6"/>
  <c r="BJ63" i="6"/>
  <c r="BH63" i="6"/>
  <c r="BD63" i="6"/>
  <c r="AX63" i="6"/>
  <c r="AQ63" i="6"/>
  <c r="AO63" i="6"/>
  <c r="AK63" i="6"/>
  <c r="AE63" i="6"/>
  <c r="X63" i="6"/>
  <c r="V63" i="6"/>
  <c r="R63" i="6"/>
  <c r="L63" i="6"/>
  <c r="CC62" i="6"/>
  <c r="CA62" i="6"/>
  <c r="BW62" i="6"/>
  <c r="BQ62" i="6"/>
  <c r="BJ62" i="6"/>
  <c r="BH62" i="6"/>
  <c r="BD62" i="6"/>
  <c r="AX62" i="6"/>
  <c r="AQ62" i="6"/>
  <c r="AO62" i="6"/>
  <c r="AK62" i="6"/>
  <c r="AE62" i="6"/>
  <c r="X62" i="6"/>
  <c r="V62" i="6"/>
  <c r="R62" i="6"/>
  <c r="L62" i="6"/>
  <c r="CC61" i="6"/>
  <c r="CA61" i="6"/>
  <c r="BW61" i="6"/>
  <c r="BQ61" i="6"/>
  <c r="BJ61" i="6"/>
  <c r="BH61" i="6"/>
  <c r="BD61" i="6"/>
  <c r="AX61" i="6"/>
  <c r="AQ61" i="6"/>
  <c r="AO61" i="6"/>
  <c r="AK61" i="6"/>
  <c r="AE61" i="6"/>
  <c r="X61" i="6"/>
  <c r="V61" i="6"/>
  <c r="R61" i="6"/>
  <c r="L61" i="6"/>
  <c r="CC60" i="6"/>
  <c r="CA60" i="6"/>
  <c r="BW60" i="6"/>
  <c r="BQ60" i="6"/>
  <c r="BJ60" i="6"/>
  <c r="BH60" i="6"/>
  <c r="BD60" i="6"/>
  <c r="AX60" i="6"/>
  <c r="AQ60" i="6"/>
  <c r="AO60" i="6"/>
  <c r="AK60" i="6"/>
  <c r="AE60" i="6"/>
  <c r="X60" i="6"/>
  <c r="V60" i="6"/>
  <c r="R60" i="6"/>
  <c r="L60" i="6"/>
  <c r="CC59" i="6"/>
  <c r="CA59" i="6"/>
  <c r="BW59" i="6"/>
  <c r="BQ59" i="6"/>
  <c r="BJ59" i="6"/>
  <c r="BH59" i="6"/>
  <c r="BD59" i="6"/>
  <c r="AX59" i="6"/>
  <c r="AQ59" i="6"/>
  <c r="AO59" i="6"/>
  <c r="AK59" i="6"/>
  <c r="AE59" i="6"/>
  <c r="X59" i="6"/>
  <c r="V59" i="6"/>
  <c r="R59" i="6"/>
  <c r="L59" i="6"/>
  <c r="CC58" i="6"/>
  <c r="CA58" i="6"/>
  <c r="BW58" i="6"/>
  <c r="BQ58" i="6"/>
  <c r="BJ58" i="6"/>
  <c r="BH58" i="6"/>
  <c r="BD58" i="6"/>
  <c r="AX58" i="6"/>
  <c r="AQ58" i="6"/>
  <c r="AO58" i="6"/>
  <c r="AK58" i="6"/>
  <c r="AE58" i="6"/>
  <c r="X58" i="6"/>
  <c r="V58" i="6"/>
  <c r="R58" i="6"/>
  <c r="L58" i="6"/>
  <c r="CC57" i="6"/>
  <c r="CA57" i="6"/>
  <c r="BW57" i="6"/>
  <c r="BQ57" i="6"/>
  <c r="BJ57" i="6"/>
  <c r="BH57" i="6"/>
  <c r="BD57" i="6"/>
  <c r="AX57" i="6"/>
  <c r="AQ57" i="6"/>
  <c r="AO57" i="6"/>
  <c r="AK57" i="6"/>
  <c r="AE57" i="6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X56" i="6"/>
  <c r="V56" i="6"/>
  <c r="R56" i="6"/>
  <c r="L56" i="6"/>
  <c r="CC55" i="6"/>
  <c r="CA55" i="6"/>
  <c r="BW55" i="6"/>
  <c r="BQ55" i="6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BJ54" i="6"/>
  <c r="BH54" i="6"/>
  <c r="BD54" i="6"/>
  <c r="AX54" i="6"/>
  <c r="AQ54" i="6"/>
  <c r="AO54" i="6"/>
  <c r="AK54" i="6"/>
  <c r="AE54" i="6"/>
  <c r="X54" i="6"/>
  <c r="V54" i="6"/>
  <c r="R54" i="6"/>
  <c r="L54" i="6"/>
  <c r="CC53" i="6"/>
  <c r="CA53" i="6"/>
  <c r="BW53" i="6"/>
  <c r="BQ53" i="6"/>
  <c r="BJ53" i="6"/>
  <c r="BH53" i="6"/>
  <c r="BD53" i="6"/>
  <c r="AX53" i="6"/>
  <c r="AQ53" i="6"/>
  <c r="AO53" i="6"/>
  <c r="AK53" i="6"/>
  <c r="AE53" i="6"/>
  <c r="X53" i="6"/>
  <c r="V53" i="6"/>
  <c r="R53" i="6"/>
  <c r="L53" i="6"/>
  <c r="CC52" i="6"/>
  <c r="CA52" i="6"/>
  <c r="BW52" i="6"/>
  <c r="BQ52" i="6"/>
  <c r="BJ52" i="6"/>
  <c r="BH52" i="6"/>
  <c r="BD52" i="6"/>
  <c r="AX52" i="6"/>
  <c r="AQ52" i="6"/>
  <c r="AO52" i="6"/>
  <c r="AK52" i="6"/>
  <c r="AE52" i="6"/>
  <c r="X52" i="6"/>
  <c r="V52" i="6"/>
  <c r="R52" i="6"/>
  <c r="L52" i="6"/>
  <c r="CC51" i="6"/>
  <c r="CA51" i="6"/>
  <c r="BW51" i="6"/>
  <c r="BQ51" i="6"/>
  <c r="BJ51" i="6"/>
  <c r="BH51" i="6"/>
  <c r="BD51" i="6"/>
  <c r="AX51" i="6"/>
  <c r="AQ51" i="6"/>
  <c r="AO51" i="6"/>
  <c r="AK51" i="6"/>
  <c r="AE51" i="6"/>
  <c r="X51" i="6"/>
  <c r="V51" i="6"/>
  <c r="R51" i="6"/>
  <c r="L51" i="6"/>
  <c r="CC50" i="6"/>
  <c r="CA50" i="6"/>
  <c r="BW50" i="6"/>
  <c r="BQ50" i="6"/>
  <c r="BJ50" i="6"/>
  <c r="BH50" i="6"/>
  <c r="BD50" i="6"/>
  <c r="AX50" i="6"/>
  <c r="AQ50" i="6"/>
  <c r="AO50" i="6"/>
  <c r="AK50" i="6"/>
  <c r="AE50" i="6"/>
  <c r="X50" i="6"/>
  <c r="V50" i="6"/>
  <c r="R50" i="6"/>
  <c r="L50" i="6"/>
  <c r="CC49" i="6"/>
  <c r="CA49" i="6"/>
  <c r="BW49" i="6"/>
  <c r="BQ49" i="6"/>
  <c r="BJ49" i="6"/>
  <c r="BH49" i="6"/>
  <c r="BD49" i="6"/>
  <c r="AX49" i="6"/>
  <c r="AQ49" i="6"/>
  <c r="AO49" i="6"/>
  <c r="AK49" i="6"/>
  <c r="AE49" i="6"/>
  <c r="X49" i="6"/>
  <c r="V49" i="6"/>
  <c r="R49" i="6"/>
  <c r="L49" i="6"/>
  <c r="CC48" i="6"/>
  <c r="CA48" i="6"/>
  <c r="BW48" i="6"/>
  <c r="BQ48" i="6"/>
  <c r="BJ48" i="6"/>
  <c r="BH48" i="6"/>
  <c r="BD48" i="6"/>
  <c r="AX48" i="6"/>
  <c r="AQ48" i="6"/>
  <c r="AO48" i="6"/>
  <c r="AK48" i="6"/>
  <c r="AE48" i="6"/>
  <c r="X48" i="6"/>
  <c r="V48" i="6"/>
  <c r="R48" i="6"/>
  <c r="L48" i="6"/>
  <c r="CC47" i="6"/>
  <c r="CA47" i="6"/>
  <c r="BW47" i="6"/>
  <c r="BQ47" i="6"/>
  <c r="BJ47" i="6"/>
  <c r="BH47" i="6"/>
  <c r="BD47" i="6"/>
  <c r="AX47" i="6"/>
  <c r="AQ47" i="6"/>
  <c r="AO47" i="6"/>
  <c r="AK47" i="6"/>
  <c r="AE47" i="6"/>
  <c r="X47" i="6"/>
  <c r="V47" i="6"/>
  <c r="R47" i="6"/>
  <c r="L47" i="6"/>
  <c r="CC46" i="6"/>
  <c r="CA46" i="6"/>
  <c r="BW46" i="6"/>
  <c r="BQ46" i="6"/>
  <c r="BJ46" i="6"/>
  <c r="BH46" i="6"/>
  <c r="BD46" i="6"/>
  <c r="AX46" i="6"/>
  <c r="AQ46" i="6"/>
  <c r="AO46" i="6"/>
  <c r="AK46" i="6"/>
  <c r="AE46" i="6"/>
  <c r="X46" i="6"/>
  <c r="V46" i="6"/>
  <c r="R46" i="6"/>
  <c r="L46" i="6"/>
  <c r="CC45" i="6"/>
  <c r="CA45" i="6"/>
  <c r="BW45" i="6"/>
  <c r="BQ45" i="6"/>
  <c r="BJ45" i="6"/>
  <c r="BH45" i="6"/>
  <c r="BD45" i="6"/>
  <c r="AX45" i="6"/>
  <c r="AQ45" i="6"/>
  <c r="AO45" i="6"/>
  <c r="AK45" i="6"/>
  <c r="AE45" i="6"/>
  <c r="X45" i="6"/>
  <c r="V45" i="6"/>
  <c r="R45" i="6"/>
  <c r="L45" i="6"/>
  <c r="CC44" i="6"/>
  <c r="CA44" i="6"/>
  <c r="BW44" i="6"/>
  <c r="BQ44" i="6"/>
  <c r="BJ44" i="6"/>
  <c r="BH44" i="6"/>
  <c r="BD44" i="6"/>
  <c r="AX44" i="6"/>
  <c r="AQ44" i="6"/>
  <c r="AO44" i="6"/>
  <c r="AK44" i="6"/>
  <c r="AE44" i="6"/>
  <c r="X44" i="6"/>
  <c r="V44" i="6"/>
  <c r="R44" i="6"/>
  <c r="L44" i="6"/>
  <c r="CC43" i="6"/>
  <c r="CA43" i="6"/>
  <c r="BW43" i="6"/>
  <c r="BQ43" i="6"/>
  <c r="BJ43" i="6"/>
  <c r="BH43" i="6"/>
  <c r="BD43" i="6"/>
  <c r="AX43" i="6"/>
  <c r="AQ43" i="6"/>
  <c r="AO43" i="6"/>
  <c r="AK43" i="6"/>
  <c r="AE43" i="6"/>
  <c r="X43" i="6"/>
  <c r="V43" i="6"/>
  <c r="R43" i="6"/>
  <c r="L43" i="6"/>
  <c r="CC42" i="6"/>
  <c r="CA42" i="6"/>
  <c r="BW42" i="6"/>
  <c r="BQ42" i="6"/>
  <c r="BJ42" i="6"/>
  <c r="BH42" i="6"/>
  <c r="BD42" i="6"/>
  <c r="AX42" i="6"/>
  <c r="AQ42" i="6"/>
  <c r="AO42" i="6"/>
  <c r="AK42" i="6"/>
  <c r="AE42" i="6"/>
  <c r="X42" i="6"/>
  <c r="V42" i="6"/>
  <c r="R42" i="6"/>
  <c r="L42" i="6"/>
  <c r="CC41" i="6"/>
  <c r="CA41" i="6"/>
  <c r="BW41" i="6"/>
  <c r="BQ41" i="6"/>
  <c r="BJ41" i="6"/>
  <c r="BH41" i="6"/>
  <c r="BD41" i="6"/>
  <c r="AX41" i="6"/>
  <c r="AQ41" i="6"/>
  <c r="AO41" i="6"/>
  <c r="AK41" i="6"/>
  <c r="AE41" i="6"/>
  <c r="X41" i="6"/>
  <c r="V41" i="6"/>
  <c r="R41" i="6"/>
  <c r="L41" i="6"/>
  <c r="CC40" i="6"/>
  <c r="CA40" i="6"/>
  <c r="BW40" i="6"/>
  <c r="BQ40" i="6"/>
  <c r="BJ40" i="6"/>
  <c r="BH40" i="6"/>
  <c r="BD40" i="6"/>
  <c r="AX40" i="6"/>
  <c r="AQ40" i="6"/>
  <c r="AO40" i="6"/>
  <c r="AK40" i="6"/>
  <c r="AE40" i="6"/>
  <c r="X40" i="6"/>
  <c r="V40" i="6"/>
  <c r="R40" i="6"/>
  <c r="L40" i="6"/>
  <c r="CC39" i="6"/>
  <c r="CA39" i="6"/>
  <c r="BW39" i="6"/>
  <c r="BQ39" i="6"/>
  <c r="BJ39" i="6"/>
  <c r="BH39" i="6"/>
  <c r="BD39" i="6"/>
  <c r="AX39" i="6"/>
  <c r="AQ39" i="6"/>
  <c r="AO39" i="6"/>
  <c r="AK39" i="6"/>
  <c r="AE39" i="6"/>
  <c r="X39" i="6"/>
  <c r="V39" i="6"/>
  <c r="R39" i="6"/>
  <c r="L39" i="6"/>
  <c r="CC38" i="6"/>
  <c r="CA38" i="6"/>
  <c r="BW38" i="6"/>
  <c r="BQ38" i="6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BJ37" i="6"/>
  <c r="BH37" i="6"/>
  <c r="BD37" i="6"/>
  <c r="AX37" i="6"/>
  <c r="AQ37" i="6"/>
  <c r="AO37" i="6"/>
  <c r="AK37" i="6"/>
  <c r="AE37" i="6"/>
  <c r="X37" i="6"/>
  <c r="V37" i="6"/>
  <c r="R37" i="6"/>
  <c r="L37" i="6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CC35" i="6"/>
  <c r="CA35" i="6"/>
  <c r="BW35" i="6"/>
  <c r="BQ35" i="6"/>
  <c r="BJ35" i="6"/>
  <c r="BH35" i="6"/>
  <c r="BD35" i="6"/>
  <c r="AX35" i="6"/>
  <c r="AQ35" i="6"/>
  <c r="AO35" i="6"/>
  <c r="AK35" i="6"/>
  <c r="AE35" i="6"/>
  <c r="X35" i="6"/>
  <c r="V35" i="6"/>
  <c r="R35" i="6"/>
  <c r="L35" i="6"/>
  <c r="CC34" i="6"/>
  <c r="CA34" i="6"/>
  <c r="BW34" i="6"/>
  <c r="BQ34" i="6"/>
  <c r="BJ34" i="6"/>
  <c r="BH34" i="6"/>
  <c r="BD34" i="6"/>
  <c r="AX34" i="6"/>
  <c r="AQ34" i="6"/>
  <c r="AO34" i="6"/>
  <c r="AK34" i="6"/>
  <c r="AE34" i="6"/>
  <c r="X34" i="6"/>
  <c r="V34" i="6"/>
  <c r="R34" i="6"/>
  <c r="L34" i="6"/>
  <c r="CC33" i="6"/>
  <c r="CA33" i="6"/>
  <c r="BW33" i="6"/>
  <c r="BQ33" i="6"/>
  <c r="BJ33" i="6"/>
  <c r="BH33" i="6"/>
  <c r="BD33" i="6"/>
  <c r="AX33" i="6"/>
  <c r="AQ33" i="6"/>
  <c r="AO33" i="6"/>
  <c r="AK33" i="6"/>
  <c r="AE33" i="6"/>
  <c r="X33" i="6"/>
  <c r="V33" i="6"/>
  <c r="R33" i="6"/>
  <c r="L33" i="6"/>
  <c r="CC32" i="6"/>
  <c r="CA32" i="6"/>
  <c r="BW32" i="6"/>
  <c r="BQ32" i="6"/>
  <c r="BJ32" i="6"/>
  <c r="BH32" i="6"/>
  <c r="BD32" i="6"/>
  <c r="AX32" i="6"/>
  <c r="AQ32" i="6"/>
  <c r="AO32" i="6"/>
  <c r="AK32" i="6"/>
  <c r="AE32" i="6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CC30" i="6"/>
  <c r="CA30" i="6"/>
  <c r="BW30" i="6"/>
  <c r="BQ30" i="6"/>
  <c r="BJ30" i="6"/>
  <c r="BH30" i="6"/>
  <c r="BD30" i="6"/>
  <c r="AX30" i="6"/>
  <c r="AQ30" i="6"/>
  <c r="AO30" i="6"/>
  <c r="AK30" i="6"/>
  <c r="AE30" i="6"/>
  <c r="X30" i="6"/>
  <c r="V30" i="6"/>
  <c r="R30" i="6"/>
  <c r="L30" i="6"/>
  <c r="CC29" i="6"/>
  <c r="CA29" i="6"/>
  <c r="BW29" i="6"/>
  <c r="BQ29" i="6"/>
  <c r="BJ29" i="6"/>
  <c r="BH29" i="6"/>
  <c r="BD29" i="6"/>
  <c r="AX29" i="6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AQ28" i="6"/>
  <c r="AO28" i="6"/>
  <c r="AK28" i="6"/>
  <c r="AE28" i="6"/>
  <c r="X28" i="6"/>
  <c r="V28" i="6"/>
  <c r="R28" i="6"/>
  <c r="L28" i="6"/>
  <c r="CC27" i="6"/>
  <c r="CA27" i="6"/>
  <c r="BW27" i="6"/>
  <c r="BQ27" i="6"/>
  <c r="BJ27" i="6"/>
  <c r="BH27" i="6"/>
  <c r="BD27" i="6"/>
  <c r="AX27" i="6"/>
  <c r="AQ27" i="6"/>
  <c r="AO27" i="6"/>
  <c r="AK27" i="6"/>
  <c r="AE27" i="6"/>
  <c r="X27" i="6"/>
  <c r="V27" i="6"/>
  <c r="R27" i="6"/>
  <c r="L27" i="6"/>
  <c r="CC26" i="6"/>
  <c r="CA26" i="6"/>
  <c r="BW26" i="6"/>
  <c r="BQ26" i="6"/>
  <c r="BJ26" i="6"/>
  <c r="BH26" i="6"/>
  <c r="BD26" i="6"/>
  <c r="AX26" i="6"/>
  <c r="AQ26" i="6"/>
  <c r="AO26" i="6"/>
  <c r="AK26" i="6"/>
  <c r="AE26" i="6"/>
  <c r="X26" i="6"/>
  <c r="V26" i="6"/>
  <c r="R26" i="6"/>
  <c r="L26" i="6"/>
  <c r="CC25" i="6"/>
  <c r="CA25" i="6"/>
  <c r="BW25" i="6"/>
  <c r="BQ25" i="6"/>
  <c r="BJ25" i="6"/>
  <c r="BH25" i="6"/>
  <c r="BD25" i="6"/>
  <c r="AX25" i="6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X24" i="6"/>
  <c r="V24" i="6"/>
  <c r="R24" i="6"/>
  <c r="L24" i="6"/>
  <c r="CC23" i="6"/>
  <c r="CA23" i="6"/>
  <c r="BW23" i="6"/>
  <c r="BQ23" i="6"/>
  <c r="BJ23" i="6"/>
  <c r="BH23" i="6"/>
  <c r="BD23" i="6"/>
  <c r="AX23" i="6"/>
  <c r="AQ23" i="6"/>
  <c r="AO23" i="6"/>
  <c r="AK23" i="6"/>
  <c r="AE23" i="6"/>
  <c r="X23" i="6"/>
  <c r="V23" i="6"/>
  <c r="R23" i="6"/>
  <c r="L23" i="6"/>
  <c r="CC22" i="6"/>
  <c r="CA22" i="6"/>
  <c r="BW22" i="6"/>
  <c r="BQ22" i="6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AQ21" i="6"/>
  <c r="AO21" i="6"/>
  <c r="AK21" i="6"/>
  <c r="AE21" i="6"/>
  <c r="X21" i="6"/>
  <c r="V21" i="6"/>
  <c r="R21" i="6"/>
  <c r="L21" i="6"/>
  <c r="CC20" i="6"/>
  <c r="CA20" i="6"/>
  <c r="BW20" i="6"/>
  <c r="BQ20" i="6"/>
  <c r="BJ20" i="6"/>
  <c r="BH20" i="6"/>
  <c r="BD20" i="6"/>
  <c r="AX20" i="6"/>
  <c r="AQ20" i="6"/>
  <c r="AO20" i="6"/>
  <c r="AK20" i="6"/>
  <c r="AE20" i="6"/>
  <c r="X20" i="6"/>
  <c r="V20" i="6"/>
  <c r="R20" i="6"/>
  <c r="L20" i="6"/>
  <c r="CC19" i="6"/>
  <c r="CA19" i="6"/>
  <c r="BW19" i="6"/>
  <c r="BQ19" i="6"/>
  <c r="BJ19" i="6"/>
  <c r="BH19" i="6"/>
  <c r="BD19" i="6"/>
  <c r="AX19" i="6"/>
  <c r="AQ19" i="6"/>
  <c r="AO19" i="6"/>
  <c r="AK19" i="6"/>
  <c r="AE19" i="6"/>
  <c r="X19" i="6"/>
  <c r="V19" i="6"/>
  <c r="R19" i="6"/>
  <c r="L19" i="6"/>
  <c r="CC18" i="6"/>
  <c r="CA18" i="6"/>
  <c r="BW18" i="6"/>
  <c r="BQ18" i="6"/>
  <c r="BJ18" i="6"/>
  <c r="BH18" i="6"/>
  <c r="BD18" i="6"/>
  <c r="AX18" i="6"/>
  <c r="AQ18" i="6"/>
  <c r="AO18" i="6"/>
  <c r="AK18" i="6"/>
  <c r="AE18" i="6"/>
  <c r="X18" i="6"/>
  <c r="V18" i="6"/>
  <c r="R18" i="6"/>
  <c r="L18" i="6"/>
  <c r="CC17" i="6"/>
  <c r="CA17" i="6"/>
  <c r="BW17" i="6"/>
  <c r="BQ17" i="6"/>
  <c r="BJ17" i="6"/>
  <c r="BH17" i="6"/>
  <c r="BD17" i="6"/>
  <c r="AX17" i="6"/>
  <c r="AQ17" i="6"/>
  <c r="AO17" i="6"/>
  <c r="AK17" i="6"/>
  <c r="AE17" i="6"/>
  <c r="X17" i="6"/>
  <c r="V17" i="6"/>
  <c r="R17" i="6"/>
  <c r="L17" i="6"/>
  <c r="CC16" i="6"/>
  <c r="CA16" i="6"/>
  <c r="BW16" i="6"/>
  <c r="BQ16" i="6"/>
  <c r="BJ16" i="6"/>
  <c r="BH16" i="6"/>
  <c r="BD16" i="6"/>
  <c r="AX16" i="6"/>
  <c r="AQ16" i="6"/>
  <c r="AO16" i="6"/>
  <c r="AK16" i="6"/>
  <c r="AE16" i="6"/>
  <c r="X16" i="6"/>
  <c r="V16" i="6"/>
  <c r="R16" i="6"/>
  <c r="L16" i="6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CC14" i="6"/>
  <c r="CA14" i="6"/>
  <c r="BW14" i="6"/>
  <c r="BQ14" i="6"/>
  <c r="BJ14" i="6"/>
  <c r="BH14" i="6"/>
  <c r="BD14" i="6"/>
  <c r="AX14" i="6"/>
  <c r="AQ14" i="6"/>
  <c r="AO14" i="6"/>
  <c r="AK14" i="6"/>
  <c r="AE14" i="6"/>
  <c r="X14" i="6"/>
  <c r="V14" i="6"/>
  <c r="R14" i="6"/>
  <c r="L14" i="6"/>
  <c r="CC13" i="6"/>
  <c r="CA13" i="6"/>
  <c r="BW13" i="6"/>
  <c r="BQ13" i="6"/>
  <c r="BJ13" i="6"/>
  <c r="BH13" i="6"/>
  <c r="BD13" i="6"/>
  <c r="AX13" i="6"/>
  <c r="AQ13" i="6"/>
  <c r="AO13" i="6"/>
  <c r="AK13" i="6"/>
  <c r="AE13" i="6"/>
  <c r="X13" i="6"/>
  <c r="V13" i="6"/>
  <c r="R13" i="6"/>
  <c r="L13" i="6"/>
  <c r="CC11" i="6"/>
  <c r="CA11" i="6"/>
  <c r="BW11" i="6"/>
  <c r="BQ11" i="6"/>
  <c r="BJ11" i="6"/>
  <c r="BH11" i="6"/>
  <c r="BD11" i="6"/>
  <c r="AX11" i="6"/>
  <c r="AQ11" i="6"/>
  <c r="AO11" i="6"/>
  <c r="AK11" i="6"/>
  <c r="AE11" i="6"/>
  <c r="X11" i="6"/>
  <c r="V11" i="6"/>
  <c r="R11" i="6"/>
  <c r="L11" i="6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C71" i="5"/>
  <c r="CA71" i="5"/>
  <c r="BW71" i="5"/>
  <c r="BQ71" i="5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CC66" i="5"/>
  <c r="CA66" i="5"/>
  <c r="BW66" i="5"/>
  <c r="BQ66" i="5"/>
  <c r="CD66" i="5" s="1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CC62" i="5"/>
  <c r="CA62" i="5"/>
  <c r="BW62" i="5"/>
  <c r="BQ62" i="5"/>
  <c r="BJ62" i="5"/>
  <c r="BH62" i="5"/>
  <c r="BD62" i="5"/>
  <c r="AX62" i="5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AQ60" i="5"/>
  <c r="AO60" i="5"/>
  <c r="AK60" i="5"/>
  <c r="AE60" i="5"/>
  <c r="X60" i="5"/>
  <c r="V60" i="5"/>
  <c r="R60" i="5"/>
  <c r="L60" i="5"/>
  <c r="CC59" i="5"/>
  <c r="CA59" i="5"/>
  <c r="BW59" i="5"/>
  <c r="BQ59" i="5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Y59" i="5" s="1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X56" i="5"/>
  <c r="V56" i="5"/>
  <c r="R56" i="5"/>
  <c r="L56" i="5"/>
  <c r="Y56" i="5" s="1"/>
  <c r="CC55" i="5"/>
  <c r="CA55" i="5"/>
  <c r="BW55" i="5"/>
  <c r="BQ55" i="5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X51" i="5"/>
  <c r="V51" i="5"/>
  <c r="R51" i="5"/>
  <c r="L51" i="5"/>
  <c r="CC50" i="5"/>
  <c r="CA50" i="5"/>
  <c r="BW50" i="5"/>
  <c r="BQ50" i="5"/>
  <c r="CD50" i="5" s="1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Y50" i="5" s="1"/>
  <c r="CC49" i="5"/>
  <c r="CA49" i="5"/>
  <c r="BW49" i="5"/>
  <c r="BQ49" i="5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AQ36" i="5"/>
  <c r="AO36" i="5"/>
  <c r="AK36" i="5"/>
  <c r="AE36" i="5"/>
  <c r="AR36" i="5" s="1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 s="1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CC33" i="5"/>
  <c r="CA33" i="5"/>
  <c r="BW33" i="5"/>
  <c r="BQ33" i="5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CD32" i="5" s="1"/>
  <c r="BJ32" i="5"/>
  <c r="BH32" i="5"/>
  <c r="BD32" i="5"/>
  <c r="AX32" i="5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CC29" i="5"/>
  <c r="CA29" i="5"/>
  <c r="BW29" i="5"/>
  <c r="BQ29" i="5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AQ24" i="5"/>
  <c r="AO24" i="5"/>
  <c r="AK24" i="5"/>
  <c r="AE24" i="5"/>
  <c r="AR24" i="5" s="1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X23" i="5"/>
  <c r="V23" i="5"/>
  <c r="R23" i="5"/>
  <c r="L23" i="5"/>
  <c r="Y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E20" i="5"/>
  <c r="AR20" i="5" s="1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X13" i="5"/>
  <c r="V13" i="5"/>
  <c r="R13" i="5"/>
  <c r="L13" i="5"/>
  <c r="Y13" i="5" s="1"/>
  <c r="CC11" i="5"/>
  <c r="CA11" i="5"/>
  <c r="BW11" i="5"/>
  <c r="CD11" i="5" s="1"/>
  <c r="BL6" i="5" s="1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X68" i="4"/>
  <c r="V68" i="4"/>
  <c r="R68" i="4"/>
  <c r="L68" i="4"/>
  <c r="CC67" i="4"/>
  <c r="CA67" i="4"/>
  <c r="BW67" i="4"/>
  <c r="BQ67" i="4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BJ62" i="4"/>
  <c r="BH62" i="4"/>
  <c r="BD62" i="4"/>
  <c r="AX62" i="4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X60" i="4"/>
  <c r="V60" i="4"/>
  <c r="R60" i="4"/>
  <c r="L60" i="4"/>
  <c r="CC59" i="4"/>
  <c r="CA59" i="4"/>
  <c r="BW59" i="4"/>
  <c r="BQ59" i="4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X13" i="4"/>
  <c r="V13" i="4"/>
  <c r="R13" i="4"/>
  <c r="L13" i="4"/>
  <c r="Y13" i="4" s="1"/>
  <c r="CC11" i="4"/>
  <c r="CD11" i="4" s="1"/>
  <c r="BL6" i="4" s="1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E11" i="4"/>
  <c r="X11" i="4"/>
  <c r="Y11" i="4" s="1"/>
  <c r="G6" i="4" s="1"/>
  <c r="V11" i="4"/>
  <c r="R11" i="4"/>
  <c r="L11" i="4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K58" i="2"/>
  <c r="AE58" i="2"/>
  <c r="X58" i="2"/>
  <c r="V58" i="2"/>
  <c r="R58" i="2"/>
  <c r="L58" i="2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BJ50" i="2"/>
  <c r="BH50" i="2"/>
  <c r="BD50" i="2"/>
  <c r="AX50" i="2"/>
  <c r="AQ50" i="2"/>
  <c r="AO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CC48" i="2"/>
  <c r="CA48" i="2"/>
  <c r="BW48" i="2"/>
  <c r="BQ48" i="2"/>
  <c r="BJ48" i="2"/>
  <c r="BH48" i="2"/>
  <c r="BD48" i="2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BJ18" i="2"/>
  <c r="BH18" i="2"/>
  <c r="BD18" i="2"/>
  <c r="AX18" i="2"/>
  <c r="AQ18" i="2"/>
  <c r="AO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BJ13" i="2"/>
  <c r="BH13" i="2"/>
  <c r="BD13" i="2"/>
  <c r="AX13" i="2"/>
  <c r="AQ13" i="2"/>
  <c r="AO13" i="2"/>
  <c r="AK13" i="2"/>
  <c r="AE13" i="2"/>
  <c r="X13" i="2"/>
  <c r="V13" i="2"/>
  <c r="R13" i="2"/>
  <c r="L13" i="2"/>
  <c r="CC11" i="2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72" i="1"/>
  <c r="CA72" i="1"/>
  <c r="BW72" i="1"/>
  <c r="BQ72" i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BJ65" i="1"/>
  <c r="BH65" i="1"/>
  <c r="BD65" i="1"/>
  <c r="AX65" i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BJ59" i="1"/>
  <c r="BH59" i="1"/>
  <c r="BD59" i="1"/>
  <c r="AX59" i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BJ53" i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BJ49" i="1"/>
  <c r="BH49" i="1"/>
  <c r="BD49" i="1"/>
  <c r="AX49" i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BJ43" i="1"/>
  <c r="BH43" i="1"/>
  <c r="BD43" i="1"/>
  <c r="AX43" i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BJ37" i="1"/>
  <c r="BH37" i="1"/>
  <c r="BD37" i="1"/>
  <c r="AX37" i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BJ33" i="1"/>
  <c r="BH33" i="1"/>
  <c r="BD33" i="1"/>
  <c r="AX33" i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AR13" i="1" s="1"/>
  <c r="X13" i="1"/>
  <c r="V13" i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AR11" i="1" s="1"/>
  <c r="Z6" i="1" s="1"/>
  <c r="X11" i="1"/>
  <c r="V11" i="1"/>
  <c r="R11" i="1"/>
  <c r="L11" i="1"/>
  <c r="CD28" i="1" l="1"/>
  <c r="CD29" i="1"/>
  <c r="CD30" i="1"/>
  <c r="CD32" i="1"/>
  <c r="CD33" i="1"/>
  <c r="CD35" i="1"/>
  <c r="CD36" i="1"/>
  <c r="CD39" i="1"/>
  <c r="CD40" i="1"/>
  <c r="CD42" i="1"/>
  <c r="CD44" i="1"/>
  <c r="CD45" i="1"/>
  <c r="CD46" i="1"/>
  <c r="CD48" i="1"/>
  <c r="CD49" i="1"/>
  <c r="CD51" i="1"/>
  <c r="CD52" i="1"/>
  <c r="CD55" i="1"/>
  <c r="CD56" i="1"/>
  <c r="CD58" i="1"/>
  <c r="CD60" i="1"/>
  <c r="CD61" i="1"/>
  <c r="CD62" i="1"/>
  <c r="CD64" i="1"/>
  <c r="CD65" i="1"/>
  <c r="CD13" i="1"/>
  <c r="CD14" i="1"/>
  <c r="CD15" i="1"/>
  <c r="CD16" i="1"/>
  <c r="CD17" i="1"/>
  <c r="CD18" i="1"/>
  <c r="CD19" i="1"/>
  <c r="CD20" i="1"/>
  <c r="CD21" i="1"/>
  <c r="CD23" i="1"/>
  <c r="CD24" i="1"/>
  <c r="CD26" i="1"/>
  <c r="CD67" i="1"/>
  <c r="CD68" i="1"/>
  <c r="CD71" i="1"/>
  <c r="CD72" i="1"/>
  <c r="CD11" i="1"/>
  <c r="BL6" i="1" s="1"/>
  <c r="CD49" i="2"/>
  <c r="CD18" i="2"/>
  <c r="CD19" i="2"/>
  <c r="CD21" i="2"/>
  <c r="CD25" i="2"/>
  <c r="CD26" i="2"/>
  <c r="CD27" i="2"/>
  <c r="CD29" i="2"/>
  <c r="CD30" i="2"/>
  <c r="CD33" i="2"/>
  <c r="CD34" i="2"/>
  <c r="CD35" i="2"/>
  <c r="CD37" i="2"/>
  <c r="CD38" i="2"/>
  <c r="CD41" i="2"/>
  <c r="CD42" i="2"/>
  <c r="CD43" i="2"/>
  <c r="CD45" i="2"/>
  <c r="CD13" i="2"/>
  <c r="CD50" i="2"/>
  <c r="CD51" i="2"/>
  <c r="CD53" i="2"/>
  <c r="CD57" i="2"/>
  <c r="CD58" i="2"/>
  <c r="CD59" i="2"/>
  <c r="CD61" i="2"/>
  <c r="CD62" i="2"/>
  <c r="CD65" i="2"/>
  <c r="CD67" i="2"/>
  <c r="CD69" i="2"/>
  <c r="CD70" i="2"/>
  <c r="CD71" i="2"/>
  <c r="CD11" i="2"/>
  <c r="BL6" i="2" s="1"/>
  <c r="CD17" i="2"/>
  <c r="CD14" i="6"/>
  <c r="CD15" i="6"/>
  <c r="CD16" i="6"/>
  <c r="CD18" i="6"/>
  <c r="CD20" i="6"/>
  <c r="CD21" i="6"/>
  <c r="CD23" i="6"/>
  <c r="CD24" i="6"/>
  <c r="CD25" i="6"/>
  <c r="CD27" i="6"/>
  <c r="CD28" i="6"/>
  <c r="CD29" i="6"/>
  <c r="CD30" i="6"/>
  <c r="CD31" i="6"/>
  <c r="CD32" i="6"/>
  <c r="CD35" i="6"/>
  <c r="CD36" i="6"/>
  <c r="CD37" i="6"/>
  <c r="CD38" i="6"/>
  <c r="CD39" i="6"/>
  <c r="CD40" i="6"/>
  <c r="CD43" i="6"/>
  <c r="CD44" i="6"/>
  <c r="CD45" i="6"/>
  <c r="CD46" i="6"/>
  <c r="CD47" i="6"/>
  <c r="CD48" i="6"/>
  <c r="CD51" i="6"/>
  <c r="CD52" i="6"/>
  <c r="CD53" i="6"/>
  <c r="CD54" i="6"/>
  <c r="CD55" i="6"/>
  <c r="CD56" i="6"/>
  <c r="CD59" i="6"/>
  <c r="CD60" i="6"/>
  <c r="CD61" i="6"/>
  <c r="CD62" i="6"/>
  <c r="CD63" i="6"/>
  <c r="CD64" i="6"/>
  <c r="CD67" i="6"/>
  <c r="CD68" i="6"/>
  <c r="CD69" i="6"/>
  <c r="CD70" i="6"/>
  <c r="CD71" i="6"/>
  <c r="CD72" i="6"/>
  <c r="CD15" i="3"/>
  <c r="CD28" i="3"/>
  <c r="CD34" i="3"/>
  <c r="CD35" i="3"/>
  <c r="CD37" i="3"/>
  <c r="CD38" i="3"/>
  <c r="CD39" i="3"/>
  <c r="CD42" i="3"/>
  <c r="CD43" i="3"/>
  <c r="CD46" i="3"/>
  <c r="CD47" i="3"/>
  <c r="CD49" i="3"/>
  <c r="CD50" i="3"/>
  <c r="CD52" i="3"/>
  <c r="CD53" i="3"/>
  <c r="CD54" i="3"/>
  <c r="CD55" i="3"/>
  <c r="CD56" i="3"/>
  <c r="CD57" i="3"/>
  <c r="CD58" i="3"/>
  <c r="CD59" i="3"/>
  <c r="CD60" i="3"/>
  <c r="CD61" i="3"/>
  <c r="CD62" i="3"/>
  <c r="CD63" i="3"/>
  <c r="CD64" i="3"/>
  <c r="CD65" i="3"/>
  <c r="CD66" i="3"/>
  <c r="CD67" i="3"/>
  <c r="CD68" i="3"/>
  <c r="CD69" i="3"/>
  <c r="CD70" i="3"/>
  <c r="CD71" i="3"/>
  <c r="CD33" i="3"/>
  <c r="CD31" i="3"/>
  <c r="CD29" i="3"/>
  <c r="CD26" i="3"/>
  <c r="CD25" i="3"/>
  <c r="CD22" i="3"/>
  <c r="CD21" i="3"/>
  <c r="CD19" i="3"/>
  <c r="CD18" i="3"/>
  <c r="CD17" i="3"/>
  <c r="CD11" i="6"/>
  <c r="BL6" i="6" s="1"/>
  <c r="CD11" i="3"/>
  <c r="BL6" i="3" s="1"/>
  <c r="CD13" i="3"/>
  <c r="CD72" i="3"/>
  <c r="BK26" i="6"/>
  <c r="BK31" i="6"/>
  <c r="BK34" i="6"/>
  <c r="BK35" i="6"/>
  <c r="BK36" i="6"/>
  <c r="BK37" i="6"/>
  <c r="BK38" i="6"/>
  <c r="BK39" i="6"/>
  <c r="BK42" i="6"/>
  <c r="BK43" i="6"/>
  <c r="BK44" i="6"/>
  <c r="BK45" i="6"/>
  <c r="BK46" i="6"/>
  <c r="BK47" i="6"/>
  <c r="BK50" i="6"/>
  <c r="BK51" i="6"/>
  <c r="BK52" i="6"/>
  <c r="BK53" i="6"/>
  <c r="BK54" i="6"/>
  <c r="BK55" i="6"/>
  <c r="BK58" i="6"/>
  <c r="BK59" i="6"/>
  <c r="BK60" i="6"/>
  <c r="BK61" i="6"/>
  <c r="BK62" i="6"/>
  <c r="BK63" i="6"/>
  <c r="BK66" i="6"/>
  <c r="BK67" i="6"/>
  <c r="BK68" i="6"/>
  <c r="BK69" i="6"/>
  <c r="BK70" i="6"/>
  <c r="BK30" i="6"/>
  <c r="BK29" i="6"/>
  <c r="BK28" i="6"/>
  <c r="BK27" i="6"/>
  <c r="BK25" i="6"/>
  <c r="BK24" i="6"/>
  <c r="BK23" i="6"/>
  <c r="BK22" i="6"/>
  <c r="BK21" i="6"/>
  <c r="BK19" i="6"/>
  <c r="BK18" i="6"/>
  <c r="BK16" i="6"/>
  <c r="BK15" i="6"/>
  <c r="BK71" i="6"/>
  <c r="BK13" i="3"/>
  <c r="BK16" i="3"/>
  <c r="BK17" i="3"/>
  <c r="BK19" i="3"/>
  <c r="BK20" i="3"/>
  <c r="BK22" i="3"/>
  <c r="BK24" i="3"/>
  <c r="BK25" i="3"/>
  <c r="BK26" i="3"/>
  <c r="BK28" i="3"/>
  <c r="BK29" i="3"/>
  <c r="BK32" i="3"/>
  <c r="BK33" i="3"/>
  <c r="BK35" i="3"/>
  <c r="BK36" i="3"/>
  <c r="BK37" i="3"/>
  <c r="BK38" i="3"/>
  <c r="BK41" i="3"/>
  <c r="BK43" i="3"/>
  <c r="BK44" i="3"/>
  <c r="BK45" i="3"/>
  <c r="BK47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K69" i="3"/>
  <c r="BK70" i="3"/>
  <c r="BK71" i="3"/>
  <c r="BK72" i="3"/>
  <c r="BK11" i="3"/>
  <c r="AS6" i="3" s="1"/>
  <c r="BK13" i="1"/>
  <c r="BK14" i="1"/>
  <c r="BK15" i="1"/>
  <c r="BK16" i="1"/>
  <c r="BK17" i="1"/>
  <c r="BK18" i="1"/>
  <c r="BK19" i="1"/>
  <c r="BK20" i="1"/>
  <c r="BK21" i="1"/>
  <c r="BK22" i="1"/>
  <c r="BK23" i="1"/>
  <c r="CE23" i="1" s="1"/>
  <c r="CG23" i="1" s="1"/>
  <c r="CH23" i="1" s="1"/>
  <c r="BK26" i="1"/>
  <c r="BK27" i="1"/>
  <c r="BK30" i="1"/>
  <c r="BK31" i="1"/>
  <c r="BK33" i="1"/>
  <c r="BK35" i="1"/>
  <c r="BK36" i="1"/>
  <c r="BK37" i="1"/>
  <c r="BK39" i="1"/>
  <c r="BK40" i="1"/>
  <c r="BK42" i="1"/>
  <c r="BK43" i="1"/>
  <c r="BK46" i="1"/>
  <c r="BK47" i="1"/>
  <c r="BK49" i="1"/>
  <c r="BK51" i="1"/>
  <c r="BK52" i="1"/>
  <c r="BK53" i="1"/>
  <c r="BK55" i="1"/>
  <c r="BK56" i="1"/>
  <c r="BK58" i="1"/>
  <c r="BK59" i="1"/>
  <c r="BK62" i="1"/>
  <c r="BK63" i="1"/>
  <c r="BK65" i="1"/>
  <c r="BK67" i="1"/>
  <c r="BK68" i="1"/>
  <c r="BK69" i="1"/>
  <c r="BK71" i="1"/>
  <c r="BK72" i="1"/>
  <c r="BK11" i="1"/>
  <c r="AS6" i="1" s="1"/>
  <c r="BK25" i="2"/>
  <c r="BK49" i="2"/>
  <c r="BK48" i="2"/>
  <c r="BK44" i="2"/>
  <c r="BK42" i="2"/>
  <c r="BK41" i="2"/>
  <c r="BK40" i="2"/>
  <c r="BK36" i="2"/>
  <c r="BK34" i="2"/>
  <c r="BK33" i="2"/>
  <c r="BK32" i="2"/>
  <c r="BK29" i="2"/>
  <c r="BK28" i="2"/>
  <c r="BK26" i="2"/>
  <c r="BK50" i="2"/>
  <c r="BK52" i="2"/>
  <c r="BK53" i="2"/>
  <c r="BK56" i="2"/>
  <c r="BK57" i="2"/>
  <c r="BK58" i="2"/>
  <c r="BK60" i="2"/>
  <c r="BK61" i="2"/>
  <c r="BK64" i="2"/>
  <c r="BK65" i="2"/>
  <c r="BK68" i="2"/>
  <c r="BK69" i="2"/>
  <c r="CE69" i="2" s="1"/>
  <c r="CG69" i="2" s="1"/>
  <c r="CH69" i="2" s="1"/>
  <c r="BK71" i="2"/>
  <c r="BK72" i="2"/>
  <c r="BK24" i="2"/>
  <c r="BK21" i="2"/>
  <c r="BK20" i="2"/>
  <c r="BK18" i="2"/>
  <c r="BK17" i="2"/>
  <c r="BK16" i="2"/>
  <c r="AR13" i="3"/>
  <c r="AR15" i="3"/>
  <c r="AR16" i="3"/>
  <c r="AR17" i="3"/>
  <c r="AR19" i="3"/>
  <c r="AR20" i="3"/>
  <c r="AR23" i="3"/>
  <c r="AR24" i="3"/>
  <c r="AR26" i="3"/>
  <c r="AR27" i="3"/>
  <c r="AR29" i="3"/>
  <c r="AR31" i="3"/>
  <c r="AR32" i="3"/>
  <c r="AR33" i="3"/>
  <c r="AR35" i="3"/>
  <c r="AR36" i="3"/>
  <c r="AR37" i="3"/>
  <c r="AR39" i="3"/>
  <c r="AR40" i="3"/>
  <c r="AR44" i="3"/>
  <c r="AR45" i="3"/>
  <c r="AR47" i="3"/>
  <c r="AR48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CE19" i="5"/>
  <c r="CG19" i="5" s="1"/>
  <c r="CH19" i="5" s="1"/>
  <c r="CE28" i="5"/>
  <c r="CG28" i="5" s="1"/>
  <c r="CH28" i="5" s="1"/>
  <c r="CE35" i="5"/>
  <c r="CG35" i="5" s="1"/>
  <c r="CH35" i="5" s="1"/>
  <c r="CE61" i="5"/>
  <c r="CG61" i="5" s="1"/>
  <c r="CH61" i="5" s="1"/>
  <c r="CE21" i="5"/>
  <c r="CG21" i="5" s="1"/>
  <c r="CH21" i="5" s="1"/>
  <c r="CE45" i="5"/>
  <c r="CG45" i="5" s="1"/>
  <c r="CH45" i="5" s="1"/>
  <c r="CE29" i="4"/>
  <c r="CG29" i="4" s="1"/>
  <c r="CH29" i="4" s="1"/>
  <c r="CE31" i="4"/>
  <c r="CG31" i="4" s="1"/>
  <c r="CH31" i="4" s="1"/>
  <c r="CE32" i="4"/>
  <c r="CG32" i="4" s="1"/>
  <c r="CH32" i="4" s="1"/>
  <c r="CE39" i="4"/>
  <c r="CG39" i="4" s="1"/>
  <c r="CH39" i="4" s="1"/>
  <c r="CE40" i="4"/>
  <c r="CG40" i="4" s="1"/>
  <c r="CH40" i="4" s="1"/>
  <c r="CE50" i="4"/>
  <c r="CG50" i="4" s="1"/>
  <c r="CH50" i="4" s="1"/>
  <c r="CE52" i="4"/>
  <c r="CG52" i="4" s="1"/>
  <c r="CH52" i="4" s="1"/>
  <c r="CE24" i="4"/>
  <c r="CG24" i="4" s="1"/>
  <c r="CH24" i="4" s="1"/>
  <c r="CE28" i="4"/>
  <c r="CG28" i="4" s="1"/>
  <c r="CH28" i="4" s="1"/>
  <c r="CE33" i="4"/>
  <c r="CG33" i="4" s="1"/>
  <c r="CH33" i="4" s="1"/>
  <c r="CE41" i="4"/>
  <c r="CG41" i="4" s="1"/>
  <c r="CH41" i="4" s="1"/>
  <c r="CE23" i="4"/>
  <c r="CG23" i="4" s="1"/>
  <c r="CH23" i="4" s="1"/>
  <c r="CE27" i="4"/>
  <c r="CG27" i="4" s="1"/>
  <c r="CH27" i="4" s="1"/>
  <c r="CE37" i="4"/>
  <c r="CG37" i="4" s="1"/>
  <c r="CH37" i="4" s="1"/>
  <c r="CE38" i="4"/>
  <c r="CG38" i="4" s="1"/>
  <c r="CH38" i="4" s="1"/>
  <c r="CE48" i="4"/>
  <c r="CG48" i="4" s="1"/>
  <c r="CH48" i="4" s="1"/>
  <c r="CE49" i="4"/>
  <c r="CG49" i="4" s="1"/>
  <c r="CH49" i="4" s="1"/>
  <c r="CE26" i="4"/>
  <c r="CG26" i="4" s="1"/>
  <c r="CH26" i="4" s="1"/>
  <c r="CE35" i="4"/>
  <c r="CG35" i="4" s="1"/>
  <c r="CH35" i="4" s="1"/>
  <c r="CE42" i="4"/>
  <c r="CG42" i="4" s="1"/>
  <c r="CH42" i="4" s="1"/>
  <c r="CE43" i="4"/>
  <c r="CG43" i="4" s="1"/>
  <c r="CH43" i="4" s="1"/>
  <c r="CE44" i="4"/>
  <c r="CG44" i="4" s="1"/>
  <c r="CH44" i="4" s="1"/>
  <c r="CE45" i="4"/>
  <c r="CG45" i="4" s="1"/>
  <c r="CH45" i="4" s="1"/>
  <c r="CE46" i="4"/>
  <c r="CG46" i="4" s="1"/>
  <c r="CH46" i="4" s="1"/>
  <c r="CE47" i="4"/>
  <c r="CG47" i="4" s="1"/>
  <c r="CH47" i="4" s="1"/>
  <c r="CE51" i="4"/>
  <c r="CG51" i="4" s="1"/>
  <c r="CH51" i="4" s="1"/>
  <c r="CE30" i="4"/>
  <c r="CG30" i="4" s="1"/>
  <c r="CH30" i="4" s="1"/>
  <c r="CE25" i="4"/>
  <c r="CG25" i="4" s="1"/>
  <c r="CH25" i="4" s="1"/>
  <c r="CE53" i="4"/>
  <c r="CG53" i="4" s="1"/>
  <c r="CH53" i="4" s="1"/>
  <c r="CE54" i="4"/>
  <c r="CG54" i="4" s="1"/>
  <c r="CH54" i="4" s="1"/>
  <c r="AR11" i="4"/>
  <c r="Z6" i="4" s="1"/>
  <c r="AR22" i="4"/>
  <c r="CE22" i="4" s="1"/>
  <c r="CG22" i="4" s="1"/>
  <c r="CH22" i="4" s="1"/>
  <c r="AR21" i="4"/>
  <c r="CE21" i="4" s="1"/>
  <c r="CG21" i="4" s="1"/>
  <c r="CH21" i="4" s="1"/>
  <c r="AR20" i="4"/>
  <c r="CE20" i="4" s="1"/>
  <c r="CG20" i="4" s="1"/>
  <c r="CH20" i="4" s="1"/>
  <c r="AR19" i="4"/>
  <c r="CE19" i="4" s="1"/>
  <c r="CG19" i="4" s="1"/>
  <c r="CH19" i="4" s="1"/>
  <c r="AR18" i="4"/>
  <c r="CE18" i="4" s="1"/>
  <c r="CG18" i="4" s="1"/>
  <c r="CH18" i="4" s="1"/>
  <c r="AR17" i="4"/>
  <c r="CE17" i="4" s="1"/>
  <c r="CG17" i="4" s="1"/>
  <c r="CH17" i="4" s="1"/>
  <c r="AR16" i="4"/>
  <c r="CE16" i="4" s="1"/>
  <c r="CG16" i="4" s="1"/>
  <c r="CH16" i="4" s="1"/>
  <c r="AR15" i="4"/>
  <c r="CE15" i="4" s="1"/>
  <c r="CG15" i="4" s="1"/>
  <c r="CH15" i="4" s="1"/>
  <c r="AR14" i="4"/>
  <c r="CE14" i="4" s="1"/>
  <c r="CG14" i="4" s="1"/>
  <c r="CH14" i="4" s="1"/>
  <c r="AR13" i="4"/>
  <c r="CE13" i="4" s="1"/>
  <c r="CG13" i="4" s="1"/>
  <c r="CH13" i="4" s="1"/>
  <c r="AR13" i="6"/>
  <c r="AR14" i="6"/>
  <c r="AR16" i="6"/>
  <c r="AR18" i="6"/>
  <c r="AR19" i="6"/>
  <c r="AR22" i="6"/>
  <c r="AR23" i="6"/>
  <c r="AR26" i="6"/>
  <c r="AR27" i="6"/>
  <c r="AR28" i="6"/>
  <c r="AR29" i="6"/>
  <c r="AR30" i="6"/>
  <c r="AR33" i="6"/>
  <c r="AR34" i="6"/>
  <c r="AR35" i="6"/>
  <c r="CE35" i="6" s="1"/>
  <c r="CG35" i="6" s="1"/>
  <c r="CH35" i="6" s="1"/>
  <c r="AR36" i="6"/>
  <c r="AR37" i="6"/>
  <c r="AR38" i="6"/>
  <c r="AR41" i="6"/>
  <c r="AR42" i="6"/>
  <c r="AR43" i="6"/>
  <c r="AR44" i="6"/>
  <c r="AR45" i="6"/>
  <c r="AR46" i="6"/>
  <c r="AR49" i="6"/>
  <c r="AR50" i="6"/>
  <c r="AR51" i="6"/>
  <c r="CE51" i="6" s="1"/>
  <c r="CG51" i="6" s="1"/>
  <c r="CH51" i="6" s="1"/>
  <c r="AR52" i="6"/>
  <c r="AR53" i="6"/>
  <c r="AR54" i="6"/>
  <c r="AR57" i="6"/>
  <c r="AR58" i="6"/>
  <c r="AR59" i="6"/>
  <c r="AR60" i="6"/>
  <c r="AR61" i="6"/>
  <c r="AR62" i="6"/>
  <c r="AR65" i="6"/>
  <c r="AR66" i="6"/>
  <c r="AR67" i="6"/>
  <c r="AR68" i="6"/>
  <c r="AR69" i="6"/>
  <c r="AR70" i="6"/>
  <c r="AR11" i="6"/>
  <c r="Z6" i="6" s="1"/>
  <c r="AR15" i="2"/>
  <c r="AR16" i="2"/>
  <c r="AR17" i="2"/>
  <c r="AR19" i="2"/>
  <c r="AR20" i="2"/>
  <c r="AR23" i="2"/>
  <c r="AR24" i="2"/>
  <c r="AR25" i="2"/>
  <c r="AR27" i="2"/>
  <c r="AR31" i="2"/>
  <c r="AR32" i="2"/>
  <c r="AR33" i="2"/>
  <c r="AR35" i="2"/>
  <c r="AR39" i="2"/>
  <c r="AR40" i="2"/>
  <c r="AR41" i="2"/>
  <c r="AR43" i="2"/>
  <c r="AR44" i="2"/>
  <c r="AR47" i="2"/>
  <c r="AR48" i="2"/>
  <c r="AR49" i="2"/>
  <c r="AR51" i="2"/>
  <c r="AR52" i="2"/>
  <c r="AR55" i="2"/>
  <c r="AR56" i="2"/>
  <c r="AR57" i="2"/>
  <c r="AR59" i="2"/>
  <c r="AR63" i="2"/>
  <c r="AR64" i="2"/>
  <c r="AR65" i="2"/>
  <c r="AR67" i="2"/>
  <c r="AR68" i="2"/>
  <c r="AR69" i="2"/>
  <c r="AR71" i="2"/>
  <c r="AR72" i="2"/>
  <c r="AR11" i="2"/>
  <c r="Z6" i="2" s="1"/>
  <c r="Y15" i="2"/>
  <c r="Y16" i="2"/>
  <c r="Y26" i="2"/>
  <c r="Y39" i="2"/>
  <c r="Y42" i="2"/>
  <c r="Y54" i="2"/>
  <c r="Y55" i="2"/>
  <c r="Y56" i="2"/>
  <c r="Y58" i="2"/>
  <c r="Y62" i="2"/>
  <c r="Y63" i="2"/>
  <c r="Y64" i="2"/>
  <c r="Y66" i="2"/>
  <c r="Y67" i="2"/>
  <c r="Y69" i="2"/>
  <c r="Y70" i="2"/>
  <c r="Y72" i="2"/>
  <c r="Y50" i="2"/>
  <c r="Y48" i="2"/>
  <c r="Y47" i="2"/>
  <c r="Y46" i="2"/>
  <c r="Y24" i="2"/>
  <c r="Y14" i="3"/>
  <c r="Y15" i="3"/>
  <c r="Y17" i="3"/>
  <c r="Y18" i="3"/>
  <c r="Y20" i="3"/>
  <c r="Y22" i="3"/>
  <c r="Y23" i="3"/>
  <c r="Y24" i="3"/>
  <c r="Y26" i="3"/>
  <c r="Y27" i="3"/>
  <c r="Y30" i="3"/>
  <c r="Y31" i="3"/>
  <c r="Y33" i="3"/>
  <c r="Y34" i="3"/>
  <c r="Y36" i="3"/>
  <c r="Y38" i="3"/>
  <c r="Y39" i="3"/>
  <c r="Y42" i="3"/>
  <c r="Y43" i="3"/>
  <c r="Y45" i="3"/>
  <c r="Y47" i="3"/>
  <c r="Y48" i="3"/>
  <c r="Y49" i="3"/>
  <c r="Y51" i="3"/>
  <c r="Y52" i="3"/>
  <c r="Y53" i="3"/>
  <c r="CE53" i="3" s="1"/>
  <c r="CG53" i="3" s="1"/>
  <c r="CH53" i="3" s="1"/>
  <c r="Y54" i="3"/>
  <c r="Y55" i="3"/>
  <c r="CE55" i="3" s="1"/>
  <c r="CG55" i="3" s="1"/>
  <c r="CH55" i="3" s="1"/>
  <c r="Y56" i="3"/>
  <c r="Y57" i="3"/>
  <c r="CE57" i="3" s="1"/>
  <c r="CG57" i="3" s="1"/>
  <c r="CH57" i="3" s="1"/>
  <c r="Y58" i="3"/>
  <c r="Y59" i="3"/>
  <c r="CE59" i="3" s="1"/>
  <c r="CG59" i="3" s="1"/>
  <c r="CH59" i="3" s="1"/>
  <c r="Y60" i="3"/>
  <c r="Y61" i="3"/>
  <c r="CE61" i="3" s="1"/>
  <c r="CG61" i="3" s="1"/>
  <c r="CH61" i="3" s="1"/>
  <c r="Y62" i="3"/>
  <c r="Y63" i="3"/>
  <c r="CE63" i="3" s="1"/>
  <c r="CG63" i="3" s="1"/>
  <c r="CH63" i="3" s="1"/>
  <c r="Y64" i="3"/>
  <c r="Y65" i="3"/>
  <c r="CE65" i="3" s="1"/>
  <c r="CG65" i="3" s="1"/>
  <c r="CH65" i="3" s="1"/>
  <c r="Y66" i="3"/>
  <c r="Y67" i="3"/>
  <c r="CE67" i="3" s="1"/>
  <c r="CG67" i="3" s="1"/>
  <c r="CH67" i="3" s="1"/>
  <c r="Y68" i="3"/>
  <c r="Y69" i="3"/>
  <c r="CE69" i="3" s="1"/>
  <c r="CG69" i="3" s="1"/>
  <c r="CH69" i="3" s="1"/>
  <c r="Y70" i="3"/>
  <c r="Y71" i="3"/>
  <c r="CE71" i="3" s="1"/>
  <c r="CG71" i="3" s="1"/>
  <c r="CH71" i="3" s="1"/>
  <c r="Y72" i="3"/>
  <c r="Y11" i="3"/>
  <c r="G6" i="3" s="1"/>
  <c r="Y50" i="1"/>
  <c r="Y51" i="1"/>
  <c r="Y53" i="1"/>
  <c r="Y54" i="1"/>
  <c r="Y56" i="1"/>
  <c r="Y57" i="1"/>
  <c r="Y60" i="1"/>
  <c r="Y61" i="1"/>
  <c r="Y63" i="1"/>
  <c r="Y65" i="1"/>
  <c r="Y66" i="1"/>
  <c r="Y67" i="1"/>
  <c r="Y69" i="1"/>
  <c r="Y70" i="1"/>
  <c r="Y49" i="1"/>
  <c r="Y47" i="1"/>
  <c r="Y45" i="1"/>
  <c r="Y44" i="1"/>
  <c r="Y41" i="1"/>
  <c r="Y40" i="1"/>
  <c r="CE40" i="1" s="1"/>
  <c r="CG40" i="1" s="1"/>
  <c r="CH40" i="1" s="1"/>
  <c r="Y38" i="1"/>
  <c r="Y37" i="1"/>
  <c r="Y35" i="1"/>
  <c r="Y34" i="1"/>
  <c r="Y33" i="1"/>
  <c r="Y31" i="1"/>
  <c r="Y29" i="1"/>
  <c r="Y28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72" i="1"/>
  <c r="Y11" i="1"/>
  <c r="G6" i="1" s="1"/>
  <c r="Y11" i="5"/>
  <c r="G6" i="5" s="1"/>
  <c r="Y11" i="6"/>
  <c r="G6" i="6" s="1"/>
  <c r="Y13" i="6"/>
  <c r="Y14" i="6"/>
  <c r="Y16" i="6"/>
  <c r="Y17" i="6"/>
  <c r="Y19" i="6"/>
  <c r="Y20" i="6"/>
  <c r="Y21" i="6"/>
  <c r="Y22" i="6"/>
  <c r="Y24" i="6"/>
  <c r="Y26" i="6"/>
  <c r="Y27" i="6"/>
  <c r="Y28" i="6"/>
  <c r="Y29" i="6"/>
  <c r="Y32" i="6"/>
  <c r="Y33" i="6"/>
  <c r="Y34" i="6"/>
  <c r="Y35" i="6"/>
  <c r="Y36" i="6"/>
  <c r="Y37" i="6"/>
  <c r="CE37" i="6" s="1"/>
  <c r="CG37" i="6" s="1"/>
  <c r="CH37" i="6" s="1"/>
  <c r="Y40" i="6"/>
  <c r="Y41" i="6"/>
  <c r="Y42" i="6"/>
  <c r="Y43" i="6"/>
  <c r="CE43" i="6" s="1"/>
  <c r="CG43" i="6" s="1"/>
  <c r="CH43" i="6" s="1"/>
  <c r="Y44" i="6"/>
  <c r="Y45" i="6"/>
  <c r="Y48" i="6"/>
  <c r="Y49" i="6"/>
  <c r="Y50" i="6"/>
  <c r="Y51" i="6"/>
  <c r="Y52" i="6"/>
  <c r="Y53" i="6"/>
  <c r="CE53" i="6" s="1"/>
  <c r="CG53" i="6" s="1"/>
  <c r="CH53" i="6" s="1"/>
  <c r="Y56" i="6"/>
  <c r="Y57" i="6"/>
  <c r="Y58" i="6"/>
  <c r="Y59" i="6"/>
  <c r="CE59" i="6" s="1"/>
  <c r="CG59" i="6" s="1"/>
  <c r="CH59" i="6" s="1"/>
  <c r="Y60" i="6"/>
  <c r="Y61" i="6"/>
  <c r="Y64" i="6"/>
  <c r="Y65" i="6"/>
  <c r="Y66" i="6"/>
  <c r="Y67" i="6"/>
  <c r="Y68" i="6"/>
  <c r="Y69" i="6"/>
  <c r="CE69" i="6" s="1"/>
  <c r="CG69" i="6" s="1"/>
  <c r="CH69" i="6" s="1"/>
  <c r="Y72" i="6"/>
  <c r="Y43" i="2"/>
  <c r="Y40" i="2"/>
  <c r="Y38" i="2"/>
  <c r="Y35" i="2"/>
  <c r="Y34" i="2"/>
  <c r="Y32" i="2"/>
  <c r="Y31" i="2"/>
  <c r="Y30" i="2"/>
  <c r="Y23" i="2"/>
  <c r="Y22" i="2"/>
  <c r="Y18" i="2"/>
  <c r="Y14" i="2"/>
  <c r="Y11" i="2"/>
  <c r="G6" i="2" s="1"/>
  <c r="CE34" i="4"/>
  <c r="CG34" i="4" s="1"/>
  <c r="CH34" i="4" s="1"/>
  <c r="CE36" i="4"/>
  <c r="CG36" i="4" s="1"/>
  <c r="CH36" i="4" s="1"/>
  <c r="CD22" i="1"/>
  <c r="AR24" i="1"/>
  <c r="BK24" i="1"/>
  <c r="BK25" i="1"/>
  <c r="CD25" i="1"/>
  <c r="Y27" i="1"/>
  <c r="AR29" i="1"/>
  <c r="BK29" i="1"/>
  <c r="CD31" i="1"/>
  <c r="Y36" i="1"/>
  <c r="AR36" i="1"/>
  <c r="BK38" i="1"/>
  <c r="CD38" i="1"/>
  <c r="Y43" i="1"/>
  <c r="AR45" i="1"/>
  <c r="BK45" i="1"/>
  <c r="CD47" i="1"/>
  <c r="Y52" i="1"/>
  <c r="AR52" i="1"/>
  <c r="BK54" i="1"/>
  <c r="CD54" i="1"/>
  <c r="Y59" i="1"/>
  <c r="AR61" i="1"/>
  <c r="BK61" i="1"/>
  <c r="CD63" i="1"/>
  <c r="CE63" i="1" s="1"/>
  <c r="CG63" i="1" s="1"/>
  <c r="CH63" i="1" s="1"/>
  <c r="Y68" i="1"/>
  <c r="AR68" i="1"/>
  <c r="BK70" i="1"/>
  <c r="CD70" i="1"/>
  <c r="CD27" i="1"/>
  <c r="Y30" i="1"/>
  <c r="Y32" i="1"/>
  <c r="AR32" i="1"/>
  <c r="BK32" i="1"/>
  <c r="BK34" i="1"/>
  <c r="CD34" i="1"/>
  <c r="Y39" i="1"/>
  <c r="AR39" i="1"/>
  <c r="AR41" i="1"/>
  <c r="BK41" i="1"/>
  <c r="CD41" i="1"/>
  <c r="CD43" i="1"/>
  <c r="Y46" i="1"/>
  <c r="Y48" i="1"/>
  <c r="AR48" i="1"/>
  <c r="BK48" i="1"/>
  <c r="BK50" i="1"/>
  <c r="CD50" i="1"/>
  <c r="Y55" i="1"/>
  <c r="AR55" i="1"/>
  <c r="AR57" i="1"/>
  <c r="BK57" i="1"/>
  <c r="CD57" i="1"/>
  <c r="CD59" i="1"/>
  <c r="Y62" i="1"/>
  <c r="CE62" i="1" s="1"/>
  <c r="CG62" i="1" s="1"/>
  <c r="CH62" i="1" s="1"/>
  <c r="Y64" i="1"/>
  <c r="AR64" i="1"/>
  <c r="BK64" i="1"/>
  <c r="BK66" i="1"/>
  <c r="CD66" i="1"/>
  <c r="Y71" i="1"/>
  <c r="AR71" i="1"/>
  <c r="BK13" i="2"/>
  <c r="CD22" i="2"/>
  <c r="Y27" i="2"/>
  <c r="AR36" i="2"/>
  <c r="BK45" i="2"/>
  <c r="CD54" i="2"/>
  <c r="Y59" i="2"/>
  <c r="Y26" i="1"/>
  <c r="BK28" i="1"/>
  <c r="AR35" i="1"/>
  <c r="CD37" i="1"/>
  <c r="Y42" i="1"/>
  <c r="BK44" i="1"/>
  <c r="AR51" i="1"/>
  <c r="CD53" i="1"/>
  <c r="CE53" i="1" s="1"/>
  <c r="CG53" i="1" s="1"/>
  <c r="CH53" i="1" s="1"/>
  <c r="Y58" i="1"/>
  <c r="BK60" i="1"/>
  <c r="AR67" i="1"/>
  <c r="CD69" i="1"/>
  <c r="CE69" i="1" s="1"/>
  <c r="CG69" i="1" s="1"/>
  <c r="CH69" i="1" s="1"/>
  <c r="CD14" i="2"/>
  <c r="Y19" i="2"/>
  <c r="AR28" i="2"/>
  <c r="BK37" i="2"/>
  <c r="CD46" i="2"/>
  <c r="Y51" i="2"/>
  <c r="AR60" i="2"/>
  <c r="Y17" i="2"/>
  <c r="BK19" i="2"/>
  <c r="CD20" i="2"/>
  <c r="Y25" i="2"/>
  <c r="AR26" i="2"/>
  <c r="BK27" i="2"/>
  <c r="CD28" i="2"/>
  <c r="Y33" i="2"/>
  <c r="AR34" i="2"/>
  <c r="BK35" i="2"/>
  <c r="CD36" i="2"/>
  <c r="Y41" i="2"/>
  <c r="AR42" i="2"/>
  <c r="BK43" i="2"/>
  <c r="CD44" i="2"/>
  <c r="Y49" i="2"/>
  <c r="BK51" i="2"/>
  <c r="CD52" i="2"/>
  <c r="Y57" i="2"/>
  <c r="CE57" i="2" s="1"/>
  <c r="CG57" i="2" s="1"/>
  <c r="CH57" i="2" s="1"/>
  <c r="AR58" i="2"/>
  <c r="BK59" i="2"/>
  <c r="CD60" i="2"/>
  <c r="Y65" i="2"/>
  <c r="BK67" i="2"/>
  <c r="Y13" i="3"/>
  <c r="BK15" i="3"/>
  <c r="AR22" i="3"/>
  <c r="CD24" i="3"/>
  <c r="Y29" i="3"/>
  <c r="CE29" i="3" s="1"/>
  <c r="CG29" i="3" s="1"/>
  <c r="CH29" i="3" s="1"/>
  <c r="BK31" i="3"/>
  <c r="Y68" i="2"/>
  <c r="AR70" i="2"/>
  <c r="BK70" i="2"/>
  <c r="CD72" i="2"/>
  <c r="Y16" i="3"/>
  <c r="AR18" i="3"/>
  <c r="BK18" i="3"/>
  <c r="CD20" i="3"/>
  <c r="Y25" i="3"/>
  <c r="AR25" i="3"/>
  <c r="BK27" i="3"/>
  <c r="CD27" i="3"/>
  <c r="Y32" i="3"/>
  <c r="AR34" i="3"/>
  <c r="BK34" i="3"/>
  <c r="CD36" i="3"/>
  <c r="Y40" i="3"/>
  <c r="Y13" i="2"/>
  <c r="AR13" i="2"/>
  <c r="AR14" i="2"/>
  <c r="BK14" i="2"/>
  <c r="BK15" i="2"/>
  <c r="CD15" i="2"/>
  <c r="CD16" i="2"/>
  <c r="Y20" i="2"/>
  <c r="Y21" i="2"/>
  <c r="AR21" i="2"/>
  <c r="AR22" i="2"/>
  <c r="BK22" i="2"/>
  <c r="BK23" i="2"/>
  <c r="CD23" i="2"/>
  <c r="CD24" i="2"/>
  <c r="Y28" i="2"/>
  <c r="Y29" i="2"/>
  <c r="AR29" i="2"/>
  <c r="AR30" i="2"/>
  <c r="BK30" i="2"/>
  <c r="BK31" i="2"/>
  <c r="CD31" i="2"/>
  <c r="CD32" i="2"/>
  <c r="Y36" i="2"/>
  <c r="Y37" i="2"/>
  <c r="AR37" i="2"/>
  <c r="AR38" i="2"/>
  <c r="BK38" i="2"/>
  <c r="BK39" i="2"/>
  <c r="CD39" i="2"/>
  <c r="CD40" i="2"/>
  <c r="Y44" i="2"/>
  <c r="Y45" i="2"/>
  <c r="AR45" i="2"/>
  <c r="AR46" i="2"/>
  <c r="BK46" i="2"/>
  <c r="BK47" i="2"/>
  <c r="CD47" i="2"/>
  <c r="CD48" i="2"/>
  <c r="Y52" i="2"/>
  <c r="Y53" i="2"/>
  <c r="AR53" i="2"/>
  <c r="AR54" i="2"/>
  <c r="BK54" i="2"/>
  <c r="BK55" i="2"/>
  <c r="CD55" i="2"/>
  <c r="CD56" i="2"/>
  <c r="Y60" i="2"/>
  <c r="Y61" i="2"/>
  <c r="AR61" i="2"/>
  <c r="AR62" i="2"/>
  <c r="BK62" i="2"/>
  <c r="BK63" i="2"/>
  <c r="CD63" i="2"/>
  <c r="CD64" i="2"/>
  <c r="CE64" i="2" s="1"/>
  <c r="CG64" i="2" s="1"/>
  <c r="CH64" i="2" s="1"/>
  <c r="AR66" i="2"/>
  <c r="BK66" i="2"/>
  <c r="CD66" i="2"/>
  <c r="CD68" i="2"/>
  <c r="Y71" i="2"/>
  <c r="AR11" i="3"/>
  <c r="Z6" i="3" s="1"/>
  <c r="AR14" i="3"/>
  <c r="BK14" i="3"/>
  <c r="CD14" i="3"/>
  <c r="CD16" i="3"/>
  <c r="Y19" i="3"/>
  <c r="Y21" i="3"/>
  <c r="AR21" i="3"/>
  <c r="BK21" i="3"/>
  <c r="BK23" i="3"/>
  <c r="CD23" i="3"/>
  <c r="Y28" i="3"/>
  <c r="AR28" i="3"/>
  <c r="AR30" i="3"/>
  <c r="BK30" i="3"/>
  <c r="CD30" i="3"/>
  <c r="CD32" i="3"/>
  <c r="Y35" i="3"/>
  <c r="CE35" i="3" s="1"/>
  <c r="CG35" i="3" s="1"/>
  <c r="CH35" i="3" s="1"/>
  <c r="AR41" i="3"/>
  <c r="Y37" i="3"/>
  <c r="BK39" i="3"/>
  <c r="BK40" i="3"/>
  <c r="CD40" i="3"/>
  <c r="CD41" i="3"/>
  <c r="AR43" i="3"/>
  <c r="CE43" i="3" s="1"/>
  <c r="CG43" i="3" s="1"/>
  <c r="CH43" i="3" s="1"/>
  <c r="CD45" i="3"/>
  <c r="Y50" i="3"/>
  <c r="Y44" i="3"/>
  <c r="Y46" i="3"/>
  <c r="AR46" i="3"/>
  <c r="BK46" i="3"/>
  <c r="BK48" i="3"/>
  <c r="CD48" i="3"/>
  <c r="AR38" i="3"/>
  <c r="Y41" i="3"/>
  <c r="AR42" i="3"/>
  <c r="BK42" i="3"/>
  <c r="CD44" i="3"/>
  <c r="AR49" i="3"/>
  <c r="CD51" i="3"/>
  <c r="CE37" i="5"/>
  <c r="CG37" i="5" s="1"/>
  <c r="CH37" i="5" s="1"/>
  <c r="Y56" i="4"/>
  <c r="CE56" i="4" s="1"/>
  <c r="CG56" i="4" s="1"/>
  <c r="CH56" i="4" s="1"/>
  <c r="AR57" i="4"/>
  <c r="CE57" i="4" s="1"/>
  <c r="CG57" i="4" s="1"/>
  <c r="CH57" i="4" s="1"/>
  <c r="BK58" i="4"/>
  <c r="CE58" i="4" s="1"/>
  <c r="CG58" i="4" s="1"/>
  <c r="CH58" i="4" s="1"/>
  <c r="CD59" i="4"/>
  <c r="Y64" i="4"/>
  <c r="CE64" i="4" s="1"/>
  <c r="CG64" i="4" s="1"/>
  <c r="CH64" i="4" s="1"/>
  <c r="AR65" i="4"/>
  <c r="CE65" i="4" s="1"/>
  <c r="CG65" i="4" s="1"/>
  <c r="CH65" i="4" s="1"/>
  <c r="BK66" i="4"/>
  <c r="CE66" i="4" s="1"/>
  <c r="CG66" i="4" s="1"/>
  <c r="CH66" i="4" s="1"/>
  <c r="CD67" i="4"/>
  <c r="CE71" i="4"/>
  <c r="CG71" i="4" s="1"/>
  <c r="CH71" i="4" s="1"/>
  <c r="Y72" i="4"/>
  <c r="CE72" i="4" s="1"/>
  <c r="CG72" i="4" s="1"/>
  <c r="CH72" i="4" s="1"/>
  <c r="BK11" i="5"/>
  <c r="AS6" i="5" s="1"/>
  <c r="AR13" i="5"/>
  <c r="CE13" i="5" s="1"/>
  <c r="CG13" i="5" s="1"/>
  <c r="CH13" i="5" s="1"/>
  <c r="BK14" i="5"/>
  <c r="CE14" i="5" s="1"/>
  <c r="CG14" i="5" s="1"/>
  <c r="CH14" i="5" s="1"/>
  <c r="Y16" i="5"/>
  <c r="CE16" i="5" s="1"/>
  <c r="CG16" i="5" s="1"/>
  <c r="CH16" i="5" s="1"/>
  <c r="CD55" i="4"/>
  <c r="CE55" i="4" s="1"/>
  <c r="CG55" i="4" s="1"/>
  <c r="CH55" i="4" s="1"/>
  <c r="AR11" i="5"/>
  <c r="Z6" i="5" s="1"/>
  <c r="Y59" i="4"/>
  <c r="Y60" i="4"/>
  <c r="AR60" i="4"/>
  <c r="AR61" i="4"/>
  <c r="CE61" i="4" s="1"/>
  <c r="CG61" i="4" s="1"/>
  <c r="CH61" i="4" s="1"/>
  <c r="BK61" i="4"/>
  <c r="BK62" i="4"/>
  <c r="CE62" i="4" s="1"/>
  <c r="CG62" i="4" s="1"/>
  <c r="CH62" i="4" s="1"/>
  <c r="CD62" i="4"/>
  <c r="CD63" i="4"/>
  <c r="CE63" i="4" s="1"/>
  <c r="CG63" i="4" s="1"/>
  <c r="CH63" i="4" s="1"/>
  <c r="Y67" i="4"/>
  <c r="CE67" i="4" s="1"/>
  <c r="CG67" i="4" s="1"/>
  <c r="CH67" i="4" s="1"/>
  <c r="Y68" i="4"/>
  <c r="AR68" i="4"/>
  <c r="AR69" i="4"/>
  <c r="CE69" i="4" s="1"/>
  <c r="CG69" i="4" s="1"/>
  <c r="CH69" i="4" s="1"/>
  <c r="BK69" i="4"/>
  <c r="BK70" i="4"/>
  <c r="CE70" i="4" s="1"/>
  <c r="CG70" i="4" s="1"/>
  <c r="CH70" i="4" s="1"/>
  <c r="CD70" i="4"/>
  <c r="CD71" i="4"/>
  <c r="Y15" i="5"/>
  <c r="AR15" i="5"/>
  <c r="AR17" i="5"/>
  <c r="CE17" i="5" s="1"/>
  <c r="CG17" i="5" s="1"/>
  <c r="CH17" i="5" s="1"/>
  <c r="BK17" i="5"/>
  <c r="CD17" i="5"/>
  <c r="Y22" i="5"/>
  <c r="CE22" i="5" s="1"/>
  <c r="CG22" i="5" s="1"/>
  <c r="CH22" i="5" s="1"/>
  <c r="BK24" i="5"/>
  <c r="CE24" i="5" s="1"/>
  <c r="CG24" i="5" s="1"/>
  <c r="CH24" i="5" s="1"/>
  <c r="AR31" i="5"/>
  <c r="CE31" i="5" s="1"/>
  <c r="CG31" i="5" s="1"/>
  <c r="CH31" i="5" s="1"/>
  <c r="CD33" i="5"/>
  <c r="CE33" i="5" s="1"/>
  <c r="CG33" i="5" s="1"/>
  <c r="CH33" i="5" s="1"/>
  <c r="CD37" i="5"/>
  <c r="Y42" i="5"/>
  <c r="CE42" i="5" s="1"/>
  <c r="CG42" i="5" s="1"/>
  <c r="CH42" i="5" s="1"/>
  <c r="AR43" i="5"/>
  <c r="CE43" i="5" s="1"/>
  <c r="CG43" i="5" s="1"/>
  <c r="CH43" i="5" s="1"/>
  <c r="BK44" i="5"/>
  <c r="CE44" i="5" s="1"/>
  <c r="CG44" i="5" s="1"/>
  <c r="CH44" i="5" s="1"/>
  <c r="CE50" i="5"/>
  <c r="CG50" i="5" s="1"/>
  <c r="CH50" i="5" s="1"/>
  <c r="CE52" i="5"/>
  <c r="CG52" i="5" s="1"/>
  <c r="CH52" i="5" s="1"/>
  <c r="CE66" i="5"/>
  <c r="CG66" i="5" s="1"/>
  <c r="CH66" i="5" s="1"/>
  <c r="CE68" i="5"/>
  <c r="CG68" i="5" s="1"/>
  <c r="CH68" i="5" s="1"/>
  <c r="CE26" i="5"/>
  <c r="CG26" i="5" s="1"/>
  <c r="CH26" i="5" s="1"/>
  <c r="BK50" i="5"/>
  <c r="AR57" i="5"/>
  <c r="CE57" i="5" s="1"/>
  <c r="CG57" i="5" s="1"/>
  <c r="CH57" i="5" s="1"/>
  <c r="CD59" i="5"/>
  <c r="CE59" i="5" s="1"/>
  <c r="CG59" i="5" s="1"/>
  <c r="CH59" i="5" s="1"/>
  <c r="Y64" i="5"/>
  <c r="CE64" i="5" s="1"/>
  <c r="CG64" i="5" s="1"/>
  <c r="CH64" i="5" s="1"/>
  <c r="BK66" i="5"/>
  <c r="BK11" i="6"/>
  <c r="AS6" i="6" s="1"/>
  <c r="BK14" i="6"/>
  <c r="AR21" i="6"/>
  <c r="AR23" i="5"/>
  <c r="CE23" i="5" s="1"/>
  <c r="CG23" i="5" s="1"/>
  <c r="CH23" i="5" s="1"/>
  <c r="CD25" i="5"/>
  <c r="CE25" i="5" s="1"/>
  <c r="CG25" i="5" s="1"/>
  <c r="CH25" i="5" s="1"/>
  <c r="Y30" i="5"/>
  <c r="CE30" i="5" s="1"/>
  <c r="CG30" i="5" s="1"/>
  <c r="CH30" i="5" s="1"/>
  <c r="BK32" i="5"/>
  <c r="CE32" i="5" s="1"/>
  <c r="CG32" i="5" s="1"/>
  <c r="CH32" i="5" s="1"/>
  <c r="Y38" i="5"/>
  <c r="CE38" i="5" s="1"/>
  <c r="CG38" i="5" s="1"/>
  <c r="CH38" i="5" s="1"/>
  <c r="Y39" i="5"/>
  <c r="AR39" i="5"/>
  <c r="AR40" i="5"/>
  <c r="CE40" i="5" s="1"/>
  <c r="CG40" i="5" s="1"/>
  <c r="CH40" i="5" s="1"/>
  <c r="BK40" i="5"/>
  <c r="BK41" i="5"/>
  <c r="CE41" i="5" s="1"/>
  <c r="CG41" i="5" s="1"/>
  <c r="CH41" i="5" s="1"/>
  <c r="CD41" i="5"/>
  <c r="CD42" i="5"/>
  <c r="Y46" i="5"/>
  <c r="CE46" i="5" s="1"/>
  <c r="CG46" i="5" s="1"/>
  <c r="CH46" i="5" s="1"/>
  <c r="Y47" i="5"/>
  <c r="AR47" i="5"/>
  <c r="AR48" i="5"/>
  <c r="BK48" i="5"/>
  <c r="BK49" i="5"/>
  <c r="CE49" i="5" s="1"/>
  <c r="CG49" i="5" s="1"/>
  <c r="CH49" i="5" s="1"/>
  <c r="CD49" i="5"/>
  <c r="Y51" i="5"/>
  <c r="AR51" i="5"/>
  <c r="AR53" i="5"/>
  <c r="CE53" i="5" s="1"/>
  <c r="CG53" i="5" s="1"/>
  <c r="CH53" i="5" s="1"/>
  <c r="BK53" i="5"/>
  <c r="CD53" i="5"/>
  <c r="CD55" i="5"/>
  <c r="CE55" i="5" s="1"/>
  <c r="CG55" i="5" s="1"/>
  <c r="CH55" i="5" s="1"/>
  <c r="Y58" i="5"/>
  <c r="Y60" i="5"/>
  <c r="AR60" i="5"/>
  <c r="BK60" i="5"/>
  <c r="BK62" i="5"/>
  <c r="CD62" i="5"/>
  <c r="CE62" i="5" s="1"/>
  <c r="CG62" i="5" s="1"/>
  <c r="CH62" i="5" s="1"/>
  <c r="Y67" i="5"/>
  <c r="AR67" i="5"/>
  <c r="AR69" i="5"/>
  <c r="CE69" i="5" s="1"/>
  <c r="CG69" i="5" s="1"/>
  <c r="CH69" i="5" s="1"/>
  <c r="BK69" i="5"/>
  <c r="CD69" i="5"/>
  <c r="CD71" i="5"/>
  <c r="CE71" i="5" s="1"/>
  <c r="CG71" i="5" s="1"/>
  <c r="CH71" i="5" s="1"/>
  <c r="Y15" i="6"/>
  <c r="AR15" i="6"/>
  <c r="AR17" i="6"/>
  <c r="BK17" i="6"/>
  <c r="CD17" i="6"/>
  <c r="CD19" i="6"/>
  <c r="Y25" i="6"/>
  <c r="AR25" i="6"/>
  <c r="Y18" i="5"/>
  <c r="CE18" i="5" s="1"/>
  <c r="CG18" i="5" s="1"/>
  <c r="CH18" i="5" s="1"/>
  <c r="BK20" i="5"/>
  <c r="CE20" i="5" s="1"/>
  <c r="CG20" i="5" s="1"/>
  <c r="CH20" i="5" s="1"/>
  <c r="AR27" i="5"/>
  <c r="CE27" i="5" s="1"/>
  <c r="CG27" i="5" s="1"/>
  <c r="CH27" i="5" s="1"/>
  <c r="CD29" i="5"/>
  <c r="CE29" i="5" s="1"/>
  <c r="CG29" i="5" s="1"/>
  <c r="CH29" i="5" s="1"/>
  <c r="Y34" i="5"/>
  <c r="CE34" i="5" s="1"/>
  <c r="CG34" i="5" s="1"/>
  <c r="CH34" i="5" s="1"/>
  <c r="BK36" i="5"/>
  <c r="CE36" i="5" s="1"/>
  <c r="CG36" i="5" s="1"/>
  <c r="CH36" i="5" s="1"/>
  <c r="Y54" i="5"/>
  <c r="CE54" i="5" s="1"/>
  <c r="CG54" i="5" s="1"/>
  <c r="CH54" i="5" s="1"/>
  <c r="AR56" i="5"/>
  <c r="CE56" i="5" s="1"/>
  <c r="CG56" i="5" s="1"/>
  <c r="CH56" i="5" s="1"/>
  <c r="BK56" i="5"/>
  <c r="CD58" i="5"/>
  <c r="Y63" i="5"/>
  <c r="AR63" i="5"/>
  <c r="BK65" i="5"/>
  <c r="CD65" i="5"/>
  <c r="CE65" i="5" s="1"/>
  <c r="CG65" i="5" s="1"/>
  <c r="CH65" i="5" s="1"/>
  <c r="Y70" i="5"/>
  <c r="CE70" i="5" s="1"/>
  <c r="CG70" i="5" s="1"/>
  <c r="CH70" i="5" s="1"/>
  <c r="AR72" i="5"/>
  <c r="BK72" i="5"/>
  <c r="CE72" i="5" s="1"/>
  <c r="CG72" i="5" s="1"/>
  <c r="CH72" i="5" s="1"/>
  <c r="BK13" i="6"/>
  <c r="CD13" i="6"/>
  <c r="Y18" i="6"/>
  <c r="AR20" i="6"/>
  <c r="BK20" i="6"/>
  <c r="Y23" i="6"/>
  <c r="CD22" i="6"/>
  <c r="AR24" i="6"/>
  <c r="CD26" i="6"/>
  <c r="Y30" i="6"/>
  <c r="Y31" i="6"/>
  <c r="AR31" i="6"/>
  <c r="AR32" i="6"/>
  <c r="BK32" i="6"/>
  <c r="BK33" i="6"/>
  <c r="CD33" i="6"/>
  <c r="CD34" i="6"/>
  <c r="CE34" i="6" s="1"/>
  <c r="CG34" i="6" s="1"/>
  <c r="CH34" i="6" s="1"/>
  <c r="Y38" i="6"/>
  <c r="CE38" i="6" s="1"/>
  <c r="CG38" i="6" s="1"/>
  <c r="CH38" i="6" s="1"/>
  <c r="Y39" i="6"/>
  <c r="AR39" i="6"/>
  <c r="AR40" i="6"/>
  <c r="BK40" i="6"/>
  <c r="BK41" i="6"/>
  <c r="CD41" i="6"/>
  <c r="CD42" i="6"/>
  <c r="Y46" i="6"/>
  <c r="Y47" i="6"/>
  <c r="AR47" i="6"/>
  <c r="AR48" i="6"/>
  <c r="BK48" i="6"/>
  <c r="BK49" i="6"/>
  <c r="CD49" i="6"/>
  <c r="CD50" i="6"/>
  <c r="CE50" i="6" s="1"/>
  <c r="CG50" i="6" s="1"/>
  <c r="CH50" i="6" s="1"/>
  <c r="Y54" i="6"/>
  <c r="CE54" i="6" s="1"/>
  <c r="CG54" i="6" s="1"/>
  <c r="CH54" i="6" s="1"/>
  <c r="Y55" i="6"/>
  <c r="AR55" i="6"/>
  <c r="AR56" i="6"/>
  <c r="BK56" i="6"/>
  <c r="BK57" i="6"/>
  <c r="CD57" i="6"/>
  <c r="CD58" i="6"/>
  <c r="Y62" i="6"/>
  <c r="Y63" i="6"/>
  <c r="AR63" i="6"/>
  <c r="AR64" i="6"/>
  <c r="BK64" i="6"/>
  <c r="BK65" i="6"/>
  <c r="CD65" i="6"/>
  <c r="CD66" i="6"/>
  <c r="CE66" i="6" s="1"/>
  <c r="CG66" i="6" s="1"/>
  <c r="CH66" i="6" s="1"/>
  <c r="Y70" i="6"/>
  <c r="CE70" i="6" s="1"/>
  <c r="CG70" i="6" s="1"/>
  <c r="CH70" i="6" s="1"/>
  <c r="Y71" i="6"/>
  <c r="AR71" i="6"/>
  <c r="AR72" i="6"/>
  <c r="BK72" i="6"/>
  <c r="CE14" i="1" l="1"/>
  <c r="CG14" i="1" s="1"/>
  <c r="CH14" i="1" s="1"/>
  <c r="CE21" i="1"/>
  <c r="CG21" i="1" s="1"/>
  <c r="CH21" i="1" s="1"/>
  <c r="CE13" i="1"/>
  <c r="CG13" i="1" s="1"/>
  <c r="CH13" i="1" s="1"/>
  <c r="CE15" i="1"/>
  <c r="CG15" i="1" s="1"/>
  <c r="CH15" i="1" s="1"/>
  <c r="CE19" i="1"/>
  <c r="CG19" i="1" s="1"/>
  <c r="CH19" i="1" s="1"/>
  <c r="CE66" i="1"/>
  <c r="CG66" i="1" s="1"/>
  <c r="CH66" i="1" s="1"/>
  <c r="CE50" i="1"/>
  <c r="CG50" i="1" s="1"/>
  <c r="CH50" i="1" s="1"/>
  <c r="CE22" i="1"/>
  <c r="CG22" i="1" s="1"/>
  <c r="CH22" i="1" s="1"/>
  <c r="CE42" i="2"/>
  <c r="CG42" i="2" s="1"/>
  <c r="CH42" i="2" s="1"/>
  <c r="CE71" i="2"/>
  <c r="CG71" i="2" s="1"/>
  <c r="CH71" i="2" s="1"/>
  <c r="CE65" i="2"/>
  <c r="CG65" i="2" s="1"/>
  <c r="CH65" i="2" s="1"/>
  <c r="CE39" i="2"/>
  <c r="CG39" i="2" s="1"/>
  <c r="CH39" i="2" s="1"/>
  <c r="CE67" i="2"/>
  <c r="CG67" i="2" s="1"/>
  <c r="CH67" i="2" s="1"/>
  <c r="CE15" i="2"/>
  <c r="CG15" i="2" s="1"/>
  <c r="CH15" i="2" s="1"/>
  <c r="CE49" i="3"/>
  <c r="CG49" i="3" s="1"/>
  <c r="CH49" i="3" s="1"/>
  <c r="CE23" i="3"/>
  <c r="CG23" i="3" s="1"/>
  <c r="CH23" i="3" s="1"/>
  <c r="CE16" i="6"/>
  <c r="CG16" i="6" s="1"/>
  <c r="CH16" i="6" s="1"/>
  <c r="CE19" i="3"/>
  <c r="CG19" i="3" s="1"/>
  <c r="CH19" i="3" s="1"/>
  <c r="CE41" i="3"/>
  <c r="CG41" i="3" s="1"/>
  <c r="CH41" i="3" s="1"/>
  <c r="CE37" i="3"/>
  <c r="CG37" i="3" s="1"/>
  <c r="CH37" i="3" s="1"/>
  <c r="CE34" i="3"/>
  <c r="CG34" i="3" s="1"/>
  <c r="CH34" i="3" s="1"/>
  <c r="CE42" i="3"/>
  <c r="CG42" i="3" s="1"/>
  <c r="CH42" i="3" s="1"/>
  <c r="CE30" i="3"/>
  <c r="CG30" i="3" s="1"/>
  <c r="CH30" i="3" s="1"/>
  <c r="CE14" i="3"/>
  <c r="CG14" i="3" s="1"/>
  <c r="CH14" i="3" s="1"/>
  <c r="CE47" i="1"/>
  <c r="CG47" i="1" s="1"/>
  <c r="CH47" i="1" s="1"/>
  <c r="CE46" i="1"/>
  <c r="CG46" i="1" s="1"/>
  <c r="CH46" i="1" s="1"/>
  <c r="CE17" i="1"/>
  <c r="CG17" i="1" s="1"/>
  <c r="CH17" i="1" s="1"/>
  <c r="CE31" i="1"/>
  <c r="CG31" i="1" s="1"/>
  <c r="CH31" i="1" s="1"/>
  <c r="CE56" i="1"/>
  <c r="CG56" i="1" s="1"/>
  <c r="CH56" i="1" s="1"/>
  <c r="CE72" i="1"/>
  <c r="CG72" i="1" s="1"/>
  <c r="CH72" i="1" s="1"/>
  <c r="CE65" i="1"/>
  <c r="CG65" i="1" s="1"/>
  <c r="CH65" i="1" s="1"/>
  <c r="CE30" i="1"/>
  <c r="CG30" i="1" s="1"/>
  <c r="CH30" i="1" s="1"/>
  <c r="CE20" i="1"/>
  <c r="CG20" i="1" s="1"/>
  <c r="CH20" i="1" s="1"/>
  <c r="CE18" i="1"/>
  <c r="CG18" i="1" s="1"/>
  <c r="CH18" i="1" s="1"/>
  <c r="CE16" i="1"/>
  <c r="CG16" i="1" s="1"/>
  <c r="CH16" i="1" s="1"/>
  <c r="CE58" i="1"/>
  <c r="CG58" i="1" s="1"/>
  <c r="CH58" i="1" s="1"/>
  <c r="CE42" i="1"/>
  <c r="CG42" i="1" s="1"/>
  <c r="CH42" i="1" s="1"/>
  <c r="CE26" i="1"/>
  <c r="CG26" i="1" s="1"/>
  <c r="CH26" i="1" s="1"/>
  <c r="CE49" i="1"/>
  <c r="CG49" i="1" s="1"/>
  <c r="CH49" i="1" s="1"/>
  <c r="CE33" i="1"/>
  <c r="CG33" i="1" s="1"/>
  <c r="CH33" i="1" s="1"/>
  <c r="CE28" i="1"/>
  <c r="CG28" i="1" s="1"/>
  <c r="CH28" i="1" s="1"/>
  <c r="CE60" i="1"/>
  <c r="CG60" i="1" s="1"/>
  <c r="CH60" i="1" s="1"/>
  <c r="CE70" i="1"/>
  <c r="CG70" i="1" s="1"/>
  <c r="CH70" i="1" s="1"/>
  <c r="CE26" i="2"/>
  <c r="CG26" i="2" s="1"/>
  <c r="CH26" i="2" s="1"/>
  <c r="CE58" i="2"/>
  <c r="CG58" i="2" s="1"/>
  <c r="CH58" i="2" s="1"/>
  <c r="CE56" i="2"/>
  <c r="CG56" i="2" s="1"/>
  <c r="CH56" i="2" s="1"/>
  <c r="CE62" i="2"/>
  <c r="CG62" i="2" s="1"/>
  <c r="CH62" i="2" s="1"/>
  <c r="CE55" i="2"/>
  <c r="CG55" i="2" s="1"/>
  <c r="CH55" i="2" s="1"/>
  <c r="CE70" i="2"/>
  <c r="CG70" i="2" s="1"/>
  <c r="CH70" i="2" s="1"/>
  <c r="CE22" i="2"/>
  <c r="CG22" i="2" s="1"/>
  <c r="CH22" i="2" s="1"/>
  <c r="CE56" i="6"/>
  <c r="CG56" i="6" s="1"/>
  <c r="CH56" i="6" s="1"/>
  <c r="CE72" i="6"/>
  <c r="CG72" i="6" s="1"/>
  <c r="CH72" i="6" s="1"/>
  <c r="CE40" i="6"/>
  <c r="CG40" i="6" s="1"/>
  <c r="CH40" i="6" s="1"/>
  <c r="CE48" i="3"/>
  <c r="CG48" i="3" s="1"/>
  <c r="CH48" i="3" s="1"/>
  <c r="CE39" i="3"/>
  <c r="CG39" i="3" s="1"/>
  <c r="CH39" i="3" s="1"/>
  <c r="CE72" i="3"/>
  <c r="CG72" i="3" s="1"/>
  <c r="CH72" i="3" s="1"/>
  <c r="CE68" i="3"/>
  <c r="CG68" i="3" s="1"/>
  <c r="CH68" i="3" s="1"/>
  <c r="CE64" i="3"/>
  <c r="CG64" i="3" s="1"/>
  <c r="CH64" i="3" s="1"/>
  <c r="CE60" i="3"/>
  <c r="CG60" i="3" s="1"/>
  <c r="CH60" i="3" s="1"/>
  <c r="CE56" i="3"/>
  <c r="CG56" i="3" s="1"/>
  <c r="CH56" i="3" s="1"/>
  <c r="CE52" i="3"/>
  <c r="CG52" i="3" s="1"/>
  <c r="CH52" i="3" s="1"/>
  <c r="CE47" i="3"/>
  <c r="CG47" i="3" s="1"/>
  <c r="CH47" i="3" s="1"/>
  <c r="CE33" i="3"/>
  <c r="CG33" i="3" s="1"/>
  <c r="CH33" i="3" s="1"/>
  <c r="CE26" i="3"/>
  <c r="CG26" i="3" s="1"/>
  <c r="CH26" i="3" s="1"/>
  <c r="CE13" i="3"/>
  <c r="CG13" i="3" s="1"/>
  <c r="CH13" i="3" s="1"/>
  <c r="CE50" i="3"/>
  <c r="CG50" i="3" s="1"/>
  <c r="CH50" i="3" s="1"/>
  <c r="CE36" i="3"/>
  <c r="CG36" i="3" s="1"/>
  <c r="CH36" i="3" s="1"/>
  <c r="CE70" i="3"/>
  <c r="CG70" i="3" s="1"/>
  <c r="CH70" i="3" s="1"/>
  <c r="CE66" i="3"/>
  <c r="CG66" i="3" s="1"/>
  <c r="CH66" i="3" s="1"/>
  <c r="CE62" i="3"/>
  <c r="CG62" i="3" s="1"/>
  <c r="CH62" i="3" s="1"/>
  <c r="CE58" i="3"/>
  <c r="CG58" i="3" s="1"/>
  <c r="CH58" i="3" s="1"/>
  <c r="CE54" i="3"/>
  <c r="CG54" i="3" s="1"/>
  <c r="CH54" i="3" s="1"/>
  <c r="CE17" i="3"/>
  <c r="CG17" i="3" s="1"/>
  <c r="CH17" i="3" s="1"/>
  <c r="CE38" i="3"/>
  <c r="CG38" i="3" s="1"/>
  <c r="CH38" i="3" s="1"/>
  <c r="CE46" i="3"/>
  <c r="CG46" i="3" s="1"/>
  <c r="CH46" i="3" s="1"/>
  <c r="CE15" i="5"/>
  <c r="CG15" i="5" s="1"/>
  <c r="CH15" i="5" s="1"/>
  <c r="CE48" i="5"/>
  <c r="CG48" i="5" s="1"/>
  <c r="CH48" i="5" s="1"/>
  <c r="CE57" i="6"/>
  <c r="CG57" i="6" s="1"/>
  <c r="CH57" i="6" s="1"/>
  <c r="CE67" i="6"/>
  <c r="CG67" i="6" s="1"/>
  <c r="CH67" i="6" s="1"/>
  <c r="CE61" i="6"/>
  <c r="CG61" i="6" s="1"/>
  <c r="CH61" i="6" s="1"/>
  <c r="CE45" i="6"/>
  <c r="CG45" i="6" s="1"/>
  <c r="CH45" i="6" s="1"/>
  <c r="CE41" i="6"/>
  <c r="CG41" i="6" s="1"/>
  <c r="CH41" i="6" s="1"/>
  <c r="CE35" i="2"/>
  <c r="CG35" i="2" s="1"/>
  <c r="CH35" i="2" s="1"/>
  <c r="CE44" i="2"/>
  <c r="CG44" i="2" s="1"/>
  <c r="CH44" i="2" s="1"/>
  <c r="CE49" i="2"/>
  <c r="CG49" i="2" s="1"/>
  <c r="CH49" i="2" s="1"/>
  <c r="CE16" i="2"/>
  <c r="CG16" i="2" s="1"/>
  <c r="CH16" i="2" s="1"/>
  <c r="CE52" i="1"/>
  <c r="CG52" i="1" s="1"/>
  <c r="CH52" i="1" s="1"/>
  <c r="CE57" i="1"/>
  <c r="CG57" i="1" s="1"/>
  <c r="CH57" i="1" s="1"/>
  <c r="CE51" i="1"/>
  <c r="CG51" i="1" s="1"/>
  <c r="CH51" i="1" s="1"/>
  <c r="CE23" i="6"/>
  <c r="CG23" i="6" s="1"/>
  <c r="CH23" i="6" s="1"/>
  <c r="CE19" i="6"/>
  <c r="CG19" i="6" s="1"/>
  <c r="CH19" i="6" s="1"/>
  <c r="CE29" i="6"/>
  <c r="CG29" i="6" s="1"/>
  <c r="CH29" i="6" s="1"/>
  <c r="CE22" i="6"/>
  <c r="CG22" i="6" s="1"/>
  <c r="CH22" i="6" s="1"/>
  <c r="CE60" i="6"/>
  <c r="CG60" i="6" s="1"/>
  <c r="CH60" i="6" s="1"/>
  <c r="CE44" i="6"/>
  <c r="CG44" i="6" s="1"/>
  <c r="CH44" i="6" s="1"/>
  <c r="CE28" i="6"/>
  <c r="CG28" i="6" s="1"/>
  <c r="CH28" i="6" s="1"/>
  <c r="CE71" i="6"/>
  <c r="CG71" i="6" s="1"/>
  <c r="CH71" i="6" s="1"/>
  <c r="CE63" i="6"/>
  <c r="CG63" i="6" s="1"/>
  <c r="CH63" i="6" s="1"/>
  <c r="CE55" i="6"/>
  <c r="CG55" i="6" s="1"/>
  <c r="CH55" i="6" s="1"/>
  <c r="CE47" i="6"/>
  <c r="CG47" i="6" s="1"/>
  <c r="CH47" i="6" s="1"/>
  <c r="CE39" i="6"/>
  <c r="CG39" i="6" s="1"/>
  <c r="CH39" i="6" s="1"/>
  <c r="CE31" i="6"/>
  <c r="CG31" i="6" s="1"/>
  <c r="CH31" i="6" s="1"/>
  <c r="CE27" i="6"/>
  <c r="CG27" i="6" s="1"/>
  <c r="CH27" i="6" s="1"/>
  <c r="CE18" i="6"/>
  <c r="CG18" i="6" s="1"/>
  <c r="CH18" i="6" s="1"/>
  <c r="CE68" i="6"/>
  <c r="CG68" i="6" s="1"/>
  <c r="CH68" i="6" s="1"/>
  <c r="CE52" i="6"/>
  <c r="CG52" i="6" s="1"/>
  <c r="CH52" i="6" s="1"/>
  <c r="CE36" i="6"/>
  <c r="CG36" i="6" s="1"/>
  <c r="CH36" i="6" s="1"/>
  <c r="CE20" i="6"/>
  <c r="CG20" i="6" s="1"/>
  <c r="CH20" i="6" s="1"/>
  <c r="CE62" i="6"/>
  <c r="CG62" i="6" s="1"/>
  <c r="CH62" i="6" s="1"/>
  <c r="CE46" i="6"/>
  <c r="CG46" i="6" s="1"/>
  <c r="CH46" i="6" s="1"/>
  <c r="CE30" i="6"/>
  <c r="CG30" i="6" s="1"/>
  <c r="CH30" i="6" s="1"/>
  <c r="CE25" i="6"/>
  <c r="CG25" i="6" s="1"/>
  <c r="CH25" i="6" s="1"/>
  <c r="CE21" i="6"/>
  <c r="CG21" i="6" s="1"/>
  <c r="CH21" i="6" s="1"/>
  <c r="CE41" i="2"/>
  <c r="CG41" i="2" s="1"/>
  <c r="CH41" i="2" s="1"/>
  <c r="CE33" i="2"/>
  <c r="CG33" i="2" s="1"/>
  <c r="CH33" i="2" s="1"/>
  <c r="CE25" i="2"/>
  <c r="CG25" i="2" s="1"/>
  <c r="CH25" i="2" s="1"/>
  <c r="CE17" i="2"/>
  <c r="CG17" i="2" s="1"/>
  <c r="CH17" i="2" s="1"/>
  <c r="CE63" i="2"/>
  <c r="CG63" i="2" s="1"/>
  <c r="CH63" i="2" s="1"/>
  <c r="CE48" i="2"/>
  <c r="CG48" i="2" s="1"/>
  <c r="CH48" i="2" s="1"/>
  <c r="CE24" i="2"/>
  <c r="CG24" i="2" s="1"/>
  <c r="CH24" i="2" s="1"/>
  <c r="CE72" i="2"/>
  <c r="CG72" i="2" s="1"/>
  <c r="CH72" i="2" s="1"/>
  <c r="CE36" i="2"/>
  <c r="CG36" i="2" s="1"/>
  <c r="CH36" i="2" s="1"/>
  <c r="CE66" i="2"/>
  <c r="CG66" i="2" s="1"/>
  <c r="CH66" i="2" s="1"/>
  <c r="CE38" i="2"/>
  <c r="CG38" i="2" s="1"/>
  <c r="CH38" i="2" s="1"/>
  <c r="CE60" i="2"/>
  <c r="CG60" i="2" s="1"/>
  <c r="CH60" i="2" s="1"/>
  <c r="CE14" i="2"/>
  <c r="CG14" i="2" s="1"/>
  <c r="CH14" i="2" s="1"/>
  <c r="CE46" i="2"/>
  <c r="CG46" i="2" s="1"/>
  <c r="CH46" i="2" s="1"/>
  <c r="CE54" i="2"/>
  <c r="CG54" i="2" s="1"/>
  <c r="CH54" i="2" s="1"/>
  <c r="CE47" i="2"/>
  <c r="CG47" i="2" s="1"/>
  <c r="CH47" i="2" s="1"/>
  <c r="CE23" i="2"/>
  <c r="CG23" i="2" s="1"/>
  <c r="CH23" i="2" s="1"/>
  <c r="CE32" i="2"/>
  <c r="CG32" i="2" s="1"/>
  <c r="CH32" i="2" s="1"/>
  <c r="CE15" i="3"/>
  <c r="CG15" i="3" s="1"/>
  <c r="CH15" i="3" s="1"/>
  <c r="CE22" i="3"/>
  <c r="CG22" i="3" s="1"/>
  <c r="CH22" i="3" s="1"/>
  <c r="CE20" i="3"/>
  <c r="CG20" i="3" s="1"/>
  <c r="CH20" i="3" s="1"/>
  <c r="CE27" i="3"/>
  <c r="CG27" i="3" s="1"/>
  <c r="CH27" i="3" s="1"/>
  <c r="CE18" i="3"/>
  <c r="CG18" i="3" s="1"/>
  <c r="CH18" i="3" s="1"/>
  <c r="CE24" i="3"/>
  <c r="CG24" i="3" s="1"/>
  <c r="CH24" i="3" s="1"/>
  <c r="CE51" i="3"/>
  <c r="CG51" i="3" s="1"/>
  <c r="CH51" i="3" s="1"/>
  <c r="CE31" i="3"/>
  <c r="CG31" i="3" s="1"/>
  <c r="CH31" i="3" s="1"/>
  <c r="CE45" i="3"/>
  <c r="CG45" i="3" s="1"/>
  <c r="CH45" i="3" s="1"/>
  <c r="CE64" i="6"/>
  <c r="CG64" i="6" s="1"/>
  <c r="CH64" i="6" s="1"/>
  <c r="CE58" i="6"/>
  <c r="CG58" i="6" s="1"/>
  <c r="CH58" i="6" s="1"/>
  <c r="CE48" i="6"/>
  <c r="CG48" i="6" s="1"/>
  <c r="CH48" i="6" s="1"/>
  <c r="CE42" i="6"/>
  <c r="CG42" i="6" s="1"/>
  <c r="CH42" i="6" s="1"/>
  <c r="CE32" i="6"/>
  <c r="CG32" i="6" s="1"/>
  <c r="CH32" i="6" s="1"/>
  <c r="CE26" i="6"/>
  <c r="CG26" i="6" s="1"/>
  <c r="CH26" i="6" s="1"/>
  <c r="CE24" i="1"/>
  <c r="CG24" i="1" s="1"/>
  <c r="CH24" i="1" s="1"/>
  <c r="CE54" i="1"/>
  <c r="CG54" i="1" s="1"/>
  <c r="CH54" i="1" s="1"/>
  <c r="CE67" i="1"/>
  <c r="CG67" i="1" s="1"/>
  <c r="CH67" i="1" s="1"/>
  <c r="CE35" i="1"/>
  <c r="CG35" i="1" s="1"/>
  <c r="CH35" i="1" s="1"/>
  <c r="CE61" i="1"/>
  <c r="CG61" i="1" s="1"/>
  <c r="CH61" i="1" s="1"/>
  <c r="CE37" i="1"/>
  <c r="CG37" i="1" s="1"/>
  <c r="CH37" i="1" s="1"/>
  <c r="CE34" i="1"/>
  <c r="CG34" i="1" s="1"/>
  <c r="CH34" i="1" s="1"/>
  <c r="CE29" i="1"/>
  <c r="CG29" i="1" s="1"/>
  <c r="CH29" i="1" s="1"/>
  <c r="CE45" i="1"/>
  <c r="CG45" i="1" s="1"/>
  <c r="CH45" i="1" s="1"/>
  <c r="CE44" i="1"/>
  <c r="CG44" i="1" s="1"/>
  <c r="CH44" i="1" s="1"/>
  <c r="CE41" i="1"/>
  <c r="CG41" i="1" s="1"/>
  <c r="CH41" i="1" s="1"/>
  <c r="CE38" i="1"/>
  <c r="CG38" i="1" s="1"/>
  <c r="CH38" i="1" s="1"/>
  <c r="CE25" i="1"/>
  <c r="CG25" i="1" s="1"/>
  <c r="CH25" i="1" s="1"/>
  <c r="CE14" i="6"/>
  <c r="CG14" i="6" s="1"/>
  <c r="CH14" i="6" s="1"/>
  <c r="CE24" i="6"/>
  <c r="CG24" i="6" s="1"/>
  <c r="CH24" i="6" s="1"/>
  <c r="CE17" i="6"/>
  <c r="CG17" i="6" s="1"/>
  <c r="CH17" i="6" s="1"/>
  <c r="CE13" i="6"/>
  <c r="CG13" i="6" s="1"/>
  <c r="CH13" i="6" s="1"/>
  <c r="CE65" i="6"/>
  <c r="CG65" i="6" s="1"/>
  <c r="CH65" i="6" s="1"/>
  <c r="CE49" i="6"/>
  <c r="CG49" i="6" s="1"/>
  <c r="CH49" i="6" s="1"/>
  <c r="CE33" i="6"/>
  <c r="CG33" i="6" s="1"/>
  <c r="CH33" i="6" s="1"/>
  <c r="CE43" i="2"/>
  <c r="CG43" i="2" s="1"/>
  <c r="CH43" i="2" s="1"/>
  <c r="CE40" i="2"/>
  <c r="CG40" i="2" s="1"/>
  <c r="CH40" i="2" s="1"/>
  <c r="CE34" i="2"/>
  <c r="CG34" i="2" s="1"/>
  <c r="CH34" i="2" s="1"/>
  <c r="CE31" i="2"/>
  <c r="CG31" i="2" s="1"/>
  <c r="CH31" i="2" s="1"/>
  <c r="CE30" i="2"/>
  <c r="CG30" i="2" s="1"/>
  <c r="CH30" i="2" s="1"/>
  <c r="CE59" i="1"/>
  <c r="CG59" i="1" s="1"/>
  <c r="CH59" i="1" s="1"/>
  <c r="CE67" i="5"/>
  <c r="CG67" i="5" s="1"/>
  <c r="CH67" i="5" s="1"/>
  <c r="CE51" i="5"/>
  <c r="CG51" i="5" s="1"/>
  <c r="CH51" i="5" s="1"/>
  <c r="CE68" i="4"/>
  <c r="CG68" i="4" s="1"/>
  <c r="CH68" i="4" s="1"/>
  <c r="CE60" i="4"/>
  <c r="CG60" i="4" s="1"/>
  <c r="CH60" i="4" s="1"/>
  <c r="CE44" i="3"/>
  <c r="CG44" i="3" s="1"/>
  <c r="CH44" i="3" s="1"/>
  <c r="CE61" i="2"/>
  <c r="CG61" i="2" s="1"/>
  <c r="CH61" i="2" s="1"/>
  <c r="CE53" i="2"/>
  <c r="CG53" i="2" s="1"/>
  <c r="CH53" i="2" s="1"/>
  <c r="CE45" i="2"/>
  <c r="CG45" i="2" s="1"/>
  <c r="CH45" i="2" s="1"/>
  <c r="CE37" i="2"/>
  <c r="CG37" i="2" s="1"/>
  <c r="CH37" i="2" s="1"/>
  <c r="CE29" i="2"/>
  <c r="CG29" i="2" s="1"/>
  <c r="CH29" i="2" s="1"/>
  <c r="CE21" i="2"/>
  <c r="CG21" i="2" s="1"/>
  <c r="CH21" i="2" s="1"/>
  <c r="CE13" i="2"/>
  <c r="CG13" i="2" s="1"/>
  <c r="CH13" i="2" s="1"/>
  <c r="CE51" i="2"/>
  <c r="CG51" i="2" s="1"/>
  <c r="CH51" i="2" s="1"/>
  <c r="CE27" i="2"/>
  <c r="CG27" i="2" s="1"/>
  <c r="CH27" i="2" s="1"/>
  <c r="CE71" i="1"/>
  <c r="CG71" i="1" s="1"/>
  <c r="CH71" i="1" s="1"/>
  <c r="CE55" i="1"/>
  <c r="CG55" i="1" s="1"/>
  <c r="CH55" i="1" s="1"/>
  <c r="CE39" i="1"/>
  <c r="CG39" i="1" s="1"/>
  <c r="CH39" i="1" s="1"/>
  <c r="CE43" i="1"/>
  <c r="CG43" i="1" s="1"/>
  <c r="CH43" i="1" s="1"/>
  <c r="CE36" i="1"/>
  <c r="CG36" i="1" s="1"/>
  <c r="CH36" i="1" s="1"/>
  <c r="CE60" i="5"/>
  <c r="CG60" i="5" s="1"/>
  <c r="CH60" i="5" s="1"/>
  <c r="CE59" i="4"/>
  <c r="CG59" i="4" s="1"/>
  <c r="CH59" i="4" s="1"/>
  <c r="CE28" i="3"/>
  <c r="CG28" i="3" s="1"/>
  <c r="CH28" i="3" s="1"/>
  <c r="CE52" i="2"/>
  <c r="CG52" i="2" s="1"/>
  <c r="CH52" i="2" s="1"/>
  <c r="CE28" i="2"/>
  <c r="CG28" i="2" s="1"/>
  <c r="CH28" i="2" s="1"/>
  <c r="CE20" i="2"/>
  <c r="CG20" i="2" s="1"/>
  <c r="CH20" i="2" s="1"/>
  <c r="CE40" i="3"/>
  <c r="CG40" i="3" s="1"/>
  <c r="CH40" i="3" s="1"/>
  <c r="CE32" i="3"/>
  <c r="CG32" i="3" s="1"/>
  <c r="CH32" i="3" s="1"/>
  <c r="CE25" i="3"/>
  <c r="CG25" i="3" s="1"/>
  <c r="CH25" i="3" s="1"/>
  <c r="CE19" i="2"/>
  <c r="CG19" i="2" s="1"/>
  <c r="CH19" i="2" s="1"/>
  <c r="CE64" i="1"/>
  <c r="CG64" i="1" s="1"/>
  <c r="CH64" i="1" s="1"/>
  <c r="CE48" i="1"/>
  <c r="CG48" i="1" s="1"/>
  <c r="CH48" i="1" s="1"/>
  <c r="CE32" i="1"/>
  <c r="CG32" i="1" s="1"/>
  <c r="CH32" i="1" s="1"/>
  <c r="CE27" i="1"/>
  <c r="CG27" i="1" s="1"/>
  <c r="CH27" i="1" s="1"/>
  <c r="CE59" i="2"/>
  <c r="CG59" i="2" s="1"/>
  <c r="CH59" i="2" s="1"/>
  <c r="CE63" i="5"/>
  <c r="CG63" i="5" s="1"/>
  <c r="CH63" i="5" s="1"/>
  <c r="CE15" i="6"/>
  <c r="CG15" i="6" s="1"/>
  <c r="CH15" i="6" s="1"/>
  <c r="CE58" i="5"/>
  <c r="CG58" i="5" s="1"/>
  <c r="CH58" i="5" s="1"/>
  <c r="CE47" i="5"/>
  <c r="CG47" i="5" s="1"/>
  <c r="CH47" i="5" s="1"/>
  <c r="CE39" i="5"/>
  <c r="CG39" i="5" s="1"/>
  <c r="CH39" i="5" s="1"/>
  <c r="CE21" i="3"/>
  <c r="CG21" i="3" s="1"/>
  <c r="CH21" i="3" s="1"/>
  <c r="CE16" i="3"/>
  <c r="CG16" i="3" s="1"/>
  <c r="CH16" i="3" s="1"/>
  <c r="CE68" i="2"/>
  <c r="CG68" i="2" s="1"/>
  <c r="CH68" i="2" s="1"/>
  <c r="CE68" i="1"/>
  <c r="CG68" i="1" s="1"/>
  <c r="CH68" i="1" s="1"/>
  <c r="AK50" i="2"/>
  <c r="AR50" i="2" s="1"/>
  <c r="CE50" i="2" s="1"/>
  <c r="CG50" i="2" s="1"/>
  <c r="CH50" i="2" s="1"/>
  <c r="AK18" i="2"/>
  <c r="AR18" i="2" s="1"/>
  <c r="CE18" i="2" s="1"/>
  <c r="CG18" i="2" s="1"/>
  <c r="CH18" i="2" s="1"/>
</calcChain>
</file>

<file path=xl/sharedStrings.xml><?xml version="1.0" encoding="utf-8"?>
<sst xmlns="http://schemas.openxmlformats.org/spreadsheetml/2006/main" count="1028" uniqueCount="302">
  <si>
    <t>CONTROL DE ACTIVIDADES</t>
  </si>
  <si>
    <t>Nombre del Docente:</t>
  </si>
  <si>
    <t>TERESA DE JESÚS ASCENCIO DE REYES</t>
  </si>
  <si>
    <t>'63'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</si>
  <si>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</si>
  <si>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</si>
  <si>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</si>
  <si>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</si>
  <si>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</si>
  <si>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</si>
  <si>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</si>
  <si>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</si>
  <si>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</si>
  <si>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</si>
  <si>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</si>
  <si>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</si>
  <si>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</si>
  <si>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'17'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</si>
  <si>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</si>
  <si>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</si>
  <si>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</si>
  <si>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</si>
  <si>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</si>
  <si>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</si>
  <si>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</si>
  <si>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</si>
  <si>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</si>
  <si>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</si>
  <si>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</si>
  <si>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</si>
  <si>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</si>
  <si>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</si>
  <si>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</si>
  <si>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</si>
  <si>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</si>
  <si>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</si>
  <si>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</si>
  <si>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</si>
  <si>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</si>
  <si>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</si>
  <si>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</si>
  <si>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</si>
  <si>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</si>
  <si>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</si>
  <si>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</si>
  <si>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</si>
  <si>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</si>
  <si>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</si>
  <si>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</si>
  <si>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</si>
  <si>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</si>
  <si>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</si>
  <si>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</si>
  <si>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</si>
  <si>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</si>
  <si>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</si>
  <si>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</si>
  <si>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</si>
  <si>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</si>
  <si>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</si>
  <si>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</si>
  <si>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</si>
  <si>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</si>
  <si>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</si>
  <si>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LEMUS MOLINA, CARMEN LISSETH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</si>
  <si>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</si>
  <si>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</si>
  <si>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</si>
  <si>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</si>
  <si>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</si>
  <si>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</si>
  <si>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</si>
  <si>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</si>
  <si>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</si>
  <si>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</si>
  <si>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</si>
  <si>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</si>
  <si>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</si>
  <si>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</si>
  <si>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</si>
  <si>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</si>
  <si>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'11'</t>
  </si>
  <si>
    <t>Segundo año</t>
  </si>
  <si>
    <t>ACEVEDO ABREGO, JACKELIN CAROLINA</t>
  </si>
  <si>
    <t>ACOSTA GREGORIO, FÁTIMA ELIZABETH</t>
  </si>
  <si>
    <t>AGUILAR MARTÍNEZ, GUILLERMO STEVE</t>
  </si>
  <si>
    <t>AGUILAR SIERRA, MARILYN GUADALUPE</t>
  </si>
  <si>
    <t>ALDANA ALDANA, FÁTIMA ARACELY</t>
  </si>
  <si>
    <t>ARÉVALO GALDÁMEZ, RAFAEL STIVEN</t>
  </si>
  <si>
    <t>AVALOS ALVARADO, ANDREA MARCELA</t>
  </si>
  <si>
    <t>AVALOS SÁNCHEZ, HENRY GIOVANNI</t>
  </si>
  <si>
    <t>BRIZUELA SANTOS, YULISSA ARELY</t>
  </si>
  <si>
    <t>CASTANEDA ROSALES, JOSÉ MANUEL</t>
  </si>
  <si>
    <t>CONTRERAS VALLADARES, HEISEL JULISSA</t>
  </si>
  <si>
    <t>CRUZ MARTÍNEZ, ADAMARY MICHELLE</t>
  </si>
  <si>
    <t>ESCOBAR GALDÁMEZ, LESLIE YASMÍN</t>
  </si>
  <si>
    <t>ESCOBAR LINARES, VANESSA ROXANA</t>
  </si>
  <si>
    <t>FLORES ESCALÓN, LUCERO ELIZABETH</t>
  </si>
  <si>
    <t>FLORES MARTÍNEZ, ANTHONY ALEXIS</t>
  </si>
  <si>
    <t>GIRÓN DUARTE, ELÍ ANTONIO</t>
  </si>
  <si>
    <t>JUÁREZ SÁNCHEZ, VERÓNICA ABIGAÍL</t>
  </si>
  <si>
    <t>LÓPEZ RAMOS, EMERSON ALEXIS</t>
  </si>
  <si>
    <t>MAGAÑA DE LEÓN, AHILYN PAOLA</t>
  </si>
  <si>
    <t>MARTÍNEZ DÍAZ, KEIRY YAJAIRA</t>
  </si>
  <si>
    <t>MARTÍNEZ ERAZO, DAYANA ARELY</t>
  </si>
  <si>
    <t>MEJÍA ALVARADO, JEFFERSON ALEXANDER</t>
  </si>
  <si>
    <t>MÉNDEZ HERNÁNDEZ, WENDY JOHANNA</t>
  </si>
  <si>
    <t>MORALES RODRÍGUEZ, ELIZA MERARI</t>
  </si>
  <si>
    <t>MORENO CONSTANTE, OSCAR DAVID</t>
  </si>
  <si>
    <t>RECINOS ORELLANA, ANDREA ALEJANDRA</t>
  </si>
  <si>
    <t>RÍVAS AGUILAR, LILIANA NATALY</t>
  </si>
  <si>
    <t>RIVAS CRUZ, EMILY DANIELA</t>
  </si>
  <si>
    <t>RIVERA HERNÁNDEZ, ALBERTO ADILIO</t>
  </si>
  <si>
    <t>RIVERA LOVO, JENNIFER ABIGAIL</t>
  </si>
  <si>
    <t>RIVERA MAGAÑA, KARLA LIZETH</t>
  </si>
  <si>
    <t>RODRÍGUEZ COREA, JEFFERSON EDGARDO</t>
  </si>
  <si>
    <t>RODRÍGUEZ MONTEJO, CHRISTOPHER DAVID</t>
  </si>
  <si>
    <t>SALGUERO CORTÉS, ANGEL EMILIANO</t>
  </si>
  <si>
    <t>SANABRIA SANABRIA, TATIANA ELIZABETH</t>
  </si>
  <si>
    <t>SANDOVAL FLORES, ANTHONY FRANCISCO</t>
  </si>
  <si>
    <t>SANDOVAL SANDOVAL, JUANA ELIZABETH</t>
  </si>
  <si>
    <t>SANDOVAL SANDOVAL, MARTI GEOVANNI</t>
  </si>
  <si>
    <t>SANTELIZ LANDAVERDE, BILLY ELÍAS</t>
  </si>
  <si>
    <t>VALENCIA ALVARADO, ANTHONY STEVEN</t>
  </si>
  <si>
    <t>VIDES ESPINOZA, JONATHAN ALEXANDER</t>
  </si>
  <si>
    <t>'07'</t>
  </si>
  <si>
    <t>Bachillerato Técnico Vocacional Comercial</t>
  </si>
  <si>
    <t>'02'</t>
  </si>
  <si>
    <t>B</t>
  </si>
  <si>
    <t>'258'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</si>
  <si>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</si>
  <si>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</si>
  <si>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</si>
  <si>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</si>
  <si>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</si>
  <si>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</si>
  <si>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</si>
  <si>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</si>
  <si>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</si>
  <si>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</si>
  <si>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</si>
  <si>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</si>
  <si>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</si>
  <si>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</si>
  <si>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</si>
  <si>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</si>
  <si>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</si>
  <si>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</si>
  <si>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</si>
  <si>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</si>
  <si>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</si>
  <si>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'245'</t>
  </si>
  <si>
    <t>Conducta</t>
  </si>
  <si>
    <t>ALARCÓN AVILES, ERIKA LILIANA</t>
  </si>
  <si>
    <t>AVALOS PACHECO, NOÉ DE JESÚS</t>
  </si>
  <si>
    <t>BARCENES CHÉVEZ, TIFANI YALINETH</t>
  </si>
  <si>
    <t>DUARTE DELGADO, CASANDRA MARIBEL</t>
  </si>
  <si>
    <t>GÓMEZ BRITO, PEDRO BENEDICTO</t>
  </si>
  <si>
    <t>GÓMEZ FLORES, GLORIA STEPHANIE</t>
  </si>
  <si>
    <t>GUERRERO MAGAÑA, JONATHAN HEMANUEL</t>
  </si>
  <si>
    <t>GUTIÉRREZ AMAYA, NELLY ELIZABETH</t>
  </si>
  <si>
    <t>GUTIÉRREZ ORTIZ, JUAN CARLOS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</si>
  <si>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</si>
  <si>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</si>
  <si>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</si>
  <si>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</si>
  <si>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</si>
  <si>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</si>
  <si>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</si>
  <si>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</si>
  <si>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SOLA MEDINA, BERTHA LISBETH</t>
  </si>
  <si>
    <t>ZOMETA MENDOZA, REGINA JEANINE</t>
  </si>
  <si>
    <t>'246'</t>
  </si>
  <si>
    <t>Asistencia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</si>
  <si>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</si>
  <si>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</si>
  <si>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</si>
  <si>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</si>
  <si>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</si>
  <si>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</si>
  <si>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</si>
  <si>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</si>
  <si>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'270'</t>
  </si>
  <si>
    <t>'272'</t>
  </si>
  <si>
    <t>'273'</t>
  </si>
  <si>
    <t>'274'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</si>
  <si>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</si>
  <si>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</si>
  <si>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</si>
  <si>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</si>
  <si>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EXAMEN CIENCIA FISICA</t>
  </si>
  <si>
    <t>GUIA CC. FISICA</t>
  </si>
  <si>
    <t>TAREA PRESIONES</t>
  </si>
  <si>
    <t>LAB. FLUIDOS</t>
  </si>
  <si>
    <t>GUIA DE PRESION</t>
  </si>
  <si>
    <t>GUIA CC FISICA  GASES</t>
  </si>
  <si>
    <t>EXAMEN8.5</t>
  </si>
  <si>
    <t>GUIA CC NN</t>
  </si>
  <si>
    <t>FUSION DE GUIAS</t>
  </si>
  <si>
    <t>GUIA CC FISICA</t>
  </si>
  <si>
    <t>LAB.FLUIDOS</t>
  </si>
  <si>
    <t>LAB.REINOS</t>
  </si>
  <si>
    <t>VINAGRE</t>
  </si>
  <si>
    <t>CUESTIONARIO</t>
  </si>
  <si>
    <t>AUTO. Y HETO</t>
  </si>
  <si>
    <t>CONDUCTA</t>
  </si>
  <si>
    <t>LAB. MEDICIONES</t>
  </si>
  <si>
    <t>GUIA DE FUERZA</t>
  </si>
  <si>
    <t>GUIA FUSIONADA</t>
  </si>
  <si>
    <t>TAREA</t>
  </si>
  <si>
    <t>GUIA CC FIS, 14 ABRIL</t>
  </si>
  <si>
    <t>AUTO Y HETERO</t>
  </si>
  <si>
    <t xml:space="preserve"> LAB</t>
  </si>
  <si>
    <t>ACTIVIDAD CIENTIFICA</t>
  </si>
  <si>
    <t xml:space="preserve"> EQUIPO DE LAB.</t>
  </si>
  <si>
    <t>ASISTENCIA</t>
  </si>
  <si>
    <t>TEJIDOS.CCNN</t>
  </si>
  <si>
    <t>GUIA VECTORES</t>
  </si>
  <si>
    <t>ORIGEN DE LA VIDA</t>
  </si>
  <si>
    <t>EQUIPO LAB</t>
  </si>
  <si>
    <t>GUIA TAXONOMICA</t>
  </si>
  <si>
    <t>HERMABRIO</t>
  </si>
  <si>
    <t>EXAMEN CC</t>
  </si>
  <si>
    <t>ALBUM TAXONOMICO</t>
  </si>
  <si>
    <t>GUIA ELECTRICIDAD</t>
  </si>
  <si>
    <t>SELLOS</t>
  </si>
  <si>
    <t>AUTO Y HETE</t>
  </si>
  <si>
    <t>LAB.CORAZON</t>
  </si>
  <si>
    <t>GUIA DE GASES</t>
  </si>
  <si>
    <t>GUIA BIODIVERSIDAD</t>
  </si>
  <si>
    <t>TAXONOMIA</t>
  </si>
  <si>
    <t>EXAMEN CCNN</t>
  </si>
  <si>
    <t>HERBARIO</t>
  </si>
  <si>
    <t>INSECTARIO</t>
  </si>
  <si>
    <t>GUIA CF</t>
  </si>
  <si>
    <t>AUTO Y HERO</t>
  </si>
  <si>
    <t>EXAMEN FISICA</t>
  </si>
  <si>
    <t>conducta</t>
  </si>
  <si>
    <t>laboratorio</t>
  </si>
  <si>
    <t>CELULA</t>
  </si>
  <si>
    <t>corto ciencia fisica</t>
  </si>
  <si>
    <t>guia ciencia fisica</t>
  </si>
  <si>
    <t>examen cuaderno abierto</t>
  </si>
  <si>
    <t>laboratorio practico</t>
  </si>
  <si>
    <t>examn fisica</t>
  </si>
  <si>
    <t>LABORATORIO</t>
  </si>
  <si>
    <t>FOTOSINTESIS</t>
  </si>
  <si>
    <t>EXAMEN CAB. DE MAR</t>
  </si>
  <si>
    <t>GUIA FUERZA</t>
  </si>
  <si>
    <t>GUIA MOVIMIENTO</t>
  </si>
  <si>
    <t>CUADERNO ABIERTO</t>
  </si>
  <si>
    <t>guia cc fisica</t>
  </si>
  <si>
    <t>GALERIAA</t>
  </si>
  <si>
    <t>HOMO SAPIES</t>
  </si>
  <si>
    <t xml:space="preserve">CALENTAMIENTO GLOBAL </t>
  </si>
  <si>
    <t>GUIA ECOLOGICA</t>
  </si>
  <si>
    <t>MUSEO</t>
  </si>
  <si>
    <t>HELIOSTATOS</t>
  </si>
  <si>
    <t>EFECTO INVERNADERO</t>
  </si>
  <si>
    <t>AUTO Y HET.</t>
  </si>
  <si>
    <t>GUIA EENERGIA</t>
  </si>
  <si>
    <t>TABLA</t>
  </si>
  <si>
    <t>TERMODINAMICA</t>
  </si>
  <si>
    <t>FORMACION DE COMPUESTO</t>
  </si>
  <si>
    <t>LECTURA COMPRENSIVA TERMO</t>
  </si>
  <si>
    <t>CIENCIA FISICA</t>
  </si>
  <si>
    <t xml:space="preserve">LECTURA </t>
  </si>
  <si>
    <t>EXAMEN</t>
  </si>
  <si>
    <t>LAB.ADE</t>
  </si>
  <si>
    <t>COMPUESTOS.</t>
  </si>
  <si>
    <t>AUTO HETERO</t>
  </si>
  <si>
    <t>EXAMEN CC NN</t>
  </si>
  <si>
    <t>CALENTAMIENTO</t>
  </si>
  <si>
    <t>ELECTROSCOPIO.</t>
  </si>
  <si>
    <t>CIRCUITO</t>
  </si>
  <si>
    <t>MUSEO ANATOMIA</t>
  </si>
  <si>
    <t>ELIOSTATOS</t>
  </si>
  <si>
    <t>ORAL TABLA PERIODICA</t>
  </si>
  <si>
    <t>MOLECULA</t>
  </si>
  <si>
    <t>TABLA PERIODICA</t>
  </si>
  <si>
    <t>GUIA CERRO VERDE</t>
  </si>
  <si>
    <t>TAREA SINDROMES</t>
  </si>
  <si>
    <t>EXAMEN CUADERNO ABIERTO</t>
  </si>
  <si>
    <t>GUIA DE MOLARIDAD</t>
  </si>
  <si>
    <t>FORMACION DE COMPUESTOS</t>
  </si>
  <si>
    <t>corto compuestos</t>
  </si>
  <si>
    <t>guia cerro verde</t>
  </si>
  <si>
    <t>LABORATORIO PH</t>
  </si>
  <si>
    <t>EXAMEN ORGANICA</t>
  </si>
  <si>
    <t>LAB PH</t>
  </si>
  <si>
    <t>CERRO VERDE</t>
  </si>
  <si>
    <t>MOLARIDAD</t>
  </si>
  <si>
    <t>GUIA CC.FISICA</t>
  </si>
  <si>
    <t>QUIMICA ORG.</t>
  </si>
  <si>
    <t>GUIA CC, NATURALES</t>
  </si>
  <si>
    <t>ORAL</t>
  </si>
  <si>
    <t>MODELO MOLECULAR</t>
  </si>
  <si>
    <t>EXAMEN DE COM.</t>
  </si>
  <si>
    <t>CONFIGURACION ELEC.</t>
  </si>
  <si>
    <t>SINDROMES</t>
  </si>
  <si>
    <t>GUIA CERO VERDE</t>
  </si>
  <si>
    <t>AUTO-HETERO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</si>
</sst>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10" fillId="12" borderId="6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</cellXfs>
  <cellStyles count="1">
    <cellStyle name="Normal" xfId="0" builtinId="0"/>
  </cellStyles>
  <dxfs count="129"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zoomScale="90" zoomScaleNormal="90" workbookViewId="0">
      <pane xSplit="6" ySplit="12" topLeftCell="BO45" activePane="bottomRight" state="frozen"/>
      <selection pane="topRight"/>
      <selection pane="bottomLeft"/>
      <selection pane="bottomRight" activeCell="BP50" sqref="BP5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17" width="4.85546875" customWidth="1"/>
    <col min="18" max="18" width="7.5703125" customWidth="1"/>
    <col min="19" max="24" width="4.85546875" customWidth="1"/>
    <col min="25" max="25" width="9.57031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83" t="str">
        <f>IF(Y11&gt;110%,"Error Mayor que 110%","")</f>
        <v>Error Mayor que 110%</v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22</v>
      </c>
      <c r="H10" s="82"/>
      <c r="I10" s="82"/>
      <c r="J10" s="82"/>
      <c r="K10" s="82"/>
      <c r="L10" s="81"/>
      <c r="M10" s="80" t="s">
        <v>23</v>
      </c>
      <c r="N10" s="82"/>
      <c r="O10" s="82"/>
      <c r="P10" s="82"/>
      <c r="Q10" s="82"/>
      <c r="R10" s="81"/>
      <c r="S10" s="80" t="s">
        <v>24</v>
      </c>
      <c r="T10" s="82"/>
      <c r="U10" s="82"/>
      <c r="V10" s="81"/>
      <c r="W10" s="80" t="s">
        <v>25</v>
      </c>
      <c r="X10" s="81"/>
      <c r="Y10" s="53" t="s">
        <v>26</v>
      </c>
      <c r="Z10" s="80" t="s">
        <v>22</v>
      </c>
      <c r="AA10" s="82"/>
      <c r="AB10" s="82"/>
      <c r="AC10" s="82"/>
      <c r="AD10" s="82"/>
      <c r="AE10" s="81"/>
      <c r="AF10" s="80" t="s">
        <v>23</v>
      </c>
      <c r="AG10" s="82"/>
      <c r="AH10" s="82"/>
      <c r="AI10" s="82"/>
      <c r="AJ10" s="82"/>
      <c r="AK10" s="81"/>
      <c r="AL10" s="80" t="s">
        <v>24</v>
      </c>
      <c r="AM10" s="82"/>
      <c r="AN10" s="82"/>
      <c r="AO10" s="81"/>
      <c r="AP10" s="80" t="s">
        <v>25</v>
      </c>
      <c r="AQ10" s="81"/>
      <c r="AR10" s="53" t="s">
        <v>26</v>
      </c>
      <c r="AS10" s="80" t="s">
        <v>22</v>
      </c>
      <c r="AT10" s="82"/>
      <c r="AU10" s="82"/>
      <c r="AV10" s="82"/>
      <c r="AW10" s="82"/>
      <c r="AX10" s="81"/>
      <c r="AY10" s="80" t="s">
        <v>23</v>
      </c>
      <c r="AZ10" s="82"/>
      <c r="BA10" s="82"/>
      <c r="BB10" s="82"/>
      <c r="BC10" s="82"/>
      <c r="BD10" s="81"/>
      <c r="BE10" s="80" t="s">
        <v>24</v>
      </c>
      <c r="BF10" s="82"/>
      <c r="BG10" s="82"/>
      <c r="BH10" s="81"/>
      <c r="BI10" s="80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0.2</v>
      </c>
      <c r="H11" s="12">
        <v>0.1</v>
      </c>
      <c r="I11" s="12">
        <v>0.1</v>
      </c>
      <c r="J11" s="12">
        <v>0.1</v>
      </c>
      <c r="K11" s="12">
        <v>0.2</v>
      </c>
      <c r="L11" s="55">
        <f>SUM(G11:K11)</f>
        <v>0.7</v>
      </c>
      <c r="M11" s="11">
        <v>0.1</v>
      </c>
      <c r="N11" s="26">
        <v>20</v>
      </c>
      <c r="O11" s="12"/>
      <c r="P11" s="12"/>
      <c r="Q11" s="12"/>
      <c r="R11" s="55">
        <f>SUM(M11:Q11)</f>
        <v>20.100000000000001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 t="str">
        <f>IF(X11+V11+R11+L11&gt;110%,"error",X11+V11+R11+L11)</f>
        <v>error</v>
      </c>
      <c r="Z11" s="11">
        <v>0.2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0.8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0.8</v>
      </c>
      <c r="AS11" s="11">
        <v>0.1</v>
      </c>
      <c r="AT11" s="12">
        <v>0.2</v>
      </c>
      <c r="AU11" s="12">
        <v>0.2</v>
      </c>
      <c r="AV11" s="12">
        <v>0.1</v>
      </c>
      <c r="AW11" s="12">
        <v>0.1</v>
      </c>
      <c r="AX11" s="55">
        <f>SUM(AS11:AW11)</f>
        <v>0.7</v>
      </c>
      <c r="AY11" s="11">
        <v>0.2</v>
      </c>
      <c r="AZ11" s="12">
        <v>0.1</v>
      </c>
      <c r="BA11" s="12"/>
      <c r="BB11" s="12"/>
      <c r="BC11" s="12"/>
      <c r="BD11" s="55">
        <f>SUM(AY11:BC11)</f>
        <v>0.30000000000000004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0.2</v>
      </c>
      <c r="BN11" s="12">
        <v>0.1</v>
      </c>
      <c r="BO11" s="12">
        <v>0.1</v>
      </c>
      <c r="BP11" s="12">
        <v>0.1</v>
      </c>
      <c r="BQ11" s="9">
        <f>SUM(BL11:BP11)</f>
        <v>0.7</v>
      </c>
      <c r="BR11" s="11">
        <v>0.2</v>
      </c>
      <c r="BS11" s="12">
        <v>0.1</v>
      </c>
      <c r="BT11" s="12"/>
      <c r="BU11" s="12"/>
      <c r="BV11" s="12"/>
      <c r="BW11" s="9">
        <f>SUM(BR11:BV11)</f>
        <v>0.30000000000000004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208</v>
      </c>
      <c r="H12" s="26" t="s">
        <v>213</v>
      </c>
      <c r="I12" s="26" t="s">
        <v>209</v>
      </c>
      <c r="J12" s="26" t="s">
        <v>212</v>
      </c>
      <c r="K12" s="26" t="s">
        <v>210</v>
      </c>
      <c r="L12" s="56" t="s">
        <v>34</v>
      </c>
      <c r="M12" s="26" t="s">
        <v>211</v>
      </c>
      <c r="N12" s="79"/>
      <c r="O12" s="26" t="s">
        <v>219</v>
      </c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239</v>
      </c>
      <c r="AA12" s="26" t="s">
        <v>240</v>
      </c>
      <c r="AB12" s="26" t="s">
        <v>241</v>
      </c>
      <c r="AC12" s="26" t="s">
        <v>242</v>
      </c>
      <c r="AD12" s="26" t="s">
        <v>243</v>
      </c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211</v>
      </c>
      <c r="AT12" s="26" t="s">
        <v>260</v>
      </c>
      <c r="AU12" s="26" t="s">
        <v>261</v>
      </c>
      <c r="AV12" s="26" t="s">
        <v>262</v>
      </c>
      <c r="AW12" s="26" t="s">
        <v>263</v>
      </c>
      <c r="AX12" s="56" t="s">
        <v>34</v>
      </c>
      <c r="AY12" s="26" t="s">
        <v>264</v>
      </c>
      <c r="AZ12" s="26" t="s">
        <v>238</v>
      </c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295</v>
      </c>
      <c r="BM12" s="26" t="s">
        <v>296</v>
      </c>
      <c r="BN12" s="26" t="s">
        <v>297</v>
      </c>
      <c r="BO12" s="26" t="s">
        <v>298</v>
      </c>
      <c r="BP12" s="26" t="s">
        <v>299</v>
      </c>
      <c r="BQ12" s="56" t="s">
        <v>34</v>
      </c>
      <c r="BR12" s="26" t="s">
        <v>300</v>
      </c>
      <c r="BS12" s="26" t="s">
        <v>301</v>
      </c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1</v>
      </c>
      <c r="H13" s="8">
        <v>9</v>
      </c>
      <c r="I13" s="8">
        <v>7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4.8</v>
      </c>
      <c r="M13" s="8">
        <v>8</v>
      </c>
      <c r="N13" s="8"/>
      <c r="O13" s="8"/>
      <c r="P13" s="8"/>
      <c r="Q13" s="8"/>
      <c r="R13" s="14" t="e">
        <f>IF(OR($G$4="MEDIA",$G$4="BASICA - TERCER CICLO"),ROUND((M13*$M$11)+(N13*#REF!)+(O13*$O$11)+(P13*$P$11)+(Q13*$Q$11),2),ROUND((M13*$M$11)+(N13*#REF!)+(O13*$O$11)+(P13*$P$11)+(Q13*$Q$11),2))</f>
        <v>#REF!</v>
      </c>
      <c r="S13" s="8"/>
      <c r="T13" s="8"/>
      <c r="U13" s="8"/>
      <c r="V13" s="14">
        <f t="shared" ref="V13:V44" si="1">IF(OR($G$4="MEDIA",$G$4="BASICA - TERCER CICLO"),ROUND((S13*$S$11)+(T13*$T$11)+(U13*$U$11),2),ROUND((S13*$S$11)+(T13*$T$11)+(U13*$U$11),2))</f>
        <v>0</v>
      </c>
      <c r="W13" s="8"/>
      <c r="X13" s="15">
        <f t="shared" ref="X13:X44" si="2">IF(OR($G$4="MEDIA",$G$4="BASICA - TERCER CICLO"),ROUND((W13*$W$11),2),ROUND((W13*$W$11),0))</f>
        <v>0</v>
      </c>
      <c r="Y13" s="58" t="e">
        <f t="shared" ref="Y13:Y44" si="3">IF(OR($G$4="MEDIA",$G$4="BASICA - TERCER CICLO"),ROUND((L13+R13+V13+X13),1),IF($G$4="BASICA",ROUND((L13+R13+V13+X13),0),ROUND((L13+R13+V13+X13),1)))</f>
        <v>#REF!</v>
      </c>
      <c r="Z13" s="8">
        <v>8</v>
      </c>
      <c r="AA13" s="8">
        <v>7.5</v>
      </c>
      <c r="AB13" s="8">
        <v>3.3</v>
      </c>
      <c r="AC13" s="8">
        <v>6.3</v>
      </c>
      <c r="AD13" s="8">
        <v>9</v>
      </c>
      <c r="AE13" s="14">
        <f t="shared" ref="AE13:AE44" si="4">IF(OR($G$4="MEDIA",$G$4="BASICA - TERCER CICLO"),ROUND((Z13*$Z$11)+(AA13*$AA$11)+(AB13*$AB$11)+(AC13*$AC$11)+(AD13*$AD$11),2),ROUND((Z13*$Z$11)+(AA13*$AA$11)+(AB13*$AB$11)+(AC13*$AC$11)+(AD13*$AD$11),2))</f>
        <v>5.74</v>
      </c>
      <c r="AF13" s="8"/>
      <c r="AG13" s="8"/>
      <c r="AH13" s="8"/>
      <c r="AI13" s="8"/>
      <c r="AJ13" s="8"/>
      <c r="AK13" s="14">
        <f t="shared" ref="AK13:AK44" si="5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6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7">IF(OR($G$4="MEDIA",$G$4="BASICA - TERCER CICLO"),ROUND((AP13*$AP$11),2),ROUND((AP13*$AP$11),0))</f>
        <v>0</v>
      </c>
      <c r="AR13" s="58">
        <f t="shared" ref="AR13:AR44" si="8">IF(OR($G$4="MEDIA",$G$4="BASICA - TERCER CICLO"),ROUND((AE13+AK13+AO13+AQ13),1),IF($G$4="BASICA",ROUND((AE13+AK13+AO13+AQ13),0),ROUND((AE13+AK13+AO13+AQ13),1)))</f>
        <v>5.7</v>
      </c>
      <c r="AS13" s="8">
        <v>8</v>
      </c>
      <c r="AT13" s="8">
        <v>5</v>
      </c>
      <c r="AU13" s="8">
        <v>10</v>
      </c>
      <c r="AV13" s="8">
        <v>7</v>
      </c>
      <c r="AW13" s="8">
        <v>8</v>
      </c>
      <c r="AX13" s="14">
        <f t="shared" ref="AX13:AX44" si="9">IF(OR($G$4="MEDIA",$G$4="BASICA - TERCER CICLO"),ROUND((AS13*$AS$11)+(AT13*$AT$11)+(AU13*$AU$11)+(AV13*$AV$11)+(AW13*$AW$11),2),ROUND((AS13*$AS$11)+(AT13*$AT$11)+(AU13*$AU$11)+(AV13*$AV$11)+(AW13*$AW$11),2))</f>
        <v>5.3</v>
      </c>
      <c r="AY13" s="8">
        <v>7.5</v>
      </c>
      <c r="AZ13" s="8">
        <v>7</v>
      </c>
      <c r="BA13" s="8"/>
      <c r="BB13" s="8"/>
      <c r="BC13" s="8"/>
      <c r="BD13" s="14">
        <f t="shared" ref="BD13:BD44" si="10">IF(OR($G$4="MEDIA",$G$4="BASICA - TERCER CICLO"),ROUND((AY13*$AY$11)+(AZ13*$AZ$11)+(BA13*$BA$11)+(BB13*$BB$11)+(BC13*$BC$11),2),ROUND((AY13*$AY$11)+(AZ13*$AZ$11)+(BA13*$BA$11)+(BB13*$BB$11)+(BC13*$BC$11),2))</f>
        <v>2.2000000000000002</v>
      </c>
      <c r="BE13" s="8"/>
      <c r="BF13" s="8"/>
      <c r="BG13" s="8"/>
      <c r="BH13" s="14">
        <f t="shared" ref="BH13:BH44" si="11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2">IF(OR($G$4="MEDIA",$G$4="BASICA - TERCER CICLO"),ROUND((BI13*$BI$11),2),ROUND((BI13*$BI$11),0))</f>
        <v>0</v>
      </c>
      <c r="BK13" s="58">
        <f t="shared" ref="BK13:BK44" si="13">IF(OR($G$4="MEDIA",$G$4="BASICA - TERCER CICLO"),ROUND((AX13+BD13+BH13+BJ13),1),IF($G$4="BASICA",ROUND((AX13+BD13+BH13+BJ13),0),ROUND((AX13+BD13+BH13+BJ13),1)))</f>
        <v>7.5</v>
      </c>
      <c r="BL13" s="8">
        <v>8</v>
      </c>
      <c r="BM13" s="8">
        <v>5</v>
      </c>
      <c r="BN13" s="8">
        <v>6</v>
      </c>
      <c r="BO13" s="8">
        <v>5</v>
      </c>
      <c r="BP13" s="8">
        <v>6</v>
      </c>
      <c r="BQ13" s="14">
        <f t="shared" ref="BQ13:BQ44" si="14">IF(OR($G$4="MEDIA",$G$4="BASICA - TERCER CICLO"),ROUND((BL13*$BL$11)+(BM13*$BM$11)+(BN13*$BN$11)+(BO13*$BO$11)+(BP13*$BP$11),2),ROUND((BL13*$BL$11)+(BM13*$BM$11)+(BN13*$BN$11)+(BO13*$BO$11)+(BP13*$BP$11),2))</f>
        <v>4.3</v>
      </c>
      <c r="BR13" s="8">
        <v>10</v>
      </c>
      <c r="BS13" s="8">
        <v>8</v>
      </c>
      <c r="BT13" s="8"/>
      <c r="BU13" s="8"/>
      <c r="BV13" s="8"/>
      <c r="BW13" s="14">
        <f t="shared" ref="BW13:BW44" si="15">IF(OR($G$4="MEDIA",$G$4="BASICA - TERCER CICLO"),ROUND((BR13*$BR$11)+(BS13*$BS$11)+(BT13*$BT$11)+(BU13*$BU$11)+(BV13*$BV$11),2),ROUND((BR13*$BR$11)+(BS13*$BS$11)+(BT13*$BT$11)+(BU13*$BU$11)+(BV13*$BP$11),2))</f>
        <v>2.8</v>
      </c>
      <c r="BX13" s="8"/>
      <c r="BY13" s="8"/>
      <c r="BZ13" s="8"/>
      <c r="CA13" s="14">
        <f t="shared" ref="CA13:CA44" si="16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7">IF(OR($G$4="MEDIA",$G$4="BASICA - TERCER CICLO"),ROUND((CB13*$BI$11),2),ROUND((CB13*$BI$11),0))</f>
        <v>0</v>
      </c>
      <c r="CD13" s="58">
        <f t="shared" ref="CD13:CD44" si="18">IF(OR($G$4="MEDIA",$G$4="BASICA - TERCER CICLO"),ROUND((BQ13+BW13+CA13+CC13),1),IF($G$4="BASICA",ROUND((BQ13+BW13+CA13+CC13),0),ROUND((BQ13+BW13+CA13+CC13),1)))</f>
        <v>7.1</v>
      </c>
      <c r="CE13" s="58" t="e">
        <f t="shared" ref="CE13:CE44" si="19">IF($G$4 = "MEDIA",ROUND(((Y13+AR13+BK13+CD13)/4),0),ROUND(((Y13+AR13+BK13)/3),0))</f>
        <v>#REF!</v>
      </c>
      <c r="CF13" s="19"/>
      <c r="CG13" s="58" t="e">
        <f t="shared" ref="CG13:CG44" si="20">IF(AND(CE13&lt;5,$G$4="BASICA"),ROUND((CE13+CF13)/2,0),IF(AND(CE13&lt;6,$G$4="MEDIA"),ROUND((CE13+CF13)/2,0),CE13))</f>
        <v>#REF!</v>
      </c>
      <c r="CH13" s="18" t="e">
        <f t="shared" ref="CH13:CH44" si="21">IF($G$4="MEDIA",IF(CG13&gt;=6,"Aprobado","Reprobado"),IF(CG13&gt;=5,"Aprobado","Reprobado"))</f>
        <v>#REF!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1</v>
      </c>
      <c r="H14" s="13">
        <v>7</v>
      </c>
      <c r="I14" s="13">
        <v>7</v>
      </c>
      <c r="J14" s="13">
        <v>10</v>
      </c>
      <c r="K14" s="13">
        <v>8</v>
      </c>
      <c r="L14" s="14">
        <f t="shared" si="0"/>
        <v>4.2</v>
      </c>
      <c r="M14" s="13">
        <v>8</v>
      </c>
      <c r="N14" s="13"/>
      <c r="O14" s="13"/>
      <c r="P14" s="13"/>
      <c r="Q14" s="13"/>
      <c r="R14" s="14" t="e">
        <f>IF(OR($G$4="MEDIA",$G$4="BASICA - TERCER CICLO"),ROUND((M14*$M$11)+(N14*#REF!)+(O14*$O$11)+(P14*$P$11)+(Q14*$Q$11),2),ROUND((M14*$M$11)+(N14*#REF!)+(O14*$O$11)+(P14*$P$11)+(Q14*$Q$11),2))</f>
        <v>#REF!</v>
      </c>
      <c r="S14" s="13"/>
      <c r="T14" s="13"/>
      <c r="U14" s="13"/>
      <c r="V14" s="14">
        <f t="shared" si="1"/>
        <v>0</v>
      </c>
      <c r="W14" s="13"/>
      <c r="X14" s="15">
        <f t="shared" si="2"/>
        <v>0</v>
      </c>
      <c r="Y14" s="58" t="e">
        <f t="shared" si="3"/>
        <v>#REF!</v>
      </c>
      <c r="Z14" s="13">
        <v>8</v>
      </c>
      <c r="AA14" s="13">
        <v>4</v>
      </c>
      <c r="AB14" s="13"/>
      <c r="AC14" s="13">
        <v>5.6</v>
      </c>
      <c r="AD14" s="13">
        <v>7</v>
      </c>
      <c r="AE14" s="14">
        <f t="shared" si="4"/>
        <v>4.5199999999999996</v>
      </c>
      <c r="AF14" s="13"/>
      <c r="AG14" s="13"/>
      <c r="AH14" s="13"/>
      <c r="AI14" s="13"/>
      <c r="AJ14" s="13"/>
      <c r="AK14" s="14">
        <f t="shared" si="5"/>
        <v>0</v>
      </c>
      <c r="AL14" s="13"/>
      <c r="AM14" s="13"/>
      <c r="AN14" s="13"/>
      <c r="AO14" s="14">
        <f t="shared" si="6"/>
        <v>0</v>
      </c>
      <c r="AP14" s="13"/>
      <c r="AQ14" s="15">
        <f t="shared" si="7"/>
        <v>0</v>
      </c>
      <c r="AR14" s="58">
        <f t="shared" si="8"/>
        <v>4.5</v>
      </c>
      <c r="AS14" s="13">
        <v>8</v>
      </c>
      <c r="AT14" s="13">
        <v>6</v>
      </c>
      <c r="AU14" s="13">
        <v>8</v>
      </c>
      <c r="AV14" s="13">
        <v>7</v>
      </c>
      <c r="AW14" s="13">
        <v>5</v>
      </c>
      <c r="AX14" s="14">
        <f t="shared" si="9"/>
        <v>4.8</v>
      </c>
      <c r="AY14" s="13">
        <v>7.8</v>
      </c>
      <c r="AZ14" s="13">
        <v>4</v>
      </c>
      <c r="BA14" s="13"/>
      <c r="BB14" s="13"/>
      <c r="BC14" s="13"/>
      <c r="BD14" s="14">
        <f t="shared" si="10"/>
        <v>1.96</v>
      </c>
      <c r="BE14" s="13"/>
      <c r="BF14" s="13"/>
      <c r="BG14" s="13"/>
      <c r="BH14" s="14">
        <f t="shared" si="11"/>
        <v>0</v>
      </c>
      <c r="BI14" s="13"/>
      <c r="BJ14" s="15">
        <f t="shared" si="12"/>
        <v>0</v>
      </c>
      <c r="BK14" s="58">
        <f t="shared" si="13"/>
        <v>6.8</v>
      </c>
      <c r="BL14" s="13">
        <v>8</v>
      </c>
      <c r="BM14" s="13">
        <v>10</v>
      </c>
      <c r="BN14" s="13">
        <v>2</v>
      </c>
      <c r="BO14" s="13">
        <v>6</v>
      </c>
      <c r="BP14" s="13">
        <v>7</v>
      </c>
      <c r="BQ14" s="14">
        <f t="shared" si="14"/>
        <v>5.0999999999999996</v>
      </c>
      <c r="BR14" s="13">
        <v>10</v>
      </c>
      <c r="BS14" s="13">
        <v>8</v>
      </c>
      <c r="BT14" s="13"/>
      <c r="BU14" s="13"/>
      <c r="BV14" s="13"/>
      <c r="BW14" s="14">
        <f t="shared" si="15"/>
        <v>2.8</v>
      </c>
      <c r="BX14" s="13"/>
      <c r="BY14" s="13"/>
      <c r="BZ14" s="13"/>
      <c r="CA14" s="14">
        <f t="shared" si="16"/>
        <v>0</v>
      </c>
      <c r="CB14" s="13"/>
      <c r="CC14" s="15">
        <f t="shared" si="17"/>
        <v>0</v>
      </c>
      <c r="CD14" s="58">
        <f t="shared" si="18"/>
        <v>7.9</v>
      </c>
      <c r="CE14" s="58" t="e">
        <f t="shared" si="19"/>
        <v>#REF!</v>
      </c>
      <c r="CF14" s="20"/>
      <c r="CG14" s="58" t="e">
        <f t="shared" si="20"/>
        <v>#REF!</v>
      </c>
      <c r="CH14" s="17" t="e">
        <f t="shared" si="21"/>
        <v>#REF!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5</v>
      </c>
      <c r="H15" s="8">
        <v>9</v>
      </c>
      <c r="I15" s="8">
        <v>6</v>
      </c>
      <c r="J15" s="8">
        <v>10</v>
      </c>
      <c r="K15" s="8">
        <v>10</v>
      </c>
      <c r="L15" s="14">
        <f t="shared" si="0"/>
        <v>5.5</v>
      </c>
      <c r="M15" s="8">
        <v>9</v>
      </c>
      <c r="N15" s="8"/>
      <c r="O15" s="8">
        <v>8</v>
      </c>
      <c r="P15" s="8"/>
      <c r="Q15" s="8"/>
      <c r="R15" s="14" t="e">
        <f>IF(OR($G$4="MEDIA",$G$4="BASICA - TERCER CICLO"),ROUND((M15*$M$11)+(N15*#REF!)+(O15*$O$11)+(P15*$P$11)+(Q15*$Q$11),2),ROUND((M15*$M$11)+(N15*#REF!)+(O15*$O$11)+(P15*$P$11)+(Q15*$Q$11),2))</f>
        <v>#REF!</v>
      </c>
      <c r="S15" s="8"/>
      <c r="T15" s="8"/>
      <c r="U15" s="8"/>
      <c r="V15" s="14">
        <f t="shared" si="1"/>
        <v>0</v>
      </c>
      <c r="W15" s="8"/>
      <c r="X15" s="15">
        <f t="shared" si="2"/>
        <v>0</v>
      </c>
      <c r="Y15" s="58" t="e">
        <f t="shared" si="3"/>
        <v>#REF!</v>
      </c>
      <c r="Z15" s="8">
        <v>10</v>
      </c>
      <c r="AA15" s="8">
        <v>10</v>
      </c>
      <c r="AB15" s="8">
        <v>10</v>
      </c>
      <c r="AC15" s="8">
        <v>8.4</v>
      </c>
      <c r="AD15" s="8">
        <v>8</v>
      </c>
      <c r="AE15" s="14">
        <f t="shared" si="4"/>
        <v>7.28</v>
      </c>
      <c r="AF15" s="8"/>
      <c r="AG15" s="8"/>
      <c r="AH15" s="8"/>
      <c r="AI15" s="8"/>
      <c r="AJ15" s="8"/>
      <c r="AK15" s="14">
        <f t="shared" si="5"/>
        <v>0</v>
      </c>
      <c r="AL15" s="8"/>
      <c r="AM15" s="8"/>
      <c r="AN15" s="8"/>
      <c r="AO15" s="14">
        <f t="shared" si="6"/>
        <v>0</v>
      </c>
      <c r="AP15" s="8"/>
      <c r="AQ15" s="15">
        <f t="shared" si="7"/>
        <v>0</v>
      </c>
      <c r="AR15" s="58">
        <f t="shared" si="8"/>
        <v>7.3</v>
      </c>
      <c r="AS15" s="8">
        <v>8</v>
      </c>
      <c r="AT15" s="8">
        <v>10</v>
      </c>
      <c r="AU15" s="8">
        <v>9</v>
      </c>
      <c r="AV15" s="8">
        <v>10</v>
      </c>
      <c r="AW15" s="8">
        <v>5</v>
      </c>
      <c r="AX15" s="14">
        <f t="shared" si="9"/>
        <v>6.1</v>
      </c>
      <c r="AY15" s="8">
        <v>9.6999999999999993</v>
      </c>
      <c r="AZ15" s="8">
        <v>10</v>
      </c>
      <c r="BA15" s="8"/>
      <c r="BB15" s="8"/>
      <c r="BC15" s="8"/>
      <c r="BD15" s="14">
        <f t="shared" si="10"/>
        <v>2.94</v>
      </c>
      <c r="BE15" s="8"/>
      <c r="BF15" s="8"/>
      <c r="BG15" s="8"/>
      <c r="BH15" s="14">
        <f t="shared" si="11"/>
        <v>0</v>
      </c>
      <c r="BI15" s="8"/>
      <c r="BJ15" s="15">
        <f t="shared" si="12"/>
        <v>0</v>
      </c>
      <c r="BK15" s="58">
        <f t="shared" si="13"/>
        <v>9</v>
      </c>
      <c r="BL15" s="8">
        <v>8</v>
      </c>
      <c r="BM15" s="8">
        <v>10</v>
      </c>
      <c r="BN15" s="8">
        <v>10</v>
      </c>
      <c r="BO15" s="8">
        <v>8</v>
      </c>
      <c r="BP15" s="8">
        <v>6</v>
      </c>
      <c r="BQ15" s="14">
        <f t="shared" si="14"/>
        <v>6</v>
      </c>
      <c r="BR15" s="8">
        <v>10</v>
      </c>
      <c r="BS15" s="8">
        <v>8</v>
      </c>
      <c r="BT15" s="8"/>
      <c r="BU15" s="8"/>
      <c r="BV15" s="8"/>
      <c r="BW15" s="14">
        <f t="shared" si="15"/>
        <v>2.8</v>
      </c>
      <c r="BX15" s="8"/>
      <c r="BY15" s="8"/>
      <c r="BZ15" s="8"/>
      <c r="CA15" s="14">
        <f t="shared" si="16"/>
        <v>0</v>
      </c>
      <c r="CB15" s="8"/>
      <c r="CC15" s="15">
        <f t="shared" si="17"/>
        <v>0</v>
      </c>
      <c r="CD15" s="58">
        <f t="shared" si="18"/>
        <v>8.8000000000000007</v>
      </c>
      <c r="CE15" s="58" t="e">
        <f t="shared" si="19"/>
        <v>#REF!</v>
      </c>
      <c r="CF15" s="21"/>
      <c r="CG15" s="58" t="e">
        <f t="shared" si="20"/>
        <v>#REF!</v>
      </c>
      <c r="CH15" s="18" t="e">
        <f t="shared" si="21"/>
        <v>#REF!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>
        <v>2</v>
      </c>
      <c r="H16" s="13">
        <v>9</v>
      </c>
      <c r="I16" s="13">
        <v>1</v>
      </c>
      <c r="J16" s="13">
        <v>10</v>
      </c>
      <c r="K16" s="13">
        <v>5</v>
      </c>
      <c r="L16" s="14">
        <f t="shared" si="0"/>
        <v>3.4</v>
      </c>
      <c r="M16" s="13">
        <v>8</v>
      </c>
      <c r="N16" s="13"/>
      <c r="O16" s="13"/>
      <c r="P16" s="13"/>
      <c r="Q16" s="13"/>
      <c r="R16" s="14" t="e">
        <f>IF(OR($G$4="MEDIA",$G$4="BASICA - TERCER CICLO"),ROUND((M16*$M$11)+(N16*#REF!)+(O16*$O$11)+(P16*$P$11)+(Q16*$Q$11),2),ROUND((M16*$M$11)+(N16*#REF!)+(O16*$O$11)+(P16*$P$11)+(Q16*$Q$11),2))</f>
        <v>#REF!</v>
      </c>
      <c r="S16" s="13"/>
      <c r="T16" s="13"/>
      <c r="U16" s="13"/>
      <c r="V16" s="14">
        <f t="shared" si="1"/>
        <v>0</v>
      </c>
      <c r="W16" s="13"/>
      <c r="X16" s="15">
        <f t="shared" si="2"/>
        <v>0</v>
      </c>
      <c r="Y16" s="58" t="e">
        <f t="shared" si="3"/>
        <v>#REF!</v>
      </c>
      <c r="Z16" s="13"/>
      <c r="AA16" s="13"/>
      <c r="AB16" s="13"/>
      <c r="AC16" s="13"/>
      <c r="AD16" s="13">
        <v>7</v>
      </c>
      <c r="AE16" s="14">
        <f t="shared" si="4"/>
        <v>1.4</v>
      </c>
      <c r="AF16" s="13"/>
      <c r="AG16" s="13"/>
      <c r="AH16" s="13"/>
      <c r="AI16" s="13"/>
      <c r="AJ16" s="13"/>
      <c r="AK16" s="14">
        <f t="shared" si="5"/>
        <v>0</v>
      </c>
      <c r="AL16" s="13"/>
      <c r="AM16" s="13"/>
      <c r="AN16" s="13"/>
      <c r="AO16" s="14">
        <f t="shared" si="6"/>
        <v>0</v>
      </c>
      <c r="AP16" s="13"/>
      <c r="AQ16" s="15">
        <f t="shared" si="7"/>
        <v>0</v>
      </c>
      <c r="AR16" s="58">
        <f t="shared" si="8"/>
        <v>1.4</v>
      </c>
      <c r="AS16" s="13"/>
      <c r="AT16" s="13"/>
      <c r="AU16" s="13"/>
      <c r="AV16" s="13"/>
      <c r="AW16" s="13"/>
      <c r="AX16" s="14">
        <f t="shared" si="9"/>
        <v>0</v>
      </c>
      <c r="AY16" s="13"/>
      <c r="AZ16" s="13"/>
      <c r="BA16" s="13"/>
      <c r="BB16" s="13"/>
      <c r="BC16" s="13"/>
      <c r="BD16" s="14">
        <f t="shared" si="10"/>
        <v>0</v>
      </c>
      <c r="BE16" s="13"/>
      <c r="BF16" s="13"/>
      <c r="BG16" s="13"/>
      <c r="BH16" s="14">
        <f t="shared" si="11"/>
        <v>0</v>
      </c>
      <c r="BI16" s="13"/>
      <c r="BJ16" s="15">
        <f t="shared" si="12"/>
        <v>0</v>
      </c>
      <c r="BK16" s="58">
        <f t="shared" si="13"/>
        <v>0</v>
      </c>
      <c r="BL16" s="13"/>
      <c r="BM16" s="13"/>
      <c r="BN16" s="13"/>
      <c r="BO16" s="13"/>
      <c r="BP16" s="13"/>
      <c r="BQ16" s="14">
        <f t="shared" si="14"/>
        <v>0</v>
      </c>
      <c r="BR16" s="13"/>
      <c r="BS16" s="13">
        <v>8</v>
      </c>
      <c r="BT16" s="13"/>
      <c r="BU16" s="13"/>
      <c r="BV16" s="13"/>
      <c r="BW16" s="14">
        <f t="shared" si="15"/>
        <v>0.8</v>
      </c>
      <c r="BX16" s="13"/>
      <c r="BY16" s="13"/>
      <c r="BZ16" s="13"/>
      <c r="CA16" s="14">
        <f t="shared" si="16"/>
        <v>0</v>
      </c>
      <c r="CB16" s="13"/>
      <c r="CC16" s="15">
        <f t="shared" si="17"/>
        <v>0</v>
      </c>
      <c r="CD16" s="58">
        <f t="shared" si="18"/>
        <v>0.8</v>
      </c>
      <c r="CE16" s="58" t="e">
        <f t="shared" si="19"/>
        <v>#REF!</v>
      </c>
      <c r="CF16" s="22"/>
      <c r="CG16" s="58" t="e">
        <f t="shared" si="20"/>
        <v>#REF!</v>
      </c>
      <c r="CH16" s="17" t="e">
        <f t="shared" si="21"/>
        <v>#REF!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>
        <v>5</v>
      </c>
      <c r="H17" s="8">
        <v>9</v>
      </c>
      <c r="I17" s="8">
        <v>1</v>
      </c>
      <c r="J17" s="8">
        <v>10</v>
      </c>
      <c r="K17" s="8">
        <v>8</v>
      </c>
      <c r="L17" s="14">
        <f t="shared" si="0"/>
        <v>4.5999999999999996</v>
      </c>
      <c r="M17" s="8">
        <v>8</v>
      </c>
      <c r="N17" s="8"/>
      <c r="O17" s="8"/>
      <c r="P17" s="8"/>
      <c r="Q17" s="8"/>
      <c r="R17" s="14" t="e">
        <f>IF(OR($G$4="MEDIA",$G$4="BASICA - TERCER CICLO"),ROUND((M17*$M$11)+(N17*#REF!)+(O17*$O$11)+(P17*$P$11)+(Q17*$Q$11),2),ROUND((M17*$M$11)+(N17*#REF!)+(O17*$O$11)+(P17*$P$11)+(Q17*$Q$11),2))</f>
        <v>#REF!</v>
      </c>
      <c r="S17" s="8"/>
      <c r="T17" s="8"/>
      <c r="U17" s="8"/>
      <c r="V17" s="14">
        <f t="shared" si="1"/>
        <v>0</v>
      </c>
      <c r="W17" s="8"/>
      <c r="X17" s="15">
        <f t="shared" si="2"/>
        <v>0</v>
      </c>
      <c r="Y17" s="58" t="e">
        <f t="shared" si="3"/>
        <v>#REF!</v>
      </c>
      <c r="Z17" s="8">
        <v>10</v>
      </c>
      <c r="AA17" s="8">
        <v>6</v>
      </c>
      <c r="AB17" s="8"/>
      <c r="AC17" s="8">
        <v>7</v>
      </c>
      <c r="AD17" s="8">
        <v>9</v>
      </c>
      <c r="AE17" s="14">
        <f t="shared" si="4"/>
        <v>5.8</v>
      </c>
      <c r="AF17" s="8"/>
      <c r="AG17" s="8"/>
      <c r="AH17" s="8"/>
      <c r="AI17" s="8"/>
      <c r="AJ17" s="8"/>
      <c r="AK17" s="14">
        <f t="shared" si="5"/>
        <v>0</v>
      </c>
      <c r="AL17" s="8"/>
      <c r="AM17" s="8"/>
      <c r="AN17" s="8"/>
      <c r="AO17" s="14">
        <f t="shared" si="6"/>
        <v>0</v>
      </c>
      <c r="AP17" s="8"/>
      <c r="AQ17" s="15">
        <f t="shared" si="7"/>
        <v>0</v>
      </c>
      <c r="AR17" s="58">
        <f t="shared" si="8"/>
        <v>5.8</v>
      </c>
      <c r="AS17" s="8">
        <v>8</v>
      </c>
      <c r="AT17" s="8">
        <v>7</v>
      </c>
      <c r="AU17" s="8">
        <v>10</v>
      </c>
      <c r="AV17" s="8">
        <v>7</v>
      </c>
      <c r="AW17" s="8">
        <v>10</v>
      </c>
      <c r="AX17" s="14">
        <f t="shared" si="9"/>
        <v>5.9</v>
      </c>
      <c r="AY17" s="8">
        <v>7.8</v>
      </c>
      <c r="AZ17" s="8">
        <v>5</v>
      </c>
      <c r="BA17" s="8"/>
      <c r="BB17" s="8"/>
      <c r="BC17" s="8"/>
      <c r="BD17" s="14">
        <f t="shared" si="10"/>
        <v>2.06</v>
      </c>
      <c r="BE17" s="8"/>
      <c r="BF17" s="8"/>
      <c r="BG17" s="8"/>
      <c r="BH17" s="14">
        <f t="shared" si="11"/>
        <v>0</v>
      </c>
      <c r="BI17" s="8"/>
      <c r="BJ17" s="15">
        <f t="shared" si="12"/>
        <v>0</v>
      </c>
      <c r="BK17" s="58">
        <f t="shared" si="13"/>
        <v>8</v>
      </c>
      <c r="BL17" s="8">
        <v>5.8</v>
      </c>
      <c r="BM17" s="8">
        <v>10</v>
      </c>
      <c r="BN17" s="8">
        <v>10</v>
      </c>
      <c r="BO17" s="8">
        <v>10</v>
      </c>
      <c r="BP17" s="8">
        <v>6</v>
      </c>
      <c r="BQ17" s="14">
        <f t="shared" si="14"/>
        <v>5.76</v>
      </c>
      <c r="BR17" s="8">
        <v>10</v>
      </c>
      <c r="BS17" s="8">
        <v>8</v>
      </c>
      <c r="BT17" s="8"/>
      <c r="BU17" s="8"/>
      <c r="BV17" s="8"/>
      <c r="BW17" s="14">
        <f t="shared" si="15"/>
        <v>2.8</v>
      </c>
      <c r="BX17" s="8"/>
      <c r="BY17" s="8"/>
      <c r="BZ17" s="8"/>
      <c r="CA17" s="14">
        <f t="shared" si="16"/>
        <v>0</v>
      </c>
      <c r="CB17" s="8"/>
      <c r="CC17" s="15">
        <f t="shared" si="17"/>
        <v>0</v>
      </c>
      <c r="CD17" s="58">
        <f t="shared" si="18"/>
        <v>8.6</v>
      </c>
      <c r="CE17" s="58" t="e">
        <f t="shared" si="19"/>
        <v>#REF!</v>
      </c>
      <c r="CF17" s="21"/>
      <c r="CG17" s="58" t="e">
        <f t="shared" si="20"/>
        <v>#REF!</v>
      </c>
      <c r="CH17" s="18" t="e">
        <f t="shared" si="21"/>
        <v>#REF!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>
        <v>3</v>
      </c>
      <c r="H18" s="13">
        <v>7</v>
      </c>
      <c r="I18" s="13">
        <v>1</v>
      </c>
      <c r="J18" s="13">
        <v>10</v>
      </c>
      <c r="K18" s="13">
        <v>5</v>
      </c>
      <c r="L18" s="14">
        <f t="shared" si="0"/>
        <v>3.4</v>
      </c>
      <c r="M18" s="13">
        <v>8</v>
      </c>
      <c r="N18" s="13"/>
      <c r="O18" s="13"/>
      <c r="P18" s="13"/>
      <c r="Q18" s="13"/>
      <c r="R18" s="14" t="e">
        <f>IF(OR($G$4="MEDIA",$G$4="BASICA - TERCER CICLO"),ROUND((M18*$M$11)+(N18*#REF!)+(O18*$O$11)+(P18*$P$11)+(Q18*$Q$11),2),ROUND((M18*$M$11)+(N18*#REF!)+(O18*$O$11)+(P18*$P$11)+(Q18*$Q$11),2))</f>
        <v>#REF!</v>
      </c>
      <c r="S18" s="13"/>
      <c r="T18" s="13"/>
      <c r="U18" s="13"/>
      <c r="V18" s="14">
        <f t="shared" si="1"/>
        <v>0</v>
      </c>
      <c r="W18" s="13"/>
      <c r="X18" s="15">
        <f t="shared" si="2"/>
        <v>0</v>
      </c>
      <c r="Y18" s="58" t="e">
        <f t="shared" si="3"/>
        <v>#REF!</v>
      </c>
      <c r="Z18" s="13">
        <v>1</v>
      </c>
      <c r="AA18" s="13">
        <v>6</v>
      </c>
      <c r="AB18" s="13">
        <v>6.6</v>
      </c>
      <c r="AC18" s="13">
        <v>4.2</v>
      </c>
      <c r="AD18" s="13">
        <v>7</v>
      </c>
      <c r="AE18" s="14">
        <f t="shared" si="4"/>
        <v>3.7</v>
      </c>
      <c r="AF18" s="13"/>
      <c r="AG18" s="13"/>
      <c r="AH18" s="13"/>
      <c r="AI18" s="13"/>
      <c r="AJ18" s="13"/>
      <c r="AK18" s="14">
        <f t="shared" si="5"/>
        <v>0</v>
      </c>
      <c r="AL18" s="13"/>
      <c r="AM18" s="13"/>
      <c r="AN18" s="13"/>
      <c r="AO18" s="14">
        <f t="shared" si="6"/>
        <v>0</v>
      </c>
      <c r="AP18" s="13"/>
      <c r="AQ18" s="15">
        <f t="shared" si="7"/>
        <v>0</v>
      </c>
      <c r="AR18" s="58">
        <f t="shared" si="8"/>
        <v>3.7</v>
      </c>
      <c r="AS18" s="13">
        <v>8</v>
      </c>
      <c r="AT18" s="13">
        <v>7</v>
      </c>
      <c r="AU18" s="13">
        <v>10</v>
      </c>
      <c r="AV18" s="13">
        <v>7</v>
      </c>
      <c r="AW18" s="13">
        <v>8</v>
      </c>
      <c r="AX18" s="14">
        <f t="shared" si="9"/>
        <v>5.7</v>
      </c>
      <c r="AY18" s="13">
        <v>5.3</v>
      </c>
      <c r="AZ18" s="13"/>
      <c r="BA18" s="13"/>
      <c r="BB18" s="13"/>
      <c r="BC18" s="13"/>
      <c r="BD18" s="14">
        <f t="shared" si="10"/>
        <v>1.06</v>
      </c>
      <c r="BE18" s="13"/>
      <c r="BF18" s="13"/>
      <c r="BG18" s="13"/>
      <c r="BH18" s="14">
        <f t="shared" si="11"/>
        <v>0</v>
      </c>
      <c r="BI18" s="13"/>
      <c r="BJ18" s="15">
        <f t="shared" si="12"/>
        <v>0</v>
      </c>
      <c r="BK18" s="58">
        <f t="shared" si="13"/>
        <v>6.8</v>
      </c>
      <c r="BL18" s="13">
        <v>8</v>
      </c>
      <c r="BM18" s="13">
        <v>5</v>
      </c>
      <c r="BN18" s="13">
        <v>8</v>
      </c>
      <c r="BO18" s="13">
        <v>8</v>
      </c>
      <c r="BP18" s="13">
        <v>6</v>
      </c>
      <c r="BQ18" s="14">
        <f t="shared" si="14"/>
        <v>4.8</v>
      </c>
      <c r="BR18" s="13">
        <v>10</v>
      </c>
      <c r="BS18" s="13">
        <v>8</v>
      </c>
      <c r="BT18" s="13"/>
      <c r="BU18" s="13"/>
      <c r="BV18" s="13"/>
      <c r="BW18" s="14">
        <f t="shared" si="15"/>
        <v>2.8</v>
      </c>
      <c r="BX18" s="13"/>
      <c r="BY18" s="13"/>
      <c r="BZ18" s="13"/>
      <c r="CA18" s="14">
        <f t="shared" si="16"/>
        <v>0</v>
      </c>
      <c r="CB18" s="13"/>
      <c r="CC18" s="15">
        <f t="shared" si="17"/>
        <v>0</v>
      </c>
      <c r="CD18" s="58">
        <f t="shared" si="18"/>
        <v>7.6</v>
      </c>
      <c r="CE18" s="58" t="e">
        <f t="shared" si="19"/>
        <v>#REF!</v>
      </c>
      <c r="CF18" s="22"/>
      <c r="CG18" s="58" t="e">
        <f t="shared" si="20"/>
        <v>#REF!</v>
      </c>
      <c r="CH18" s="17" t="e">
        <f t="shared" si="21"/>
        <v>#REF!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>
        <v>1</v>
      </c>
      <c r="H19" s="8">
        <v>9</v>
      </c>
      <c r="I19" s="8">
        <v>7</v>
      </c>
      <c r="J19" s="8">
        <v>10</v>
      </c>
      <c r="K19" s="8">
        <v>8</v>
      </c>
      <c r="L19" s="14">
        <f t="shared" si="0"/>
        <v>4.4000000000000004</v>
      </c>
      <c r="M19" s="8">
        <v>8</v>
      </c>
      <c r="N19" s="8"/>
      <c r="O19" s="8"/>
      <c r="P19" s="8"/>
      <c r="Q19" s="8"/>
      <c r="R19" s="14" t="e">
        <f>IF(OR($G$4="MEDIA",$G$4="BASICA - TERCER CICLO"),ROUND((M19*$M$11)+(N19*#REF!)+(O19*$O$11)+(P19*$P$11)+(Q19*$Q$11),2),ROUND((M19*$M$11)+(N19*#REF!)+(O19*$O$11)+(P19*$P$11)+(Q19*$Q$11),2))</f>
        <v>#REF!</v>
      </c>
      <c r="S19" s="8"/>
      <c r="T19" s="8"/>
      <c r="U19" s="8"/>
      <c r="V19" s="14">
        <f t="shared" si="1"/>
        <v>0</v>
      </c>
      <c r="W19" s="8"/>
      <c r="X19" s="15">
        <f t="shared" si="2"/>
        <v>0</v>
      </c>
      <c r="Y19" s="58" t="e">
        <f t="shared" si="3"/>
        <v>#REF!</v>
      </c>
      <c r="Z19" s="8">
        <v>1</v>
      </c>
      <c r="AA19" s="8">
        <v>6</v>
      </c>
      <c r="AB19" s="8">
        <v>6.6</v>
      </c>
      <c r="AC19" s="8">
        <v>4.2</v>
      </c>
      <c r="AD19" s="8">
        <v>5</v>
      </c>
      <c r="AE19" s="14">
        <f t="shared" si="4"/>
        <v>3.3</v>
      </c>
      <c r="AF19" s="8"/>
      <c r="AG19" s="8"/>
      <c r="AH19" s="8"/>
      <c r="AI19" s="8"/>
      <c r="AJ19" s="8"/>
      <c r="AK19" s="14">
        <f t="shared" si="5"/>
        <v>0</v>
      </c>
      <c r="AL19" s="8"/>
      <c r="AM19" s="8"/>
      <c r="AN19" s="8"/>
      <c r="AO19" s="14">
        <f t="shared" si="6"/>
        <v>0</v>
      </c>
      <c r="AP19" s="8"/>
      <c r="AQ19" s="15">
        <f t="shared" si="7"/>
        <v>0</v>
      </c>
      <c r="AR19" s="58">
        <f t="shared" si="8"/>
        <v>3.3</v>
      </c>
      <c r="AS19" s="8">
        <v>8</v>
      </c>
      <c r="AT19" s="8">
        <v>7</v>
      </c>
      <c r="AU19" s="8">
        <v>10</v>
      </c>
      <c r="AV19" s="8">
        <v>7</v>
      </c>
      <c r="AW19" s="8">
        <v>10</v>
      </c>
      <c r="AX19" s="14">
        <f t="shared" si="9"/>
        <v>5.9</v>
      </c>
      <c r="AY19" s="8">
        <v>7</v>
      </c>
      <c r="AZ19" s="8">
        <v>1</v>
      </c>
      <c r="BA19" s="8"/>
      <c r="BB19" s="8"/>
      <c r="BC19" s="8"/>
      <c r="BD19" s="14">
        <f t="shared" si="10"/>
        <v>1.5</v>
      </c>
      <c r="BE19" s="8"/>
      <c r="BF19" s="8"/>
      <c r="BG19" s="8"/>
      <c r="BH19" s="14">
        <f t="shared" si="11"/>
        <v>0</v>
      </c>
      <c r="BI19" s="8"/>
      <c r="BJ19" s="15">
        <f t="shared" si="12"/>
        <v>0</v>
      </c>
      <c r="BK19" s="58">
        <f t="shared" si="13"/>
        <v>7.4</v>
      </c>
      <c r="BL19" s="8">
        <v>1</v>
      </c>
      <c r="BM19" s="8">
        <v>8</v>
      </c>
      <c r="BN19" s="8">
        <v>10</v>
      </c>
      <c r="BO19" s="8">
        <v>8</v>
      </c>
      <c r="BP19" s="8">
        <v>6</v>
      </c>
      <c r="BQ19" s="14">
        <f t="shared" si="14"/>
        <v>4.2</v>
      </c>
      <c r="BR19" s="8">
        <v>10</v>
      </c>
      <c r="BS19" s="8">
        <v>8</v>
      </c>
      <c r="BT19" s="8"/>
      <c r="BU19" s="8"/>
      <c r="BV19" s="8"/>
      <c r="BW19" s="14">
        <f t="shared" si="15"/>
        <v>2.8</v>
      </c>
      <c r="BX19" s="8"/>
      <c r="BY19" s="8"/>
      <c r="BZ19" s="8"/>
      <c r="CA19" s="14">
        <f t="shared" si="16"/>
        <v>0</v>
      </c>
      <c r="CB19" s="8"/>
      <c r="CC19" s="15">
        <f t="shared" si="17"/>
        <v>0</v>
      </c>
      <c r="CD19" s="58">
        <f t="shared" si="18"/>
        <v>7</v>
      </c>
      <c r="CE19" s="58" t="e">
        <f t="shared" si="19"/>
        <v>#REF!</v>
      </c>
      <c r="CF19" s="21"/>
      <c r="CG19" s="58" t="e">
        <f t="shared" si="20"/>
        <v>#REF!</v>
      </c>
      <c r="CH19" s="18" t="e">
        <f t="shared" si="21"/>
        <v>#REF!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>
        <v>4</v>
      </c>
      <c r="H20" s="13">
        <v>8</v>
      </c>
      <c r="I20" s="13">
        <v>10</v>
      </c>
      <c r="J20" s="13">
        <v>10</v>
      </c>
      <c r="K20" s="13">
        <v>8</v>
      </c>
      <c r="L20" s="14">
        <f t="shared" si="0"/>
        <v>5.2</v>
      </c>
      <c r="M20" s="13">
        <v>8</v>
      </c>
      <c r="N20" s="13"/>
      <c r="O20" s="13"/>
      <c r="P20" s="13"/>
      <c r="Q20" s="13"/>
      <c r="R20" s="14" t="e">
        <f>IF(OR($G$4="MEDIA",$G$4="BASICA - TERCER CICLO"),ROUND((M20*$M$11)+(N20*#REF!)+(O20*$O$11)+(P20*$P$11)+(Q20*$Q$11),2),ROUND((M20*$M$11)+(N20*#REF!)+(O20*$O$11)+(P20*$P$11)+(Q20*$Q$11),2))</f>
        <v>#REF!</v>
      </c>
      <c r="S20" s="13"/>
      <c r="T20" s="13"/>
      <c r="U20" s="13"/>
      <c r="V20" s="14">
        <f t="shared" si="1"/>
        <v>0</v>
      </c>
      <c r="W20" s="13"/>
      <c r="X20" s="15">
        <f t="shared" si="2"/>
        <v>0</v>
      </c>
      <c r="Y20" s="58" t="e">
        <f t="shared" si="3"/>
        <v>#REF!</v>
      </c>
      <c r="Z20" s="13">
        <v>10</v>
      </c>
      <c r="AA20" s="13">
        <v>8</v>
      </c>
      <c r="AB20" s="13">
        <v>5</v>
      </c>
      <c r="AC20" s="13">
        <v>7</v>
      </c>
      <c r="AD20" s="13">
        <v>8</v>
      </c>
      <c r="AE20" s="14">
        <f t="shared" si="4"/>
        <v>6.3</v>
      </c>
      <c r="AF20" s="13"/>
      <c r="AG20" s="13"/>
      <c r="AH20" s="13"/>
      <c r="AI20" s="13"/>
      <c r="AJ20" s="13"/>
      <c r="AK20" s="14">
        <f t="shared" si="5"/>
        <v>0</v>
      </c>
      <c r="AL20" s="13"/>
      <c r="AM20" s="13"/>
      <c r="AN20" s="13"/>
      <c r="AO20" s="14">
        <f t="shared" si="6"/>
        <v>0</v>
      </c>
      <c r="AP20" s="13"/>
      <c r="AQ20" s="15">
        <f t="shared" si="7"/>
        <v>0</v>
      </c>
      <c r="AR20" s="58">
        <f t="shared" si="8"/>
        <v>6.3</v>
      </c>
      <c r="AS20" s="13">
        <v>8</v>
      </c>
      <c r="AT20" s="13">
        <v>7</v>
      </c>
      <c r="AU20" s="13">
        <v>9</v>
      </c>
      <c r="AV20" s="13">
        <v>7</v>
      </c>
      <c r="AW20" s="13">
        <v>9</v>
      </c>
      <c r="AX20" s="14">
        <f t="shared" si="9"/>
        <v>5.6</v>
      </c>
      <c r="AY20" s="13">
        <v>7</v>
      </c>
      <c r="AZ20" s="13">
        <v>9</v>
      </c>
      <c r="BA20" s="13"/>
      <c r="BB20" s="13"/>
      <c r="BC20" s="13"/>
      <c r="BD20" s="14">
        <f t="shared" si="10"/>
        <v>2.2999999999999998</v>
      </c>
      <c r="BE20" s="13"/>
      <c r="BF20" s="13"/>
      <c r="BG20" s="13"/>
      <c r="BH20" s="14">
        <f t="shared" si="11"/>
        <v>0</v>
      </c>
      <c r="BI20" s="13"/>
      <c r="BJ20" s="15">
        <f t="shared" si="12"/>
        <v>0</v>
      </c>
      <c r="BK20" s="58">
        <f t="shared" si="13"/>
        <v>7.9</v>
      </c>
      <c r="BL20" s="13">
        <v>1</v>
      </c>
      <c r="BM20" s="13">
        <v>8</v>
      </c>
      <c r="BN20" s="13">
        <v>9</v>
      </c>
      <c r="BO20" s="13">
        <v>8</v>
      </c>
      <c r="BP20" s="13">
        <v>6</v>
      </c>
      <c r="BQ20" s="14">
        <f t="shared" si="14"/>
        <v>4.0999999999999996</v>
      </c>
      <c r="BR20" s="13">
        <v>10</v>
      </c>
      <c r="BS20" s="13">
        <v>8</v>
      </c>
      <c r="BT20" s="13"/>
      <c r="BU20" s="13"/>
      <c r="BV20" s="13"/>
      <c r="BW20" s="14">
        <f t="shared" si="15"/>
        <v>2.8</v>
      </c>
      <c r="BX20" s="13"/>
      <c r="BY20" s="13"/>
      <c r="BZ20" s="13"/>
      <c r="CA20" s="14">
        <f t="shared" si="16"/>
        <v>0</v>
      </c>
      <c r="CB20" s="13"/>
      <c r="CC20" s="15">
        <f t="shared" si="17"/>
        <v>0</v>
      </c>
      <c r="CD20" s="58">
        <f t="shared" si="18"/>
        <v>6.9</v>
      </c>
      <c r="CE20" s="58" t="e">
        <f t="shared" si="19"/>
        <v>#REF!</v>
      </c>
      <c r="CF20" s="22"/>
      <c r="CG20" s="58" t="e">
        <f t="shared" si="20"/>
        <v>#REF!</v>
      </c>
      <c r="CH20" s="17" t="e">
        <f t="shared" si="21"/>
        <v>#REF!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>
        <v>1</v>
      </c>
      <c r="H21" s="8">
        <v>5</v>
      </c>
      <c r="I21" s="8">
        <v>7</v>
      </c>
      <c r="J21" s="8">
        <v>10</v>
      </c>
      <c r="K21" s="8">
        <v>5</v>
      </c>
      <c r="L21" s="14">
        <f t="shared" si="0"/>
        <v>3.4</v>
      </c>
      <c r="M21" s="8">
        <v>8</v>
      </c>
      <c r="N21" s="8"/>
      <c r="O21" s="8"/>
      <c r="P21" s="8"/>
      <c r="Q21" s="8"/>
      <c r="R21" s="14" t="e">
        <f>IF(OR($G$4="MEDIA",$G$4="BASICA - TERCER CICLO"),ROUND((M21*$M$11)+(N21*#REF!)+(O21*$O$11)+(P21*$P$11)+(Q21*$Q$11),2),ROUND((M21*$M$11)+(N21*#REF!)+(O21*$O$11)+(P21*$P$11)+(Q21*$Q$11),2))</f>
        <v>#REF!</v>
      </c>
      <c r="S21" s="8"/>
      <c r="T21" s="8"/>
      <c r="U21" s="8"/>
      <c r="V21" s="14">
        <f t="shared" si="1"/>
        <v>0</v>
      </c>
      <c r="W21" s="8"/>
      <c r="X21" s="15">
        <f t="shared" si="2"/>
        <v>0</v>
      </c>
      <c r="Y21" s="58" t="e">
        <f t="shared" si="3"/>
        <v>#REF!</v>
      </c>
      <c r="Z21" s="8">
        <v>9</v>
      </c>
      <c r="AA21" s="8">
        <v>5</v>
      </c>
      <c r="AB21" s="8">
        <v>7.5</v>
      </c>
      <c r="AC21" s="8">
        <v>3</v>
      </c>
      <c r="AD21" s="8">
        <v>7</v>
      </c>
      <c r="AE21" s="14">
        <f t="shared" si="4"/>
        <v>5.05</v>
      </c>
      <c r="AF21" s="8"/>
      <c r="AG21" s="8"/>
      <c r="AH21" s="8"/>
      <c r="AI21" s="8"/>
      <c r="AJ21" s="8"/>
      <c r="AK21" s="14">
        <f t="shared" si="5"/>
        <v>0</v>
      </c>
      <c r="AL21" s="8"/>
      <c r="AM21" s="8"/>
      <c r="AN21" s="8"/>
      <c r="AO21" s="14">
        <f t="shared" si="6"/>
        <v>0</v>
      </c>
      <c r="AP21" s="8"/>
      <c r="AQ21" s="15">
        <f t="shared" si="7"/>
        <v>0</v>
      </c>
      <c r="AR21" s="58">
        <f t="shared" si="8"/>
        <v>5.0999999999999996</v>
      </c>
      <c r="AS21" s="8">
        <v>8</v>
      </c>
      <c r="AT21" s="8">
        <v>8</v>
      </c>
      <c r="AU21" s="8">
        <v>9</v>
      </c>
      <c r="AV21" s="8">
        <v>7</v>
      </c>
      <c r="AW21" s="8">
        <v>2</v>
      </c>
      <c r="AX21" s="14">
        <f t="shared" si="9"/>
        <v>5.0999999999999996</v>
      </c>
      <c r="AY21" s="8">
        <v>4</v>
      </c>
      <c r="AZ21" s="8">
        <v>7</v>
      </c>
      <c r="BA21" s="8"/>
      <c r="BB21" s="8"/>
      <c r="BC21" s="8"/>
      <c r="BD21" s="14">
        <f t="shared" si="10"/>
        <v>1.5</v>
      </c>
      <c r="BE21" s="8"/>
      <c r="BF21" s="8"/>
      <c r="BG21" s="8"/>
      <c r="BH21" s="14">
        <f t="shared" si="11"/>
        <v>0</v>
      </c>
      <c r="BI21" s="8"/>
      <c r="BJ21" s="15">
        <f t="shared" si="12"/>
        <v>0</v>
      </c>
      <c r="BK21" s="58">
        <f t="shared" si="13"/>
        <v>6.6</v>
      </c>
      <c r="BL21" s="8">
        <v>3</v>
      </c>
      <c r="BM21" s="8">
        <v>10</v>
      </c>
      <c r="BN21" s="8">
        <v>6</v>
      </c>
      <c r="BO21" s="8">
        <v>6</v>
      </c>
      <c r="BP21" s="8">
        <v>9</v>
      </c>
      <c r="BQ21" s="14">
        <f t="shared" si="14"/>
        <v>4.7</v>
      </c>
      <c r="BR21" s="8">
        <v>10</v>
      </c>
      <c r="BS21" s="8">
        <v>8</v>
      </c>
      <c r="BT21" s="8"/>
      <c r="BU21" s="8"/>
      <c r="BV21" s="8"/>
      <c r="BW21" s="14">
        <f t="shared" si="15"/>
        <v>2.8</v>
      </c>
      <c r="BX21" s="8"/>
      <c r="BY21" s="8"/>
      <c r="BZ21" s="8"/>
      <c r="CA21" s="14">
        <f t="shared" si="16"/>
        <v>0</v>
      </c>
      <c r="CB21" s="8"/>
      <c r="CC21" s="15">
        <f t="shared" si="17"/>
        <v>0</v>
      </c>
      <c r="CD21" s="58">
        <f t="shared" si="18"/>
        <v>7.5</v>
      </c>
      <c r="CE21" s="58" t="e">
        <f t="shared" si="19"/>
        <v>#REF!</v>
      </c>
      <c r="CF21" s="21"/>
      <c r="CG21" s="58" t="e">
        <f t="shared" si="20"/>
        <v>#REF!</v>
      </c>
      <c r="CH21" s="18" t="e">
        <f t="shared" si="21"/>
        <v>#REF!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>
        <v>9</v>
      </c>
      <c r="H22" s="13">
        <v>9.5</v>
      </c>
      <c r="I22" s="13">
        <v>7</v>
      </c>
      <c r="J22" s="13">
        <v>10</v>
      </c>
      <c r="K22" s="13">
        <v>5</v>
      </c>
      <c r="L22" s="14">
        <f t="shared" si="0"/>
        <v>5.45</v>
      </c>
      <c r="M22" s="13">
        <v>9</v>
      </c>
      <c r="N22" s="13"/>
      <c r="O22" s="13">
        <v>8</v>
      </c>
      <c r="P22" s="13"/>
      <c r="Q22" s="13"/>
      <c r="R22" s="14" t="e">
        <f>IF(OR($G$4="MEDIA",$G$4="BASICA - TERCER CICLO"),ROUND((M22*$M$11)+(N22*#REF!)+(O22*$O$11)+(P22*$P$11)+(Q22*$Q$11),2),ROUND((M22*$M$11)+(N22*#REF!)+(O22*$O$11)+(P22*$P$11)+(Q22*$Q$11),2))</f>
        <v>#REF!</v>
      </c>
      <c r="S22" s="13"/>
      <c r="T22" s="13"/>
      <c r="U22" s="13"/>
      <c r="V22" s="14">
        <f t="shared" si="1"/>
        <v>0</v>
      </c>
      <c r="W22" s="13"/>
      <c r="X22" s="15">
        <f t="shared" si="2"/>
        <v>0</v>
      </c>
      <c r="Y22" s="58" t="e">
        <f t="shared" si="3"/>
        <v>#REF!</v>
      </c>
      <c r="Z22" s="13">
        <v>10</v>
      </c>
      <c r="AA22" s="13">
        <v>10</v>
      </c>
      <c r="AB22" s="13">
        <v>3.3</v>
      </c>
      <c r="AC22" s="13">
        <v>10</v>
      </c>
      <c r="AD22" s="13">
        <v>9.3000000000000007</v>
      </c>
      <c r="AE22" s="14">
        <f t="shared" si="4"/>
        <v>7.19</v>
      </c>
      <c r="AF22" s="13"/>
      <c r="AG22" s="13"/>
      <c r="AH22" s="13"/>
      <c r="AI22" s="13"/>
      <c r="AJ22" s="13"/>
      <c r="AK22" s="14">
        <f t="shared" si="5"/>
        <v>0</v>
      </c>
      <c r="AL22" s="13"/>
      <c r="AM22" s="13"/>
      <c r="AN22" s="13"/>
      <c r="AO22" s="14">
        <f t="shared" si="6"/>
        <v>0</v>
      </c>
      <c r="AP22" s="13"/>
      <c r="AQ22" s="15">
        <f t="shared" si="7"/>
        <v>0</v>
      </c>
      <c r="AR22" s="58">
        <f t="shared" si="8"/>
        <v>7.2</v>
      </c>
      <c r="AS22" s="13">
        <v>8</v>
      </c>
      <c r="AT22" s="13">
        <v>9</v>
      </c>
      <c r="AU22" s="13">
        <v>9</v>
      </c>
      <c r="AV22" s="13">
        <v>10</v>
      </c>
      <c r="AW22" s="13">
        <v>10</v>
      </c>
      <c r="AX22" s="14">
        <f t="shared" si="9"/>
        <v>6.4</v>
      </c>
      <c r="AY22" s="13">
        <v>6</v>
      </c>
      <c r="AZ22" s="13">
        <v>4</v>
      </c>
      <c r="BA22" s="13"/>
      <c r="BB22" s="13"/>
      <c r="BC22" s="13"/>
      <c r="BD22" s="14">
        <f t="shared" si="10"/>
        <v>1.6</v>
      </c>
      <c r="BE22" s="13"/>
      <c r="BF22" s="13"/>
      <c r="BG22" s="13"/>
      <c r="BH22" s="14">
        <f t="shared" si="11"/>
        <v>0</v>
      </c>
      <c r="BI22" s="13"/>
      <c r="BJ22" s="15">
        <f t="shared" si="12"/>
        <v>0</v>
      </c>
      <c r="BK22" s="58">
        <f t="shared" si="13"/>
        <v>8</v>
      </c>
      <c r="BL22" s="13">
        <v>10</v>
      </c>
      <c r="BM22" s="13">
        <v>10</v>
      </c>
      <c r="BN22" s="13">
        <v>9</v>
      </c>
      <c r="BO22" s="13">
        <v>9</v>
      </c>
      <c r="BP22" s="13">
        <v>6</v>
      </c>
      <c r="BQ22" s="14">
        <f t="shared" si="14"/>
        <v>6.4</v>
      </c>
      <c r="BR22" s="13">
        <v>10</v>
      </c>
      <c r="BS22" s="13">
        <v>8</v>
      </c>
      <c r="BT22" s="13"/>
      <c r="BU22" s="13"/>
      <c r="BV22" s="13"/>
      <c r="BW22" s="14">
        <f t="shared" si="15"/>
        <v>2.8</v>
      </c>
      <c r="BX22" s="13"/>
      <c r="BY22" s="13"/>
      <c r="BZ22" s="13"/>
      <c r="CA22" s="14">
        <f t="shared" si="16"/>
        <v>0</v>
      </c>
      <c r="CB22" s="13"/>
      <c r="CC22" s="15">
        <f t="shared" si="17"/>
        <v>0</v>
      </c>
      <c r="CD22" s="58">
        <f t="shared" si="18"/>
        <v>9.1999999999999993</v>
      </c>
      <c r="CE22" s="58" t="e">
        <f t="shared" si="19"/>
        <v>#REF!</v>
      </c>
      <c r="CF22" s="22"/>
      <c r="CG22" s="58" t="e">
        <f t="shared" si="20"/>
        <v>#REF!</v>
      </c>
      <c r="CH22" s="17" t="e">
        <f t="shared" si="21"/>
        <v>#REF!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>
        <v>4</v>
      </c>
      <c r="H23" s="8">
        <v>7</v>
      </c>
      <c r="I23" s="8">
        <v>1</v>
      </c>
      <c r="J23" s="8">
        <v>10</v>
      </c>
      <c r="K23" s="8">
        <v>10</v>
      </c>
      <c r="L23" s="14">
        <f t="shared" si="0"/>
        <v>4.5999999999999996</v>
      </c>
      <c r="M23" s="8">
        <v>8</v>
      </c>
      <c r="N23" s="8"/>
      <c r="O23" s="8"/>
      <c r="P23" s="8"/>
      <c r="Q23" s="8"/>
      <c r="R23" s="14" t="e">
        <f>IF(OR($G$4="MEDIA",$G$4="BASICA - TERCER CICLO"),ROUND((M23*$M$11)+(N23*#REF!)+(O23*$O$11)+(P23*$P$11)+(Q23*$Q$11),2),ROUND((M23*$M$11)+(N23*#REF!)+(O23*$O$11)+(P23*$P$11)+(Q23*$Q$11),2))</f>
        <v>#REF!</v>
      </c>
      <c r="S23" s="8"/>
      <c r="T23" s="8"/>
      <c r="U23" s="8"/>
      <c r="V23" s="14">
        <f t="shared" si="1"/>
        <v>0</v>
      </c>
      <c r="W23" s="8"/>
      <c r="X23" s="15">
        <f t="shared" si="2"/>
        <v>0</v>
      </c>
      <c r="Y23" s="58" t="e">
        <f t="shared" si="3"/>
        <v>#REF!</v>
      </c>
      <c r="Z23" s="8">
        <v>9</v>
      </c>
      <c r="AA23" s="8">
        <v>1</v>
      </c>
      <c r="AB23" s="8">
        <v>6.6</v>
      </c>
      <c r="AC23" s="8">
        <v>5</v>
      </c>
      <c r="AD23" s="8">
        <v>5</v>
      </c>
      <c r="AE23" s="14">
        <f t="shared" si="4"/>
        <v>4.5599999999999996</v>
      </c>
      <c r="AF23" s="8"/>
      <c r="AG23" s="8"/>
      <c r="AH23" s="8"/>
      <c r="AI23" s="8"/>
      <c r="AJ23" s="8"/>
      <c r="AK23" s="14">
        <f t="shared" si="5"/>
        <v>0</v>
      </c>
      <c r="AL23" s="8"/>
      <c r="AM23" s="8"/>
      <c r="AN23" s="8"/>
      <c r="AO23" s="14">
        <f t="shared" si="6"/>
        <v>0</v>
      </c>
      <c r="AP23" s="8"/>
      <c r="AQ23" s="15">
        <f t="shared" si="7"/>
        <v>0</v>
      </c>
      <c r="AR23" s="58">
        <f t="shared" si="8"/>
        <v>4.5999999999999996</v>
      </c>
      <c r="AS23" s="8">
        <v>8</v>
      </c>
      <c r="AT23" s="8">
        <v>4</v>
      </c>
      <c r="AU23" s="8">
        <v>8</v>
      </c>
      <c r="AV23" s="8">
        <v>7</v>
      </c>
      <c r="AW23" s="8">
        <v>5</v>
      </c>
      <c r="AX23" s="14">
        <f t="shared" si="9"/>
        <v>4.4000000000000004</v>
      </c>
      <c r="AY23" s="8">
        <v>8</v>
      </c>
      <c r="AZ23" s="8">
        <v>1</v>
      </c>
      <c r="BA23" s="8"/>
      <c r="BB23" s="8"/>
      <c r="BC23" s="8"/>
      <c r="BD23" s="14">
        <f t="shared" si="10"/>
        <v>1.7</v>
      </c>
      <c r="BE23" s="8"/>
      <c r="BF23" s="8"/>
      <c r="BG23" s="8"/>
      <c r="BH23" s="14">
        <f t="shared" si="11"/>
        <v>0</v>
      </c>
      <c r="BI23" s="8"/>
      <c r="BJ23" s="15">
        <f t="shared" si="12"/>
        <v>0</v>
      </c>
      <c r="BK23" s="58">
        <f t="shared" si="13"/>
        <v>6.1</v>
      </c>
      <c r="BL23" s="8">
        <v>1</v>
      </c>
      <c r="BM23" s="8">
        <v>7</v>
      </c>
      <c r="BN23" s="8">
        <v>8</v>
      </c>
      <c r="BO23" s="8">
        <v>8</v>
      </c>
      <c r="BP23" s="8">
        <v>6</v>
      </c>
      <c r="BQ23" s="14">
        <f t="shared" si="14"/>
        <v>3.8</v>
      </c>
      <c r="BR23" s="8">
        <v>10</v>
      </c>
      <c r="BS23" s="8">
        <v>8</v>
      </c>
      <c r="BT23" s="8"/>
      <c r="BU23" s="8"/>
      <c r="BV23" s="8"/>
      <c r="BW23" s="14">
        <f t="shared" si="15"/>
        <v>2.8</v>
      </c>
      <c r="BX23" s="8"/>
      <c r="BY23" s="8"/>
      <c r="BZ23" s="8"/>
      <c r="CA23" s="14">
        <f t="shared" si="16"/>
        <v>0</v>
      </c>
      <c r="CB23" s="8"/>
      <c r="CC23" s="15">
        <f t="shared" si="17"/>
        <v>0</v>
      </c>
      <c r="CD23" s="58">
        <f t="shared" si="18"/>
        <v>6.6</v>
      </c>
      <c r="CE23" s="58" t="e">
        <f t="shared" si="19"/>
        <v>#REF!</v>
      </c>
      <c r="CF23" s="21"/>
      <c r="CG23" s="58" t="e">
        <f t="shared" si="20"/>
        <v>#REF!</v>
      </c>
      <c r="CH23" s="18" t="e">
        <f t="shared" si="21"/>
        <v>#REF!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>
        <v>7</v>
      </c>
      <c r="H24" s="13">
        <v>5</v>
      </c>
      <c r="I24" s="13">
        <v>6</v>
      </c>
      <c r="J24" s="13">
        <v>10</v>
      </c>
      <c r="K24" s="13">
        <v>5</v>
      </c>
      <c r="L24" s="14">
        <f t="shared" si="0"/>
        <v>4.5</v>
      </c>
      <c r="M24" s="13">
        <v>9</v>
      </c>
      <c r="N24" s="13"/>
      <c r="O24" s="13"/>
      <c r="P24" s="13"/>
      <c r="Q24" s="13"/>
      <c r="R24" s="14" t="e">
        <f>IF(OR($G$4="MEDIA",$G$4="BASICA - TERCER CICLO"),ROUND((M24*$M$11)+(N24*#REF!)+(O24*$O$11)+(P24*$P$11)+(Q24*$Q$11),2),ROUND((M24*$M$11)+(N24*#REF!)+(O24*$O$11)+(P24*$P$11)+(Q24*$Q$11),2))</f>
        <v>#REF!</v>
      </c>
      <c r="S24" s="13"/>
      <c r="T24" s="13"/>
      <c r="U24" s="13"/>
      <c r="V24" s="14">
        <f t="shared" si="1"/>
        <v>0</v>
      </c>
      <c r="W24" s="13"/>
      <c r="X24" s="15">
        <f t="shared" si="2"/>
        <v>0</v>
      </c>
      <c r="Y24" s="58" t="e">
        <f t="shared" si="3"/>
        <v>#REF!</v>
      </c>
      <c r="Z24" s="13">
        <v>10</v>
      </c>
      <c r="AA24" s="13">
        <v>10</v>
      </c>
      <c r="AB24" s="13">
        <v>10</v>
      </c>
      <c r="AC24" s="13">
        <v>8.5</v>
      </c>
      <c r="AD24" s="13">
        <v>9</v>
      </c>
      <c r="AE24" s="14">
        <f t="shared" si="4"/>
        <v>7.5</v>
      </c>
      <c r="AF24" s="13"/>
      <c r="AG24" s="13"/>
      <c r="AH24" s="13"/>
      <c r="AI24" s="13"/>
      <c r="AJ24" s="13"/>
      <c r="AK24" s="14">
        <f t="shared" si="5"/>
        <v>0</v>
      </c>
      <c r="AL24" s="13"/>
      <c r="AM24" s="13"/>
      <c r="AN24" s="13"/>
      <c r="AO24" s="14">
        <f t="shared" si="6"/>
        <v>0</v>
      </c>
      <c r="AP24" s="13"/>
      <c r="AQ24" s="15">
        <f t="shared" si="7"/>
        <v>0</v>
      </c>
      <c r="AR24" s="58">
        <f t="shared" si="8"/>
        <v>7.5</v>
      </c>
      <c r="AS24" s="13">
        <v>8</v>
      </c>
      <c r="AT24" s="13">
        <v>10</v>
      </c>
      <c r="AU24" s="13">
        <v>9</v>
      </c>
      <c r="AV24" s="13">
        <v>7</v>
      </c>
      <c r="AW24" s="13">
        <v>9</v>
      </c>
      <c r="AX24" s="14">
        <f t="shared" si="9"/>
        <v>6.2</v>
      </c>
      <c r="AY24" s="13">
        <v>1</v>
      </c>
      <c r="AZ24" s="13">
        <v>1</v>
      </c>
      <c r="BA24" s="13"/>
      <c r="BB24" s="13"/>
      <c r="BC24" s="13"/>
      <c r="BD24" s="14">
        <f t="shared" si="10"/>
        <v>0.3</v>
      </c>
      <c r="BE24" s="13"/>
      <c r="BF24" s="13"/>
      <c r="BG24" s="13"/>
      <c r="BH24" s="14">
        <f t="shared" si="11"/>
        <v>0</v>
      </c>
      <c r="BI24" s="13"/>
      <c r="BJ24" s="15">
        <f t="shared" si="12"/>
        <v>0</v>
      </c>
      <c r="BK24" s="58">
        <f t="shared" si="13"/>
        <v>6.5</v>
      </c>
      <c r="BL24" s="13">
        <v>10</v>
      </c>
      <c r="BM24" s="13">
        <v>8</v>
      </c>
      <c r="BN24" s="13">
        <v>10</v>
      </c>
      <c r="BO24" s="13">
        <v>9</v>
      </c>
      <c r="BP24" s="13">
        <v>9</v>
      </c>
      <c r="BQ24" s="14">
        <f t="shared" si="14"/>
        <v>6.4</v>
      </c>
      <c r="BR24" s="13">
        <v>10</v>
      </c>
      <c r="BS24" s="13">
        <v>8</v>
      </c>
      <c r="BT24" s="13"/>
      <c r="BU24" s="13"/>
      <c r="BV24" s="13"/>
      <c r="BW24" s="14">
        <f t="shared" si="15"/>
        <v>2.8</v>
      </c>
      <c r="BX24" s="13"/>
      <c r="BY24" s="13"/>
      <c r="BZ24" s="13"/>
      <c r="CA24" s="14">
        <f t="shared" si="16"/>
        <v>0</v>
      </c>
      <c r="CB24" s="13"/>
      <c r="CC24" s="15">
        <f t="shared" si="17"/>
        <v>0</v>
      </c>
      <c r="CD24" s="58">
        <f t="shared" si="18"/>
        <v>9.1999999999999993</v>
      </c>
      <c r="CE24" s="58" t="e">
        <f t="shared" si="19"/>
        <v>#REF!</v>
      </c>
      <c r="CF24" s="22"/>
      <c r="CG24" s="58" t="e">
        <f t="shared" si="20"/>
        <v>#REF!</v>
      </c>
      <c r="CH24" s="17" t="e">
        <f t="shared" si="21"/>
        <v>#REF!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>
        <v>4</v>
      </c>
      <c r="H25" s="8">
        <v>8</v>
      </c>
      <c r="I25" s="8">
        <v>1</v>
      </c>
      <c r="J25" s="8">
        <v>10</v>
      </c>
      <c r="K25" s="8">
        <v>8</v>
      </c>
      <c r="L25" s="14">
        <f t="shared" si="0"/>
        <v>4.3</v>
      </c>
      <c r="M25" s="8">
        <v>8</v>
      </c>
      <c r="N25" s="8"/>
      <c r="O25" s="8"/>
      <c r="P25" s="8"/>
      <c r="Q25" s="8"/>
      <c r="R25" s="14" t="e">
        <f>IF(OR($G$4="MEDIA",$G$4="BASICA - TERCER CICLO"),ROUND((M25*$M$11)+(N25*#REF!)+(O25*$O$11)+(P25*$P$11)+(Q25*$Q$11),2),ROUND((M25*$M$11)+(N25*#REF!)+(O25*$O$11)+(P25*$P$11)+(Q25*$Q$11),2))</f>
        <v>#REF!</v>
      </c>
      <c r="S25" s="8"/>
      <c r="T25" s="8"/>
      <c r="U25" s="8"/>
      <c r="V25" s="14">
        <f t="shared" si="1"/>
        <v>0</v>
      </c>
      <c r="W25" s="8"/>
      <c r="X25" s="15">
        <f t="shared" si="2"/>
        <v>0</v>
      </c>
      <c r="Y25" s="58" t="e">
        <f t="shared" si="3"/>
        <v>#REF!</v>
      </c>
      <c r="Z25" s="8">
        <v>9</v>
      </c>
      <c r="AA25" s="8">
        <v>3</v>
      </c>
      <c r="AB25" s="8">
        <v>3.3</v>
      </c>
      <c r="AC25" s="8">
        <v>2.1</v>
      </c>
      <c r="AD25" s="8">
        <v>9</v>
      </c>
      <c r="AE25" s="14">
        <f t="shared" si="4"/>
        <v>4.6500000000000004</v>
      </c>
      <c r="AF25" s="8"/>
      <c r="AG25" s="8"/>
      <c r="AH25" s="8"/>
      <c r="AI25" s="8"/>
      <c r="AJ25" s="8"/>
      <c r="AK25" s="14">
        <f t="shared" si="5"/>
        <v>0</v>
      </c>
      <c r="AL25" s="8"/>
      <c r="AM25" s="8"/>
      <c r="AN25" s="8"/>
      <c r="AO25" s="14">
        <f t="shared" si="6"/>
        <v>0</v>
      </c>
      <c r="AP25" s="8"/>
      <c r="AQ25" s="15">
        <f t="shared" si="7"/>
        <v>0</v>
      </c>
      <c r="AR25" s="58">
        <f t="shared" si="8"/>
        <v>4.7</v>
      </c>
      <c r="AS25" s="8">
        <v>8</v>
      </c>
      <c r="AT25" s="8">
        <v>6</v>
      </c>
      <c r="AU25" s="8">
        <v>8</v>
      </c>
      <c r="AV25" s="8">
        <v>7</v>
      </c>
      <c r="AW25" s="8">
        <v>1</v>
      </c>
      <c r="AX25" s="14">
        <f t="shared" si="9"/>
        <v>4.4000000000000004</v>
      </c>
      <c r="AY25" s="8">
        <v>6</v>
      </c>
      <c r="AZ25" s="8">
        <v>1</v>
      </c>
      <c r="BA25" s="8"/>
      <c r="BB25" s="8"/>
      <c r="BC25" s="8"/>
      <c r="BD25" s="14">
        <f t="shared" si="10"/>
        <v>1.3</v>
      </c>
      <c r="BE25" s="8"/>
      <c r="BF25" s="8"/>
      <c r="BG25" s="8"/>
      <c r="BH25" s="14">
        <f t="shared" si="11"/>
        <v>0</v>
      </c>
      <c r="BI25" s="8"/>
      <c r="BJ25" s="15">
        <f t="shared" si="12"/>
        <v>0</v>
      </c>
      <c r="BK25" s="58">
        <f t="shared" si="13"/>
        <v>5.7</v>
      </c>
      <c r="BL25" s="8">
        <v>5.8</v>
      </c>
      <c r="BM25" s="8">
        <v>8</v>
      </c>
      <c r="BN25" s="8">
        <v>1</v>
      </c>
      <c r="BO25" s="8">
        <v>5</v>
      </c>
      <c r="BP25" s="8">
        <v>6</v>
      </c>
      <c r="BQ25" s="14">
        <f t="shared" si="14"/>
        <v>3.96</v>
      </c>
      <c r="BR25" s="8">
        <v>10</v>
      </c>
      <c r="BS25" s="8">
        <v>8</v>
      </c>
      <c r="BT25" s="8"/>
      <c r="BU25" s="8"/>
      <c r="BV25" s="8"/>
      <c r="BW25" s="14">
        <f t="shared" si="15"/>
        <v>2.8</v>
      </c>
      <c r="BX25" s="8"/>
      <c r="BY25" s="8"/>
      <c r="BZ25" s="8"/>
      <c r="CA25" s="14">
        <f t="shared" si="16"/>
        <v>0</v>
      </c>
      <c r="CB25" s="8"/>
      <c r="CC25" s="15">
        <f t="shared" si="17"/>
        <v>0</v>
      </c>
      <c r="CD25" s="58">
        <f t="shared" si="18"/>
        <v>6.8</v>
      </c>
      <c r="CE25" s="58" t="e">
        <f t="shared" si="19"/>
        <v>#REF!</v>
      </c>
      <c r="CF25" s="21"/>
      <c r="CG25" s="58" t="e">
        <f t="shared" si="20"/>
        <v>#REF!</v>
      </c>
      <c r="CH25" s="18" t="e">
        <f t="shared" si="21"/>
        <v>#REF!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>
        <v>5</v>
      </c>
      <c r="H26" s="13">
        <v>10</v>
      </c>
      <c r="I26" s="13">
        <v>5</v>
      </c>
      <c r="J26" s="13">
        <v>10</v>
      </c>
      <c r="K26" s="13">
        <v>5</v>
      </c>
      <c r="L26" s="14">
        <f t="shared" si="0"/>
        <v>4.5</v>
      </c>
      <c r="M26" s="13">
        <v>9</v>
      </c>
      <c r="N26" s="13"/>
      <c r="O26" s="13"/>
      <c r="P26" s="13"/>
      <c r="Q26" s="13"/>
      <c r="R26" s="14" t="e">
        <f>IF(OR($G$4="MEDIA",$G$4="BASICA - TERCER CICLO"),ROUND((M26*$M$11)+(N26*#REF!)+(O26*$O$11)+(P26*$P$11)+(Q26*$Q$11),2),ROUND((M26*$M$11)+(N26*#REF!)+(O26*$O$11)+(P26*$P$11)+(Q26*$Q$11),2))</f>
        <v>#REF!</v>
      </c>
      <c r="S26" s="13"/>
      <c r="T26" s="13"/>
      <c r="U26" s="13"/>
      <c r="V26" s="14">
        <f t="shared" si="1"/>
        <v>0</v>
      </c>
      <c r="W26" s="13"/>
      <c r="X26" s="15">
        <f t="shared" si="2"/>
        <v>0</v>
      </c>
      <c r="Y26" s="58" t="e">
        <f t="shared" si="3"/>
        <v>#REF!</v>
      </c>
      <c r="Z26" s="13">
        <v>9</v>
      </c>
      <c r="AA26" s="13">
        <v>10</v>
      </c>
      <c r="AB26" s="13">
        <v>10</v>
      </c>
      <c r="AC26" s="13">
        <v>8.4</v>
      </c>
      <c r="AD26" s="13">
        <v>9</v>
      </c>
      <c r="AE26" s="14">
        <f t="shared" si="4"/>
        <v>7.28</v>
      </c>
      <c r="AF26" s="13"/>
      <c r="AG26" s="13"/>
      <c r="AH26" s="13"/>
      <c r="AI26" s="13"/>
      <c r="AJ26" s="13"/>
      <c r="AK26" s="14">
        <f t="shared" si="5"/>
        <v>0</v>
      </c>
      <c r="AL26" s="13"/>
      <c r="AM26" s="13"/>
      <c r="AN26" s="13"/>
      <c r="AO26" s="14">
        <f t="shared" si="6"/>
        <v>0</v>
      </c>
      <c r="AP26" s="13"/>
      <c r="AQ26" s="15">
        <f t="shared" si="7"/>
        <v>0</v>
      </c>
      <c r="AR26" s="58">
        <f t="shared" si="8"/>
        <v>7.3</v>
      </c>
      <c r="AS26" s="13">
        <v>8</v>
      </c>
      <c r="AT26" s="13">
        <v>10</v>
      </c>
      <c r="AU26" s="13">
        <v>9</v>
      </c>
      <c r="AV26" s="13">
        <v>5</v>
      </c>
      <c r="AW26" s="13">
        <v>10</v>
      </c>
      <c r="AX26" s="14">
        <f t="shared" si="9"/>
        <v>6.1</v>
      </c>
      <c r="AY26" s="13">
        <v>3</v>
      </c>
      <c r="AZ26" s="13">
        <v>1</v>
      </c>
      <c r="BA26" s="13"/>
      <c r="BB26" s="13"/>
      <c r="BC26" s="13"/>
      <c r="BD26" s="14">
        <f t="shared" si="10"/>
        <v>0.7</v>
      </c>
      <c r="BE26" s="13"/>
      <c r="BF26" s="13"/>
      <c r="BG26" s="13"/>
      <c r="BH26" s="14">
        <f t="shared" si="11"/>
        <v>0</v>
      </c>
      <c r="BI26" s="13"/>
      <c r="BJ26" s="15">
        <f t="shared" si="12"/>
        <v>0</v>
      </c>
      <c r="BK26" s="58">
        <f t="shared" si="13"/>
        <v>6.8</v>
      </c>
      <c r="BL26" s="13">
        <v>6.4</v>
      </c>
      <c r="BM26" s="13">
        <v>10</v>
      </c>
      <c r="BN26" s="13">
        <v>6</v>
      </c>
      <c r="BO26" s="13">
        <v>6</v>
      </c>
      <c r="BP26" s="13">
        <v>6</v>
      </c>
      <c r="BQ26" s="14">
        <f t="shared" si="14"/>
        <v>5.08</v>
      </c>
      <c r="BR26" s="13">
        <v>10</v>
      </c>
      <c r="BS26" s="13">
        <v>8</v>
      </c>
      <c r="BT26" s="13"/>
      <c r="BU26" s="13"/>
      <c r="BV26" s="13"/>
      <c r="BW26" s="14">
        <f t="shared" si="15"/>
        <v>2.8</v>
      </c>
      <c r="BX26" s="13"/>
      <c r="BY26" s="13"/>
      <c r="BZ26" s="13"/>
      <c r="CA26" s="14">
        <f t="shared" si="16"/>
        <v>0</v>
      </c>
      <c r="CB26" s="13"/>
      <c r="CC26" s="15">
        <f t="shared" si="17"/>
        <v>0</v>
      </c>
      <c r="CD26" s="58">
        <f t="shared" si="18"/>
        <v>7.9</v>
      </c>
      <c r="CE26" s="58" t="e">
        <f t="shared" si="19"/>
        <v>#REF!</v>
      </c>
      <c r="CF26" s="22"/>
      <c r="CG26" s="58" t="e">
        <f t="shared" si="20"/>
        <v>#REF!</v>
      </c>
      <c r="CH26" s="17" t="e">
        <f t="shared" si="21"/>
        <v>#REF!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>
        <v>5</v>
      </c>
      <c r="H27" s="8">
        <v>9</v>
      </c>
      <c r="I27" s="8">
        <v>1</v>
      </c>
      <c r="J27" s="8">
        <v>10</v>
      </c>
      <c r="K27" s="8">
        <v>10</v>
      </c>
      <c r="L27" s="14">
        <f t="shared" si="0"/>
        <v>5</v>
      </c>
      <c r="M27" s="8">
        <v>8</v>
      </c>
      <c r="N27" s="8"/>
      <c r="O27" s="8"/>
      <c r="P27" s="8"/>
      <c r="Q27" s="8"/>
      <c r="R27" s="14" t="e">
        <f>IF(OR($G$4="MEDIA",$G$4="BASICA - TERCER CICLO"),ROUND((M27*$M$11)+(N27*#REF!)+(O27*$O$11)+(P27*$P$11)+(Q27*$Q$11),2),ROUND((M27*$M$11)+(N27*#REF!)+(O27*$O$11)+(P27*$P$11)+(Q27*$Q$11),2))</f>
        <v>#REF!</v>
      </c>
      <c r="S27" s="8"/>
      <c r="T27" s="8"/>
      <c r="U27" s="8"/>
      <c r="V27" s="14">
        <f t="shared" si="1"/>
        <v>0</v>
      </c>
      <c r="W27" s="8"/>
      <c r="X27" s="15">
        <f t="shared" si="2"/>
        <v>0</v>
      </c>
      <c r="Y27" s="58" t="e">
        <f t="shared" si="3"/>
        <v>#REF!</v>
      </c>
      <c r="Z27" s="8">
        <v>8</v>
      </c>
      <c r="AA27" s="8">
        <v>1</v>
      </c>
      <c r="AB27" s="8">
        <v>4</v>
      </c>
      <c r="AC27" s="8">
        <v>4.9000000000000004</v>
      </c>
      <c r="AD27" s="8">
        <v>5</v>
      </c>
      <c r="AE27" s="14">
        <f t="shared" si="4"/>
        <v>4.08</v>
      </c>
      <c r="AF27" s="8"/>
      <c r="AG27" s="8"/>
      <c r="AH27" s="8"/>
      <c r="AI27" s="8"/>
      <c r="AJ27" s="8"/>
      <c r="AK27" s="14">
        <f t="shared" si="5"/>
        <v>0</v>
      </c>
      <c r="AL27" s="8"/>
      <c r="AM27" s="8"/>
      <c r="AN27" s="8"/>
      <c r="AO27" s="14">
        <f t="shared" si="6"/>
        <v>0</v>
      </c>
      <c r="AP27" s="8"/>
      <c r="AQ27" s="15">
        <f t="shared" si="7"/>
        <v>0</v>
      </c>
      <c r="AR27" s="58">
        <f t="shared" si="8"/>
        <v>4.0999999999999996</v>
      </c>
      <c r="AS27" s="8">
        <v>8</v>
      </c>
      <c r="AT27" s="8">
        <v>4</v>
      </c>
      <c r="AU27" s="8">
        <v>8</v>
      </c>
      <c r="AV27" s="8">
        <v>7</v>
      </c>
      <c r="AW27" s="8">
        <v>9</v>
      </c>
      <c r="AX27" s="14">
        <f t="shared" si="9"/>
        <v>4.8</v>
      </c>
      <c r="AY27" s="8">
        <v>6</v>
      </c>
      <c r="AZ27" s="8">
        <v>1</v>
      </c>
      <c r="BA27" s="8"/>
      <c r="BB27" s="8"/>
      <c r="BC27" s="8"/>
      <c r="BD27" s="14">
        <f t="shared" si="10"/>
        <v>1.3</v>
      </c>
      <c r="BE27" s="8"/>
      <c r="BF27" s="8"/>
      <c r="BG27" s="8"/>
      <c r="BH27" s="14">
        <f t="shared" si="11"/>
        <v>0</v>
      </c>
      <c r="BI27" s="8"/>
      <c r="BJ27" s="15">
        <f t="shared" si="12"/>
        <v>0</v>
      </c>
      <c r="BK27" s="58">
        <f t="shared" si="13"/>
        <v>6.1</v>
      </c>
      <c r="BL27" s="8">
        <v>1</v>
      </c>
      <c r="BM27" s="8">
        <v>7</v>
      </c>
      <c r="BN27" s="8">
        <v>9</v>
      </c>
      <c r="BO27" s="8">
        <v>5</v>
      </c>
      <c r="BP27" s="8">
        <v>8</v>
      </c>
      <c r="BQ27" s="14">
        <f t="shared" si="14"/>
        <v>3.8</v>
      </c>
      <c r="BR27" s="8">
        <v>10</v>
      </c>
      <c r="BS27" s="8">
        <v>8</v>
      </c>
      <c r="BT27" s="8"/>
      <c r="BU27" s="8"/>
      <c r="BV27" s="8"/>
      <c r="BW27" s="14">
        <f t="shared" si="15"/>
        <v>2.8</v>
      </c>
      <c r="BX27" s="8"/>
      <c r="BY27" s="8"/>
      <c r="BZ27" s="8"/>
      <c r="CA27" s="14">
        <f t="shared" si="16"/>
        <v>0</v>
      </c>
      <c r="CB27" s="8"/>
      <c r="CC27" s="15">
        <f t="shared" si="17"/>
        <v>0</v>
      </c>
      <c r="CD27" s="58">
        <f t="shared" si="18"/>
        <v>6.6</v>
      </c>
      <c r="CE27" s="58" t="e">
        <f t="shared" si="19"/>
        <v>#REF!</v>
      </c>
      <c r="CF27" s="21"/>
      <c r="CG27" s="58" t="e">
        <f t="shared" si="20"/>
        <v>#REF!</v>
      </c>
      <c r="CH27" s="18" t="e">
        <f t="shared" si="21"/>
        <v>#REF!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>
        <v>4</v>
      </c>
      <c r="H28" s="13">
        <v>8</v>
      </c>
      <c r="I28" s="13">
        <v>7</v>
      </c>
      <c r="J28" s="13">
        <v>10</v>
      </c>
      <c r="K28" s="13">
        <v>10</v>
      </c>
      <c r="L28" s="14">
        <f t="shared" si="0"/>
        <v>5.3</v>
      </c>
      <c r="M28" s="13">
        <v>8</v>
      </c>
      <c r="N28" s="13"/>
      <c r="O28" s="13"/>
      <c r="P28" s="13"/>
      <c r="Q28" s="13"/>
      <c r="R28" s="14" t="e">
        <f>IF(OR($G$4="MEDIA",$G$4="BASICA - TERCER CICLO"),ROUND((M28*$M$11)+(N28*#REF!)+(O28*$O$11)+(P28*$P$11)+(Q28*$Q$11),2),ROUND((M28*$M$11)+(N28*#REF!)+(O28*$O$11)+(P28*$P$11)+(Q28*$Q$11),2))</f>
        <v>#REF!</v>
      </c>
      <c r="S28" s="13"/>
      <c r="T28" s="13"/>
      <c r="U28" s="13"/>
      <c r="V28" s="14">
        <f t="shared" si="1"/>
        <v>0</v>
      </c>
      <c r="W28" s="13"/>
      <c r="X28" s="15">
        <f t="shared" si="2"/>
        <v>0</v>
      </c>
      <c r="Y28" s="58" t="e">
        <f t="shared" si="3"/>
        <v>#REF!</v>
      </c>
      <c r="Z28" s="13">
        <v>9</v>
      </c>
      <c r="AA28" s="13">
        <v>1</v>
      </c>
      <c r="AB28" s="13">
        <v>6.6</v>
      </c>
      <c r="AC28" s="13">
        <v>1</v>
      </c>
      <c r="AD28" s="13">
        <v>5</v>
      </c>
      <c r="AE28" s="14">
        <f t="shared" si="4"/>
        <v>3.76</v>
      </c>
      <c r="AF28" s="13"/>
      <c r="AG28" s="13"/>
      <c r="AH28" s="13"/>
      <c r="AI28" s="13"/>
      <c r="AJ28" s="13"/>
      <c r="AK28" s="14">
        <f t="shared" si="5"/>
        <v>0</v>
      </c>
      <c r="AL28" s="13"/>
      <c r="AM28" s="13"/>
      <c r="AN28" s="13"/>
      <c r="AO28" s="14">
        <f t="shared" si="6"/>
        <v>0</v>
      </c>
      <c r="AP28" s="13"/>
      <c r="AQ28" s="15">
        <f t="shared" si="7"/>
        <v>0</v>
      </c>
      <c r="AR28" s="58">
        <f t="shared" si="8"/>
        <v>3.8</v>
      </c>
      <c r="AS28" s="13">
        <v>8</v>
      </c>
      <c r="AT28" s="13">
        <v>6</v>
      </c>
      <c r="AU28" s="13">
        <v>8</v>
      </c>
      <c r="AV28" s="13">
        <v>6</v>
      </c>
      <c r="AW28" s="13">
        <v>5</v>
      </c>
      <c r="AX28" s="14">
        <f t="shared" si="9"/>
        <v>4.7</v>
      </c>
      <c r="AY28" s="13">
        <v>6</v>
      </c>
      <c r="AZ28" s="13">
        <v>4</v>
      </c>
      <c r="BA28" s="13"/>
      <c r="BB28" s="13"/>
      <c r="BC28" s="13"/>
      <c r="BD28" s="14">
        <f t="shared" si="10"/>
        <v>1.6</v>
      </c>
      <c r="BE28" s="13"/>
      <c r="BF28" s="13"/>
      <c r="BG28" s="13"/>
      <c r="BH28" s="14">
        <f t="shared" si="11"/>
        <v>0</v>
      </c>
      <c r="BI28" s="13"/>
      <c r="BJ28" s="15">
        <f t="shared" si="12"/>
        <v>0</v>
      </c>
      <c r="BK28" s="58">
        <f t="shared" si="13"/>
        <v>6.3</v>
      </c>
      <c r="BL28" s="13">
        <v>6</v>
      </c>
      <c r="BM28" s="13">
        <v>10</v>
      </c>
      <c r="BN28" s="13">
        <v>8</v>
      </c>
      <c r="BO28" s="13">
        <v>5</v>
      </c>
      <c r="BP28" s="13">
        <v>6</v>
      </c>
      <c r="BQ28" s="14">
        <f t="shared" si="14"/>
        <v>5.0999999999999996</v>
      </c>
      <c r="BR28" s="13">
        <v>10</v>
      </c>
      <c r="BS28" s="13">
        <v>8</v>
      </c>
      <c r="BT28" s="13"/>
      <c r="BU28" s="13"/>
      <c r="BV28" s="13"/>
      <c r="BW28" s="14">
        <f t="shared" si="15"/>
        <v>2.8</v>
      </c>
      <c r="BX28" s="13"/>
      <c r="BY28" s="13"/>
      <c r="BZ28" s="13"/>
      <c r="CA28" s="14">
        <f t="shared" si="16"/>
        <v>0</v>
      </c>
      <c r="CB28" s="13"/>
      <c r="CC28" s="15">
        <f t="shared" si="17"/>
        <v>0</v>
      </c>
      <c r="CD28" s="58">
        <f t="shared" si="18"/>
        <v>7.9</v>
      </c>
      <c r="CE28" s="58" t="e">
        <f t="shared" si="19"/>
        <v>#REF!</v>
      </c>
      <c r="CF28" s="22"/>
      <c r="CG28" s="58" t="e">
        <f t="shared" si="20"/>
        <v>#REF!</v>
      </c>
      <c r="CH28" s="17" t="e">
        <f t="shared" si="21"/>
        <v>#REF!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>
        <v>5</v>
      </c>
      <c r="H29" s="8">
        <v>9</v>
      </c>
      <c r="I29" s="8">
        <v>8</v>
      </c>
      <c r="J29" s="8">
        <v>10</v>
      </c>
      <c r="K29" s="8">
        <v>10</v>
      </c>
      <c r="L29" s="14">
        <f t="shared" si="0"/>
        <v>5.7</v>
      </c>
      <c r="M29" s="8">
        <v>8</v>
      </c>
      <c r="N29" s="8"/>
      <c r="O29" s="8"/>
      <c r="P29" s="8"/>
      <c r="Q29" s="8"/>
      <c r="R29" s="14" t="e">
        <f>IF(OR($G$4="MEDIA",$G$4="BASICA - TERCER CICLO"),ROUND((M29*$M$11)+(N29*#REF!)+(O29*$O$11)+(P29*$P$11)+(Q29*$Q$11),2),ROUND((M29*$M$11)+(N29*#REF!)+(O29*$O$11)+(P29*$P$11)+(Q29*$Q$11),2))</f>
        <v>#REF!</v>
      </c>
      <c r="S29" s="8"/>
      <c r="T29" s="8"/>
      <c r="U29" s="8"/>
      <c r="V29" s="14">
        <f t="shared" si="1"/>
        <v>0</v>
      </c>
      <c r="W29" s="8"/>
      <c r="X29" s="15">
        <f t="shared" si="2"/>
        <v>0</v>
      </c>
      <c r="Y29" s="58" t="e">
        <f t="shared" si="3"/>
        <v>#REF!</v>
      </c>
      <c r="Z29" s="8">
        <v>10</v>
      </c>
      <c r="AA29" s="8">
        <v>6</v>
      </c>
      <c r="AB29" s="8">
        <v>3.3</v>
      </c>
      <c r="AC29" s="8">
        <v>4.9000000000000004</v>
      </c>
      <c r="AD29" s="8">
        <v>8</v>
      </c>
      <c r="AE29" s="14">
        <f t="shared" si="4"/>
        <v>5.51</v>
      </c>
      <c r="AF29" s="8"/>
      <c r="AG29" s="8"/>
      <c r="AH29" s="8"/>
      <c r="AI29" s="8"/>
      <c r="AJ29" s="8"/>
      <c r="AK29" s="14">
        <f t="shared" si="5"/>
        <v>0</v>
      </c>
      <c r="AL29" s="8"/>
      <c r="AM29" s="8"/>
      <c r="AN29" s="8"/>
      <c r="AO29" s="14">
        <f t="shared" si="6"/>
        <v>0</v>
      </c>
      <c r="AP29" s="8"/>
      <c r="AQ29" s="15">
        <f t="shared" si="7"/>
        <v>0</v>
      </c>
      <c r="AR29" s="58">
        <f t="shared" si="8"/>
        <v>5.5</v>
      </c>
      <c r="AS29" s="8">
        <v>8</v>
      </c>
      <c r="AT29" s="8">
        <v>4</v>
      </c>
      <c r="AU29" s="8">
        <v>10</v>
      </c>
      <c r="AV29" s="8">
        <v>10</v>
      </c>
      <c r="AW29" s="8">
        <v>10</v>
      </c>
      <c r="AX29" s="14">
        <f t="shared" si="9"/>
        <v>5.6</v>
      </c>
      <c r="AY29" s="8">
        <v>9.8000000000000007</v>
      </c>
      <c r="AZ29" s="8">
        <v>10</v>
      </c>
      <c r="BA29" s="8"/>
      <c r="BB29" s="8"/>
      <c r="BC29" s="8"/>
      <c r="BD29" s="14">
        <f t="shared" si="10"/>
        <v>2.96</v>
      </c>
      <c r="BE29" s="8"/>
      <c r="BF29" s="8"/>
      <c r="BG29" s="8"/>
      <c r="BH29" s="14">
        <f t="shared" si="11"/>
        <v>0</v>
      </c>
      <c r="BI29" s="8"/>
      <c r="BJ29" s="15">
        <f t="shared" si="12"/>
        <v>0</v>
      </c>
      <c r="BK29" s="58">
        <f t="shared" si="13"/>
        <v>8.6</v>
      </c>
      <c r="BL29" s="8">
        <v>7.2</v>
      </c>
      <c r="BM29" s="8">
        <v>10</v>
      </c>
      <c r="BN29" s="8">
        <v>9</v>
      </c>
      <c r="BO29" s="8">
        <v>8</v>
      </c>
      <c r="BP29" s="8">
        <v>8</v>
      </c>
      <c r="BQ29" s="14">
        <f t="shared" si="14"/>
        <v>5.94</v>
      </c>
      <c r="BR29" s="8">
        <v>10</v>
      </c>
      <c r="BS29" s="8">
        <v>8</v>
      </c>
      <c r="BT29" s="8"/>
      <c r="BU29" s="8"/>
      <c r="BV29" s="8"/>
      <c r="BW29" s="14">
        <f t="shared" si="15"/>
        <v>2.8</v>
      </c>
      <c r="BX29" s="8"/>
      <c r="BY29" s="8"/>
      <c r="BZ29" s="8"/>
      <c r="CA29" s="14">
        <f t="shared" si="16"/>
        <v>0</v>
      </c>
      <c r="CB29" s="8"/>
      <c r="CC29" s="15">
        <f t="shared" si="17"/>
        <v>0</v>
      </c>
      <c r="CD29" s="58">
        <f t="shared" si="18"/>
        <v>8.6999999999999993</v>
      </c>
      <c r="CE29" s="58" t="e">
        <f t="shared" si="19"/>
        <v>#REF!</v>
      </c>
      <c r="CF29" s="21"/>
      <c r="CG29" s="58" t="e">
        <f t="shared" si="20"/>
        <v>#REF!</v>
      </c>
      <c r="CH29" s="18" t="e">
        <f t="shared" si="21"/>
        <v>#REF!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>
        <v>8</v>
      </c>
      <c r="H30" s="13">
        <v>9</v>
      </c>
      <c r="I30" s="13">
        <v>7</v>
      </c>
      <c r="J30" s="13">
        <v>10</v>
      </c>
      <c r="K30" s="13">
        <v>10</v>
      </c>
      <c r="L30" s="14">
        <f t="shared" si="0"/>
        <v>6.2</v>
      </c>
      <c r="M30" s="13">
        <v>9</v>
      </c>
      <c r="N30" s="13"/>
      <c r="O30" s="13"/>
      <c r="P30" s="13"/>
      <c r="Q30" s="13"/>
      <c r="R30" s="14" t="e">
        <f>IF(OR($G$4="MEDIA",$G$4="BASICA - TERCER CICLO"),ROUND((M30*$M$11)+(N30*#REF!)+(O30*$O$11)+(P30*$P$11)+(Q30*$Q$11),2),ROUND((M30*$M$11)+(N30*#REF!)+(O30*$O$11)+(P30*$P$11)+(Q30*$Q$11),2))</f>
        <v>#REF!</v>
      </c>
      <c r="S30" s="13"/>
      <c r="T30" s="13"/>
      <c r="U30" s="13"/>
      <c r="V30" s="14">
        <f t="shared" si="1"/>
        <v>0</v>
      </c>
      <c r="W30" s="13"/>
      <c r="X30" s="15">
        <f t="shared" si="2"/>
        <v>0</v>
      </c>
      <c r="Y30" s="58" t="e">
        <f t="shared" si="3"/>
        <v>#REF!</v>
      </c>
      <c r="Z30" s="13">
        <v>10</v>
      </c>
      <c r="AA30" s="13">
        <v>5</v>
      </c>
      <c r="AB30" s="13">
        <v>6.6</v>
      </c>
      <c r="AC30" s="13">
        <v>8.5</v>
      </c>
      <c r="AD30" s="13">
        <v>9.3000000000000007</v>
      </c>
      <c r="AE30" s="14">
        <f t="shared" si="4"/>
        <v>6.72</v>
      </c>
      <c r="AF30" s="13"/>
      <c r="AG30" s="13"/>
      <c r="AH30" s="13"/>
      <c r="AI30" s="13"/>
      <c r="AJ30" s="13"/>
      <c r="AK30" s="14">
        <f t="shared" si="5"/>
        <v>0</v>
      </c>
      <c r="AL30" s="13"/>
      <c r="AM30" s="13"/>
      <c r="AN30" s="13"/>
      <c r="AO30" s="14">
        <f t="shared" si="6"/>
        <v>0</v>
      </c>
      <c r="AP30" s="13"/>
      <c r="AQ30" s="15">
        <f t="shared" si="7"/>
        <v>0</v>
      </c>
      <c r="AR30" s="58">
        <f t="shared" si="8"/>
        <v>6.7</v>
      </c>
      <c r="AS30" s="13">
        <v>8</v>
      </c>
      <c r="AT30" s="13">
        <v>9</v>
      </c>
      <c r="AU30" s="13">
        <v>9</v>
      </c>
      <c r="AV30" s="13">
        <v>10</v>
      </c>
      <c r="AW30" s="13">
        <v>10</v>
      </c>
      <c r="AX30" s="14">
        <f t="shared" si="9"/>
        <v>6.4</v>
      </c>
      <c r="AY30" s="13">
        <v>7</v>
      </c>
      <c r="AZ30" s="13">
        <v>9</v>
      </c>
      <c r="BA30" s="13"/>
      <c r="BB30" s="13"/>
      <c r="BC30" s="13"/>
      <c r="BD30" s="14">
        <f t="shared" si="10"/>
        <v>2.2999999999999998</v>
      </c>
      <c r="BE30" s="13"/>
      <c r="BF30" s="13"/>
      <c r="BG30" s="13"/>
      <c r="BH30" s="14">
        <f t="shared" si="11"/>
        <v>0</v>
      </c>
      <c r="BI30" s="13"/>
      <c r="BJ30" s="15">
        <f t="shared" si="12"/>
        <v>0</v>
      </c>
      <c r="BK30" s="58">
        <f t="shared" si="13"/>
        <v>8.6999999999999993</v>
      </c>
      <c r="BL30" s="13">
        <v>9.1999999999999993</v>
      </c>
      <c r="BM30" s="13">
        <v>8</v>
      </c>
      <c r="BN30" s="13">
        <v>9</v>
      </c>
      <c r="BO30" s="13">
        <v>8</v>
      </c>
      <c r="BP30" s="13">
        <v>8</v>
      </c>
      <c r="BQ30" s="14">
        <f t="shared" si="14"/>
        <v>5.94</v>
      </c>
      <c r="BR30" s="13">
        <v>10</v>
      </c>
      <c r="BS30" s="13">
        <v>8</v>
      </c>
      <c r="BT30" s="13"/>
      <c r="BU30" s="13"/>
      <c r="BV30" s="13"/>
      <c r="BW30" s="14">
        <f t="shared" si="15"/>
        <v>2.8</v>
      </c>
      <c r="BX30" s="13"/>
      <c r="BY30" s="13"/>
      <c r="BZ30" s="13"/>
      <c r="CA30" s="14">
        <f t="shared" si="16"/>
        <v>0</v>
      </c>
      <c r="CB30" s="13"/>
      <c r="CC30" s="15">
        <f t="shared" si="17"/>
        <v>0</v>
      </c>
      <c r="CD30" s="58">
        <f t="shared" si="18"/>
        <v>8.6999999999999993</v>
      </c>
      <c r="CE30" s="58" t="e">
        <f t="shared" si="19"/>
        <v>#REF!</v>
      </c>
      <c r="CF30" s="22"/>
      <c r="CG30" s="58" t="e">
        <f t="shared" si="20"/>
        <v>#REF!</v>
      </c>
      <c r="CH30" s="17" t="e">
        <f t="shared" si="21"/>
        <v>#REF!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>
        <v>4</v>
      </c>
      <c r="H31" s="8">
        <v>9</v>
      </c>
      <c r="I31" s="8">
        <v>7</v>
      </c>
      <c r="J31" s="8">
        <v>10</v>
      </c>
      <c r="K31" s="8">
        <v>10</v>
      </c>
      <c r="L31" s="14">
        <f t="shared" si="0"/>
        <v>5.4</v>
      </c>
      <c r="M31" s="8">
        <v>8</v>
      </c>
      <c r="N31" s="8"/>
      <c r="O31" s="8"/>
      <c r="P31" s="8"/>
      <c r="Q31" s="8"/>
      <c r="R31" s="14" t="e">
        <f>IF(OR($G$4="MEDIA",$G$4="BASICA - TERCER CICLO"),ROUND((M31*$M$11)+(N31*#REF!)+(O31*$O$11)+(P31*$P$11)+(Q31*$Q$11),2),ROUND((M31*$M$11)+(N31*#REF!)+(O31*$O$11)+(P31*$P$11)+(Q31*$Q$11),2))</f>
        <v>#REF!</v>
      </c>
      <c r="S31" s="8"/>
      <c r="T31" s="8"/>
      <c r="U31" s="8"/>
      <c r="V31" s="14">
        <f t="shared" si="1"/>
        <v>0</v>
      </c>
      <c r="W31" s="8"/>
      <c r="X31" s="15">
        <f t="shared" si="2"/>
        <v>0</v>
      </c>
      <c r="Y31" s="58" t="e">
        <f t="shared" si="3"/>
        <v>#REF!</v>
      </c>
      <c r="Z31" s="8">
        <v>9</v>
      </c>
      <c r="AA31" s="8">
        <v>1</v>
      </c>
      <c r="AB31" s="8">
        <v>6.6</v>
      </c>
      <c r="AC31" s="8">
        <v>5</v>
      </c>
      <c r="AD31" s="8">
        <v>8</v>
      </c>
      <c r="AE31" s="14">
        <f t="shared" si="4"/>
        <v>5.16</v>
      </c>
      <c r="AF31" s="8"/>
      <c r="AG31" s="8"/>
      <c r="AH31" s="8"/>
      <c r="AI31" s="8"/>
      <c r="AJ31" s="8"/>
      <c r="AK31" s="14">
        <f t="shared" si="5"/>
        <v>0</v>
      </c>
      <c r="AL31" s="8"/>
      <c r="AM31" s="8"/>
      <c r="AN31" s="8"/>
      <c r="AO31" s="14">
        <f t="shared" si="6"/>
        <v>0</v>
      </c>
      <c r="AP31" s="8"/>
      <c r="AQ31" s="15">
        <f t="shared" si="7"/>
        <v>0</v>
      </c>
      <c r="AR31" s="58">
        <f t="shared" si="8"/>
        <v>5.2</v>
      </c>
      <c r="AS31" s="8">
        <v>8</v>
      </c>
      <c r="AT31" s="8">
        <v>7</v>
      </c>
      <c r="AU31" s="8">
        <v>7</v>
      </c>
      <c r="AV31" s="8">
        <v>7</v>
      </c>
      <c r="AW31" s="8">
        <v>10</v>
      </c>
      <c r="AX31" s="14">
        <f t="shared" si="9"/>
        <v>5.3</v>
      </c>
      <c r="AY31" s="8">
        <v>5</v>
      </c>
      <c r="AZ31" s="8">
        <v>6</v>
      </c>
      <c r="BA31" s="8"/>
      <c r="BB31" s="8"/>
      <c r="BC31" s="8"/>
      <c r="BD31" s="14">
        <f t="shared" si="10"/>
        <v>1.6</v>
      </c>
      <c r="BE31" s="8"/>
      <c r="BF31" s="8"/>
      <c r="BG31" s="8"/>
      <c r="BH31" s="14">
        <f t="shared" si="11"/>
        <v>0</v>
      </c>
      <c r="BI31" s="8"/>
      <c r="BJ31" s="15">
        <f t="shared" si="12"/>
        <v>0</v>
      </c>
      <c r="BK31" s="58">
        <f t="shared" si="13"/>
        <v>6.9</v>
      </c>
      <c r="BL31" s="8">
        <v>7.8</v>
      </c>
      <c r="BM31" s="8">
        <v>1</v>
      </c>
      <c r="BN31" s="8">
        <v>9</v>
      </c>
      <c r="BO31" s="8">
        <v>6</v>
      </c>
      <c r="BP31" s="8">
        <v>8</v>
      </c>
      <c r="BQ31" s="14">
        <f t="shared" si="14"/>
        <v>4.0599999999999996</v>
      </c>
      <c r="BR31" s="8">
        <v>10</v>
      </c>
      <c r="BS31" s="8">
        <v>8</v>
      </c>
      <c r="BT31" s="8"/>
      <c r="BU31" s="8"/>
      <c r="BV31" s="8"/>
      <c r="BW31" s="14">
        <f t="shared" si="15"/>
        <v>2.8</v>
      </c>
      <c r="BX31" s="8"/>
      <c r="BY31" s="8"/>
      <c r="BZ31" s="8"/>
      <c r="CA31" s="14">
        <f t="shared" si="16"/>
        <v>0</v>
      </c>
      <c r="CB31" s="8"/>
      <c r="CC31" s="15">
        <f t="shared" si="17"/>
        <v>0</v>
      </c>
      <c r="CD31" s="58">
        <f t="shared" si="18"/>
        <v>6.9</v>
      </c>
      <c r="CE31" s="58" t="e">
        <f t="shared" si="19"/>
        <v>#REF!</v>
      </c>
      <c r="CF31" s="21"/>
      <c r="CG31" s="58" t="e">
        <f t="shared" si="20"/>
        <v>#REF!</v>
      </c>
      <c r="CH31" s="18" t="e">
        <f t="shared" si="21"/>
        <v>#REF!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>
        <v>8</v>
      </c>
      <c r="H32" s="13">
        <v>8</v>
      </c>
      <c r="I32" s="13">
        <v>5</v>
      </c>
      <c r="J32" s="13">
        <v>10</v>
      </c>
      <c r="K32" s="13">
        <v>10</v>
      </c>
      <c r="L32" s="14">
        <f t="shared" si="0"/>
        <v>5.9</v>
      </c>
      <c r="M32" s="13">
        <v>8</v>
      </c>
      <c r="N32" s="13"/>
      <c r="O32" s="13"/>
      <c r="P32" s="13"/>
      <c r="Q32" s="13"/>
      <c r="R32" s="14" t="e">
        <f>IF(OR($G$4="MEDIA",$G$4="BASICA - TERCER CICLO"),ROUND((M32*$M$11)+(N32*#REF!)+(O32*$O$11)+(P32*$P$11)+(Q32*$Q$11),2),ROUND((M32*$M$11)+(N32*#REF!)+(O32*$O$11)+(P32*$P$11)+(Q32*$Q$11),2))</f>
        <v>#REF!</v>
      </c>
      <c r="S32" s="13"/>
      <c r="T32" s="13"/>
      <c r="U32" s="13"/>
      <c r="V32" s="14">
        <f t="shared" si="1"/>
        <v>0</v>
      </c>
      <c r="W32" s="13"/>
      <c r="X32" s="15">
        <f t="shared" si="2"/>
        <v>0</v>
      </c>
      <c r="Y32" s="58" t="e">
        <f t="shared" si="3"/>
        <v>#REF!</v>
      </c>
      <c r="Z32" s="13">
        <v>9</v>
      </c>
      <c r="AA32" s="13">
        <v>10</v>
      </c>
      <c r="AB32" s="13">
        <v>10</v>
      </c>
      <c r="AC32" s="13">
        <v>7.1</v>
      </c>
      <c r="AD32" s="13">
        <v>9</v>
      </c>
      <c r="AE32" s="14">
        <f t="shared" si="4"/>
        <v>7.02</v>
      </c>
      <c r="AF32" s="13"/>
      <c r="AG32" s="13"/>
      <c r="AH32" s="13"/>
      <c r="AI32" s="13"/>
      <c r="AJ32" s="13"/>
      <c r="AK32" s="14">
        <f t="shared" si="5"/>
        <v>0</v>
      </c>
      <c r="AL32" s="13"/>
      <c r="AM32" s="13"/>
      <c r="AN32" s="13"/>
      <c r="AO32" s="14">
        <f t="shared" si="6"/>
        <v>0</v>
      </c>
      <c r="AP32" s="13"/>
      <c r="AQ32" s="15">
        <f t="shared" si="7"/>
        <v>0</v>
      </c>
      <c r="AR32" s="58">
        <f t="shared" si="8"/>
        <v>7</v>
      </c>
      <c r="AS32" s="13">
        <v>8</v>
      </c>
      <c r="AT32" s="13">
        <v>10</v>
      </c>
      <c r="AU32" s="13">
        <v>1</v>
      </c>
      <c r="AV32" s="13">
        <v>7</v>
      </c>
      <c r="AW32" s="13">
        <v>10</v>
      </c>
      <c r="AX32" s="14">
        <f t="shared" si="9"/>
        <v>4.7</v>
      </c>
      <c r="AY32" s="13">
        <v>9.8000000000000007</v>
      </c>
      <c r="AZ32" s="13">
        <v>4</v>
      </c>
      <c r="BA32" s="13"/>
      <c r="BB32" s="13"/>
      <c r="BC32" s="13"/>
      <c r="BD32" s="14">
        <f t="shared" si="10"/>
        <v>2.36</v>
      </c>
      <c r="BE32" s="13"/>
      <c r="BF32" s="13"/>
      <c r="BG32" s="13"/>
      <c r="BH32" s="14">
        <f t="shared" si="11"/>
        <v>0</v>
      </c>
      <c r="BI32" s="13"/>
      <c r="BJ32" s="15">
        <f t="shared" si="12"/>
        <v>0</v>
      </c>
      <c r="BK32" s="58">
        <f t="shared" si="13"/>
        <v>7.1</v>
      </c>
      <c r="BL32" s="13">
        <v>2</v>
      </c>
      <c r="BM32" s="13">
        <v>8</v>
      </c>
      <c r="BN32" s="13">
        <v>10</v>
      </c>
      <c r="BO32" s="13">
        <v>8</v>
      </c>
      <c r="BP32" s="13">
        <v>8</v>
      </c>
      <c r="BQ32" s="14">
        <f t="shared" si="14"/>
        <v>4.5999999999999996</v>
      </c>
      <c r="BR32" s="13">
        <v>10</v>
      </c>
      <c r="BS32" s="13">
        <v>8</v>
      </c>
      <c r="BT32" s="13"/>
      <c r="BU32" s="13"/>
      <c r="BV32" s="13"/>
      <c r="BW32" s="14">
        <f t="shared" si="15"/>
        <v>2.8</v>
      </c>
      <c r="BX32" s="13"/>
      <c r="BY32" s="13"/>
      <c r="BZ32" s="13"/>
      <c r="CA32" s="14">
        <f t="shared" si="16"/>
        <v>0</v>
      </c>
      <c r="CB32" s="13"/>
      <c r="CC32" s="15">
        <f t="shared" si="17"/>
        <v>0</v>
      </c>
      <c r="CD32" s="58">
        <f t="shared" si="18"/>
        <v>7.4</v>
      </c>
      <c r="CE32" s="58" t="e">
        <f t="shared" si="19"/>
        <v>#REF!</v>
      </c>
      <c r="CF32" s="22"/>
      <c r="CG32" s="58" t="e">
        <f t="shared" si="20"/>
        <v>#REF!</v>
      </c>
      <c r="CH32" s="17" t="e">
        <f t="shared" si="21"/>
        <v>#REF!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61"/>
      <c r="H33" s="8"/>
      <c r="I33" s="8"/>
      <c r="J33" s="8"/>
      <c r="K33" s="8"/>
      <c r="L33" s="14">
        <f t="shared" si="0"/>
        <v>0</v>
      </c>
      <c r="M33" s="8">
        <v>0</v>
      </c>
      <c r="N33" s="8"/>
      <c r="O33" s="8"/>
      <c r="P33" s="8"/>
      <c r="Q33" s="8"/>
      <c r="R33" s="14" t="e">
        <f>IF(OR($G$4="MEDIA",$G$4="BASICA - TERCER CICLO"),ROUND((M33*$M$11)+(N33*#REF!)+(O33*$O$11)+(P33*$P$11)+(Q33*$Q$11),2),ROUND((M33*$M$11)+(N33*#REF!)+(O33*$O$11)+(P33*$P$11)+(Q33*$Q$11),2))</f>
        <v>#REF!</v>
      </c>
      <c r="S33" s="8"/>
      <c r="T33" s="8"/>
      <c r="U33" s="8"/>
      <c r="V33" s="14">
        <f t="shared" si="1"/>
        <v>0</v>
      </c>
      <c r="W33" s="8"/>
      <c r="X33" s="15">
        <f t="shared" si="2"/>
        <v>0</v>
      </c>
      <c r="Y33" s="58" t="e">
        <f t="shared" si="3"/>
        <v>#REF!</v>
      </c>
      <c r="Z33" s="8"/>
      <c r="AA33" s="8"/>
      <c r="AB33" s="8"/>
      <c r="AC33" s="8"/>
      <c r="AD33" s="8"/>
      <c r="AE33" s="14">
        <f t="shared" si="4"/>
        <v>0</v>
      </c>
      <c r="AF33" s="8"/>
      <c r="AG33" s="8"/>
      <c r="AH33" s="8"/>
      <c r="AI33" s="8"/>
      <c r="AJ33" s="8"/>
      <c r="AK33" s="14">
        <f t="shared" si="5"/>
        <v>0</v>
      </c>
      <c r="AL33" s="8"/>
      <c r="AM33" s="8"/>
      <c r="AN33" s="8"/>
      <c r="AO33" s="14">
        <f t="shared" si="6"/>
        <v>0</v>
      </c>
      <c r="AP33" s="8"/>
      <c r="AQ33" s="15">
        <f t="shared" si="7"/>
        <v>0</v>
      </c>
      <c r="AR33" s="58">
        <f t="shared" si="8"/>
        <v>0</v>
      </c>
      <c r="AS33" s="8"/>
      <c r="AT33" s="8"/>
      <c r="AU33" s="8"/>
      <c r="AV33" s="8"/>
      <c r="AW33" s="8"/>
      <c r="AX33" s="14">
        <f t="shared" si="9"/>
        <v>0</v>
      </c>
      <c r="AY33" s="8"/>
      <c r="AZ33" s="8"/>
      <c r="BA33" s="8"/>
      <c r="BB33" s="8"/>
      <c r="BC33" s="8"/>
      <c r="BD33" s="14">
        <f t="shared" si="10"/>
        <v>0</v>
      </c>
      <c r="BE33" s="8"/>
      <c r="BF33" s="8"/>
      <c r="BG33" s="8"/>
      <c r="BH33" s="14">
        <f t="shared" si="11"/>
        <v>0</v>
      </c>
      <c r="BI33" s="8"/>
      <c r="BJ33" s="15">
        <f t="shared" si="12"/>
        <v>0</v>
      </c>
      <c r="BK33" s="58">
        <f t="shared" si="13"/>
        <v>0</v>
      </c>
      <c r="BL33" s="8"/>
      <c r="BM33" s="8"/>
      <c r="BN33" s="8"/>
      <c r="BO33" s="8"/>
      <c r="BP33" s="8"/>
      <c r="BQ33" s="14">
        <f t="shared" si="14"/>
        <v>0</v>
      </c>
      <c r="BR33" s="8"/>
      <c r="BS33" s="8">
        <v>8</v>
      </c>
      <c r="BT33" s="8"/>
      <c r="BU33" s="8"/>
      <c r="BV33" s="8"/>
      <c r="BW33" s="14">
        <f t="shared" si="15"/>
        <v>0.8</v>
      </c>
      <c r="BX33" s="8"/>
      <c r="BY33" s="8"/>
      <c r="BZ33" s="8"/>
      <c r="CA33" s="14">
        <f t="shared" si="16"/>
        <v>0</v>
      </c>
      <c r="CB33" s="8"/>
      <c r="CC33" s="15">
        <f t="shared" si="17"/>
        <v>0</v>
      </c>
      <c r="CD33" s="58">
        <f t="shared" si="18"/>
        <v>0.8</v>
      </c>
      <c r="CE33" s="58" t="e">
        <f t="shared" si="19"/>
        <v>#REF!</v>
      </c>
      <c r="CF33" s="21"/>
      <c r="CG33" s="58" t="e">
        <f t="shared" si="20"/>
        <v>#REF!</v>
      </c>
      <c r="CH33" s="18" t="e">
        <f t="shared" si="21"/>
        <v>#REF!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62">
        <v>3</v>
      </c>
      <c r="H34" s="13">
        <v>7</v>
      </c>
      <c r="I34" s="13">
        <v>1</v>
      </c>
      <c r="J34" s="13">
        <v>10</v>
      </c>
      <c r="K34" s="13">
        <v>10</v>
      </c>
      <c r="L34" s="14">
        <f t="shared" si="0"/>
        <v>4.4000000000000004</v>
      </c>
      <c r="M34" s="13">
        <v>8</v>
      </c>
      <c r="N34" s="13"/>
      <c r="O34" s="13"/>
      <c r="P34" s="13"/>
      <c r="Q34" s="13"/>
      <c r="R34" s="14" t="e">
        <f>IF(OR($G$4="MEDIA",$G$4="BASICA - TERCER CICLO"),ROUND((M34*$M$11)+(N34*#REF!)+(O34*$O$11)+(P34*$P$11)+(Q34*$Q$11),2),ROUND((M34*$M$11)+(N34*#REF!)+(O34*$O$11)+(P34*$P$11)+(Q34*$Q$11),2))</f>
        <v>#REF!</v>
      </c>
      <c r="S34" s="13"/>
      <c r="T34" s="13"/>
      <c r="U34" s="13"/>
      <c r="V34" s="14">
        <f t="shared" si="1"/>
        <v>0</v>
      </c>
      <c r="W34" s="13"/>
      <c r="X34" s="15">
        <f t="shared" si="2"/>
        <v>0</v>
      </c>
      <c r="Y34" s="58" t="e">
        <f t="shared" si="3"/>
        <v>#REF!</v>
      </c>
      <c r="Z34" s="13">
        <v>8</v>
      </c>
      <c r="AA34" s="13">
        <v>5</v>
      </c>
      <c r="AB34" s="13">
        <v>4</v>
      </c>
      <c r="AC34" s="13">
        <v>3</v>
      </c>
      <c r="AD34" s="13">
        <v>5</v>
      </c>
      <c r="AE34" s="14">
        <f t="shared" si="4"/>
        <v>4.0999999999999996</v>
      </c>
      <c r="AF34" s="13"/>
      <c r="AG34" s="13"/>
      <c r="AH34" s="13"/>
      <c r="AI34" s="13"/>
      <c r="AJ34" s="13"/>
      <c r="AK34" s="14">
        <f t="shared" si="5"/>
        <v>0</v>
      </c>
      <c r="AL34" s="13"/>
      <c r="AM34" s="13"/>
      <c r="AN34" s="13"/>
      <c r="AO34" s="14">
        <f t="shared" si="6"/>
        <v>0</v>
      </c>
      <c r="AP34" s="13"/>
      <c r="AQ34" s="15">
        <f t="shared" si="7"/>
        <v>0</v>
      </c>
      <c r="AR34" s="58">
        <f t="shared" si="8"/>
        <v>4.0999999999999996</v>
      </c>
      <c r="AS34" s="13">
        <v>7</v>
      </c>
      <c r="AT34" s="13">
        <v>1</v>
      </c>
      <c r="AU34" s="13">
        <v>8</v>
      </c>
      <c r="AV34" s="13">
        <v>7</v>
      </c>
      <c r="AW34" s="13">
        <v>5</v>
      </c>
      <c r="AX34" s="14">
        <f t="shared" si="9"/>
        <v>3.7</v>
      </c>
      <c r="AY34" s="13">
        <v>5</v>
      </c>
      <c r="AZ34" s="13">
        <v>4</v>
      </c>
      <c r="BA34" s="13"/>
      <c r="BB34" s="13"/>
      <c r="BC34" s="13"/>
      <c r="BD34" s="14">
        <f t="shared" si="10"/>
        <v>1.4</v>
      </c>
      <c r="BE34" s="13"/>
      <c r="BF34" s="13"/>
      <c r="BG34" s="13"/>
      <c r="BH34" s="14">
        <f t="shared" si="11"/>
        <v>0</v>
      </c>
      <c r="BI34" s="13"/>
      <c r="BJ34" s="15">
        <f t="shared" si="12"/>
        <v>0</v>
      </c>
      <c r="BK34" s="58">
        <f t="shared" si="13"/>
        <v>5.0999999999999996</v>
      </c>
      <c r="BL34" s="13">
        <v>1</v>
      </c>
      <c r="BM34" s="13">
        <v>7</v>
      </c>
      <c r="BN34" s="13">
        <v>1</v>
      </c>
      <c r="BO34" s="13">
        <v>4</v>
      </c>
      <c r="BP34" s="13">
        <v>1</v>
      </c>
      <c r="BQ34" s="14">
        <f t="shared" si="14"/>
        <v>2.2000000000000002</v>
      </c>
      <c r="BR34" s="13">
        <v>10</v>
      </c>
      <c r="BS34" s="13">
        <v>8</v>
      </c>
      <c r="BT34" s="13"/>
      <c r="BU34" s="13"/>
      <c r="BV34" s="13"/>
      <c r="BW34" s="14">
        <f t="shared" si="15"/>
        <v>2.8</v>
      </c>
      <c r="BX34" s="13"/>
      <c r="BY34" s="13"/>
      <c r="BZ34" s="13"/>
      <c r="CA34" s="14">
        <f t="shared" si="16"/>
        <v>0</v>
      </c>
      <c r="CB34" s="13"/>
      <c r="CC34" s="15">
        <f t="shared" si="17"/>
        <v>0</v>
      </c>
      <c r="CD34" s="58">
        <f t="shared" si="18"/>
        <v>5</v>
      </c>
      <c r="CE34" s="58" t="e">
        <f t="shared" si="19"/>
        <v>#REF!</v>
      </c>
      <c r="CF34" s="22"/>
      <c r="CG34" s="58" t="e">
        <f t="shared" si="20"/>
        <v>#REF!</v>
      </c>
      <c r="CH34" s="17" t="e">
        <f t="shared" si="21"/>
        <v>#REF!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61">
        <v>6</v>
      </c>
      <c r="H35" s="8">
        <v>9</v>
      </c>
      <c r="I35" s="8">
        <v>7</v>
      </c>
      <c r="J35" s="8">
        <v>10</v>
      </c>
      <c r="K35" s="8">
        <v>5</v>
      </c>
      <c r="L35" s="14">
        <f t="shared" si="0"/>
        <v>4.8</v>
      </c>
      <c r="M35" s="8">
        <v>9</v>
      </c>
      <c r="N35" s="8"/>
      <c r="O35" s="8"/>
      <c r="P35" s="8"/>
      <c r="Q35" s="8"/>
      <c r="R35" s="14" t="e">
        <f>IF(OR($G$4="MEDIA",$G$4="BASICA - TERCER CICLO"),ROUND((M35*$M$11)+(N35*#REF!)+(O35*$O$11)+(P35*$P$11)+(Q35*$Q$11),2),ROUND((M35*$M$11)+(N35*#REF!)+(O35*$O$11)+(P35*$P$11)+(Q35*$Q$11),2))</f>
        <v>#REF!</v>
      </c>
      <c r="S35" s="8"/>
      <c r="T35" s="8"/>
      <c r="U35" s="8"/>
      <c r="V35" s="14">
        <f t="shared" si="1"/>
        <v>0</v>
      </c>
      <c r="W35" s="8"/>
      <c r="X35" s="15">
        <f t="shared" si="2"/>
        <v>0</v>
      </c>
      <c r="Y35" s="58" t="e">
        <f t="shared" si="3"/>
        <v>#REF!</v>
      </c>
      <c r="Z35" s="8">
        <v>10</v>
      </c>
      <c r="AA35" s="8">
        <v>8</v>
      </c>
      <c r="AB35" s="8">
        <v>6.6</v>
      </c>
      <c r="AC35" s="8">
        <v>9</v>
      </c>
      <c r="AD35" s="8">
        <v>9</v>
      </c>
      <c r="AE35" s="14">
        <f t="shared" si="4"/>
        <v>7.06</v>
      </c>
      <c r="AF35" s="8"/>
      <c r="AG35" s="8"/>
      <c r="AH35" s="8"/>
      <c r="AI35" s="8"/>
      <c r="AJ35" s="8"/>
      <c r="AK35" s="14">
        <f t="shared" si="5"/>
        <v>0</v>
      </c>
      <c r="AL35" s="8"/>
      <c r="AM35" s="8"/>
      <c r="AN35" s="8"/>
      <c r="AO35" s="14">
        <f t="shared" si="6"/>
        <v>0</v>
      </c>
      <c r="AP35" s="8"/>
      <c r="AQ35" s="15">
        <f t="shared" si="7"/>
        <v>0</v>
      </c>
      <c r="AR35" s="58">
        <f t="shared" si="8"/>
        <v>7.1</v>
      </c>
      <c r="AS35" s="8">
        <v>8</v>
      </c>
      <c r="AT35" s="8">
        <v>10</v>
      </c>
      <c r="AU35" s="8">
        <v>9</v>
      </c>
      <c r="AV35" s="8">
        <v>8</v>
      </c>
      <c r="AW35" s="8">
        <v>5</v>
      </c>
      <c r="AX35" s="14">
        <f t="shared" si="9"/>
        <v>5.9</v>
      </c>
      <c r="AY35" s="8">
        <v>7</v>
      </c>
      <c r="AZ35" s="8">
        <v>5</v>
      </c>
      <c r="BA35" s="8"/>
      <c r="BB35" s="8"/>
      <c r="BC35" s="8"/>
      <c r="BD35" s="14">
        <f t="shared" si="10"/>
        <v>1.9</v>
      </c>
      <c r="BE35" s="8"/>
      <c r="BF35" s="8"/>
      <c r="BG35" s="8"/>
      <c r="BH35" s="14">
        <f t="shared" si="11"/>
        <v>0</v>
      </c>
      <c r="BI35" s="8"/>
      <c r="BJ35" s="15">
        <f t="shared" si="12"/>
        <v>0</v>
      </c>
      <c r="BK35" s="58">
        <f t="shared" si="13"/>
        <v>7.8</v>
      </c>
      <c r="BL35" s="8">
        <v>6</v>
      </c>
      <c r="BM35" s="8">
        <v>10</v>
      </c>
      <c r="BN35" s="8">
        <v>8</v>
      </c>
      <c r="BO35" s="8">
        <v>5</v>
      </c>
      <c r="BP35" s="8">
        <v>8</v>
      </c>
      <c r="BQ35" s="14">
        <f t="shared" si="14"/>
        <v>5.3</v>
      </c>
      <c r="BR35" s="8">
        <v>10</v>
      </c>
      <c r="BS35" s="8">
        <v>8</v>
      </c>
      <c r="BT35" s="8"/>
      <c r="BU35" s="8"/>
      <c r="BV35" s="8"/>
      <c r="BW35" s="14">
        <f t="shared" si="15"/>
        <v>2.8</v>
      </c>
      <c r="BX35" s="8"/>
      <c r="BY35" s="8"/>
      <c r="BZ35" s="8"/>
      <c r="CA35" s="14">
        <f t="shared" si="16"/>
        <v>0</v>
      </c>
      <c r="CB35" s="8"/>
      <c r="CC35" s="15">
        <f t="shared" si="17"/>
        <v>0</v>
      </c>
      <c r="CD35" s="58">
        <f t="shared" si="18"/>
        <v>8.1</v>
      </c>
      <c r="CE35" s="58" t="e">
        <f t="shared" si="19"/>
        <v>#REF!</v>
      </c>
      <c r="CF35" s="21"/>
      <c r="CG35" s="58" t="e">
        <f t="shared" si="20"/>
        <v>#REF!</v>
      </c>
      <c r="CH35" s="18" t="e">
        <f t="shared" si="21"/>
        <v>#REF!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62">
        <v>6</v>
      </c>
      <c r="H36" s="13">
        <v>8</v>
      </c>
      <c r="I36" s="13">
        <v>1</v>
      </c>
      <c r="J36" s="13">
        <v>10</v>
      </c>
      <c r="K36" s="13">
        <v>5</v>
      </c>
      <c r="L36" s="14">
        <f t="shared" si="0"/>
        <v>4.0999999999999996</v>
      </c>
      <c r="M36" s="13">
        <v>8</v>
      </c>
      <c r="N36" s="13"/>
      <c r="O36" s="13"/>
      <c r="P36" s="13"/>
      <c r="Q36" s="13"/>
      <c r="R36" s="14" t="e">
        <f>IF(OR($G$4="MEDIA",$G$4="BASICA - TERCER CICLO"),ROUND((M36*$M$11)+(N36*#REF!)+(O36*$O$11)+(P36*$P$11)+(Q36*$Q$11),2),ROUND((M36*$M$11)+(N36*#REF!)+(O36*$O$11)+(P36*$P$11)+(Q36*$Q$11),2))</f>
        <v>#REF!</v>
      </c>
      <c r="S36" s="13"/>
      <c r="T36" s="13"/>
      <c r="U36" s="13"/>
      <c r="V36" s="14">
        <f t="shared" si="1"/>
        <v>0</v>
      </c>
      <c r="W36" s="13"/>
      <c r="X36" s="15">
        <f t="shared" si="2"/>
        <v>0</v>
      </c>
      <c r="Y36" s="58" t="e">
        <f t="shared" si="3"/>
        <v>#REF!</v>
      </c>
      <c r="Z36" s="13">
        <v>8</v>
      </c>
      <c r="AA36" s="13">
        <v>10</v>
      </c>
      <c r="AB36" s="13">
        <v>10</v>
      </c>
      <c r="AC36" s="13">
        <v>7.1</v>
      </c>
      <c r="AD36" s="13">
        <v>9</v>
      </c>
      <c r="AE36" s="14">
        <f t="shared" si="4"/>
        <v>6.82</v>
      </c>
      <c r="AF36" s="13"/>
      <c r="AG36" s="13"/>
      <c r="AH36" s="13"/>
      <c r="AI36" s="13"/>
      <c r="AJ36" s="13"/>
      <c r="AK36" s="14">
        <f t="shared" si="5"/>
        <v>0</v>
      </c>
      <c r="AL36" s="13"/>
      <c r="AM36" s="13"/>
      <c r="AN36" s="13"/>
      <c r="AO36" s="14">
        <f t="shared" si="6"/>
        <v>0</v>
      </c>
      <c r="AP36" s="13"/>
      <c r="AQ36" s="15">
        <f t="shared" si="7"/>
        <v>0</v>
      </c>
      <c r="AR36" s="58">
        <f t="shared" si="8"/>
        <v>6.8</v>
      </c>
      <c r="AS36" s="13">
        <v>8</v>
      </c>
      <c r="AT36" s="13">
        <v>10</v>
      </c>
      <c r="AU36" s="13">
        <v>7</v>
      </c>
      <c r="AV36" s="13">
        <v>10</v>
      </c>
      <c r="AW36" s="13">
        <v>9</v>
      </c>
      <c r="AX36" s="14">
        <f t="shared" si="9"/>
        <v>6.1</v>
      </c>
      <c r="AY36" s="13">
        <v>5</v>
      </c>
      <c r="AZ36" s="13">
        <v>6</v>
      </c>
      <c r="BA36" s="13"/>
      <c r="BB36" s="13"/>
      <c r="BC36" s="13"/>
      <c r="BD36" s="14">
        <f t="shared" si="10"/>
        <v>1.6</v>
      </c>
      <c r="BE36" s="13"/>
      <c r="BF36" s="13"/>
      <c r="BG36" s="13"/>
      <c r="BH36" s="14">
        <f t="shared" si="11"/>
        <v>0</v>
      </c>
      <c r="BI36" s="13"/>
      <c r="BJ36" s="15">
        <f t="shared" si="12"/>
        <v>0</v>
      </c>
      <c r="BK36" s="58">
        <f t="shared" si="13"/>
        <v>7.7</v>
      </c>
      <c r="BL36" s="13">
        <v>7.2</v>
      </c>
      <c r="BM36" s="13">
        <v>10</v>
      </c>
      <c r="BN36" s="13">
        <v>9</v>
      </c>
      <c r="BO36" s="13">
        <v>8</v>
      </c>
      <c r="BP36" s="13">
        <v>8</v>
      </c>
      <c r="BQ36" s="14">
        <f t="shared" si="14"/>
        <v>5.94</v>
      </c>
      <c r="BR36" s="13">
        <v>10</v>
      </c>
      <c r="BS36" s="13">
        <v>8</v>
      </c>
      <c r="BT36" s="13"/>
      <c r="BU36" s="13"/>
      <c r="BV36" s="13"/>
      <c r="BW36" s="14">
        <f t="shared" si="15"/>
        <v>2.8</v>
      </c>
      <c r="BX36" s="13"/>
      <c r="BY36" s="13"/>
      <c r="BZ36" s="13"/>
      <c r="CA36" s="14">
        <f t="shared" si="16"/>
        <v>0</v>
      </c>
      <c r="CB36" s="13"/>
      <c r="CC36" s="15">
        <f t="shared" si="17"/>
        <v>0</v>
      </c>
      <c r="CD36" s="58">
        <f t="shared" si="18"/>
        <v>8.6999999999999993</v>
      </c>
      <c r="CE36" s="58" t="e">
        <f t="shared" si="19"/>
        <v>#REF!</v>
      </c>
      <c r="CF36" s="22"/>
      <c r="CG36" s="58" t="e">
        <f t="shared" si="20"/>
        <v>#REF!</v>
      </c>
      <c r="CH36" s="17" t="e">
        <f t="shared" si="21"/>
        <v>#REF!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61">
        <v>7</v>
      </c>
      <c r="H37" s="8">
        <v>7</v>
      </c>
      <c r="I37" s="8">
        <v>7</v>
      </c>
      <c r="J37" s="8">
        <v>10</v>
      </c>
      <c r="K37" s="8">
        <v>8</v>
      </c>
      <c r="L37" s="14">
        <f t="shared" si="0"/>
        <v>5.4</v>
      </c>
      <c r="M37" s="8">
        <v>9</v>
      </c>
      <c r="N37" s="8"/>
      <c r="O37" s="8"/>
      <c r="P37" s="8"/>
      <c r="Q37" s="8"/>
      <c r="R37" s="14" t="e">
        <f>IF(OR($G$4="MEDIA",$G$4="BASICA - TERCER CICLO"),ROUND((M37*$M$11)+(N37*#REF!)+(O37*$O$11)+(P37*$P$11)+(Q37*$Q$11),2),ROUND((M37*$M$11)+(N37*#REF!)+(O37*$O$11)+(P37*$P$11)+(Q37*$Q$11),2))</f>
        <v>#REF!</v>
      </c>
      <c r="S37" s="8"/>
      <c r="T37" s="8"/>
      <c r="U37" s="8"/>
      <c r="V37" s="14">
        <f t="shared" si="1"/>
        <v>0</v>
      </c>
      <c r="W37" s="8"/>
      <c r="X37" s="15">
        <f t="shared" si="2"/>
        <v>0</v>
      </c>
      <c r="Y37" s="58" t="e">
        <f t="shared" si="3"/>
        <v>#REF!</v>
      </c>
      <c r="Z37" s="8">
        <v>9</v>
      </c>
      <c r="AA37" s="8">
        <v>8</v>
      </c>
      <c r="AB37" s="8">
        <v>6.6</v>
      </c>
      <c r="AC37" s="8">
        <v>5.6</v>
      </c>
      <c r="AD37" s="8">
        <v>9.5</v>
      </c>
      <c r="AE37" s="14">
        <f t="shared" si="4"/>
        <v>6.28</v>
      </c>
      <c r="AF37" s="8"/>
      <c r="AG37" s="8"/>
      <c r="AH37" s="8"/>
      <c r="AI37" s="8"/>
      <c r="AJ37" s="8"/>
      <c r="AK37" s="14">
        <f t="shared" si="5"/>
        <v>0</v>
      </c>
      <c r="AL37" s="8"/>
      <c r="AM37" s="8"/>
      <c r="AN37" s="8"/>
      <c r="AO37" s="14">
        <f t="shared" si="6"/>
        <v>0</v>
      </c>
      <c r="AP37" s="8"/>
      <c r="AQ37" s="15">
        <f t="shared" si="7"/>
        <v>0</v>
      </c>
      <c r="AR37" s="58">
        <f t="shared" si="8"/>
        <v>6.3</v>
      </c>
      <c r="AS37" s="8">
        <v>8</v>
      </c>
      <c r="AT37" s="8">
        <v>5</v>
      </c>
      <c r="AU37" s="8">
        <v>9</v>
      </c>
      <c r="AV37" s="8">
        <v>9</v>
      </c>
      <c r="AW37" s="8">
        <v>10</v>
      </c>
      <c r="AX37" s="14">
        <f t="shared" si="9"/>
        <v>5.5</v>
      </c>
      <c r="AY37" s="8">
        <v>9</v>
      </c>
      <c r="AZ37" s="8">
        <v>10</v>
      </c>
      <c r="BA37" s="8"/>
      <c r="BB37" s="8"/>
      <c r="BC37" s="8"/>
      <c r="BD37" s="14">
        <f t="shared" si="10"/>
        <v>2.8</v>
      </c>
      <c r="BE37" s="8"/>
      <c r="BF37" s="8"/>
      <c r="BG37" s="8"/>
      <c r="BH37" s="14">
        <f t="shared" si="11"/>
        <v>0</v>
      </c>
      <c r="BI37" s="8"/>
      <c r="BJ37" s="15">
        <f t="shared" si="12"/>
        <v>0</v>
      </c>
      <c r="BK37" s="58">
        <f t="shared" si="13"/>
        <v>8.3000000000000007</v>
      </c>
      <c r="BL37" s="8">
        <v>7</v>
      </c>
      <c r="BM37" s="8">
        <v>9</v>
      </c>
      <c r="BN37" s="8">
        <v>6</v>
      </c>
      <c r="BO37" s="8">
        <v>10</v>
      </c>
      <c r="BP37" s="8">
        <v>8</v>
      </c>
      <c r="BQ37" s="14">
        <f t="shared" si="14"/>
        <v>5.6</v>
      </c>
      <c r="BR37" s="8">
        <v>10</v>
      </c>
      <c r="BS37" s="8">
        <v>8</v>
      </c>
      <c r="BT37" s="8"/>
      <c r="BU37" s="8"/>
      <c r="BV37" s="8"/>
      <c r="BW37" s="14">
        <f t="shared" si="15"/>
        <v>2.8</v>
      </c>
      <c r="BX37" s="8"/>
      <c r="BY37" s="8"/>
      <c r="BZ37" s="8"/>
      <c r="CA37" s="14">
        <f t="shared" si="16"/>
        <v>0</v>
      </c>
      <c r="CB37" s="8"/>
      <c r="CC37" s="15">
        <f t="shared" si="17"/>
        <v>0</v>
      </c>
      <c r="CD37" s="58">
        <f t="shared" si="18"/>
        <v>8.4</v>
      </c>
      <c r="CE37" s="58" t="e">
        <f t="shared" si="19"/>
        <v>#REF!</v>
      </c>
      <c r="CF37" s="21"/>
      <c r="CG37" s="58" t="e">
        <f t="shared" si="20"/>
        <v>#REF!</v>
      </c>
      <c r="CH37" s="18" t="e">
        <f t="shared" si="21"/>
        <v>#REF!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62">
        <v>7</v>
      </c>
      <c r="H38" s="13">
        <v>7</v>
      </c>
      <c r="I38" s="13">
        <v>8</v>
      </c>
      <c r="J38" s="13">
        <v>10</v>
      </c>
      <c r="K38" s="13">
        <v>8</v>
      </c>
      <c r="L38" s="14">
        <f t="shared" si="0"/>
        <v>5.5</v>
      </c>
      <c r="M38" s="13">
        <v>8</v>
      </c>
      <c r="N38" s="13"/>
      <c r="O38" s="13"/>
      <c r="P38" s="13"/>
      <c r="Q38" s="13"/>
      <c r="R38" s="14" t="e">
        <f>IF(OR($G$4="MEDIA",$G$4="BASICA - TERCER CICLO"),ROUND((M38*$M$11)+(N38*#REF!)+(O38*$O$11)+(P38*$P$11)+(Q38*$Q$11),2),ROUND((M38*$M$11)+(N38*#REF!)+(O38*$O$11)+(P38*$P$11)+(Q38*$Q$11),2))</f>
        <v>#REF!</v>
      </c>
      <c r="S38" s="13"/>
      <c r="T38" s="13"/>
      <c r="U38" s="13"/>
      <c r="V38" s="14">
        <f t="shared" si="1"/>
        <v>0</v>
      </c>
      <c r="W38" s="13"/>
      <c r="X38" s="15">
        <f t="shared" si="2"/>
        <v>0</v>
      </c>
      <c r="Y38" s="58" t="e">
        <f t="shared" si="3"/>
        <v>#REF!</v>
      </c>
      <c r="Z38" s="13">
        <v>9</v>
      </c>
      <c r="AA38" s="13">
        <v>10</v>
      </c>
      <c r="AB38" s="13">
        <v>6.6</v>
      </c>
      <c r="AC38" s="13">
        <v>9.1</v>
      </c>
      <c r="AD38" s="13">
        <v>8</v>
      </c>
      <c r="AE38" s="14">
        <f t="shared" si="4"/>
        <v>6.88</v>
      </c>
      <c r="AF38" s="13"/>
      <c r="AG38" s="13"/>
      <c r="AH38" s="13"/>
      <c r="AI38" s="13"/>
      <c r="AJ38" s="13"/>
      <c r="AK38" s="14">
        <f t="shared" si="5"/>
        <v>0</v>
      </c>
      <c r="AL38" s="13"/>
      <c r="AM38" s="13"/>
      <c r="AN38" s="13"/>
      <c r="AO38" s="14">
        <f t="shared" si="6"/>
        <v>0</v>
      </c>
      <c r="AP38" s="13"/>
      <c r="AQ38" s="15">
        <f t="shared" si="7"/>
        <v>0</v>
      </c>
      <c r="AR38" s="58">
        <f t="shared" si="8"/>
        <v>6.9</v>
      </c>
      <c r="AS38" s="13">
        <v>8</v>
      </c>
      <c r="AT38" s="13">
        <v>6</v>
      </c>
      <c r="AU38" s="13">
        <v>1</v>
      </c>
      <c r="AV38" s="13">
        <v>7</v>
      </c>
      <c r="AW38" s="13">
        <v>5</v>
      </c>
      <c r="AX38" s="14">
        <f t="shared" si="9"/>
        <v>3.4</v>
      </c>
      <c r="AY38" s="13">
        <v>8</v>
      </c>
      <c r="AZ38" s="13">
        <v>10</v>
      </c>
      <c r="BA38" s="13"/>
      <c r="BB38" s="13"/>
      <c r="BC38" s="13"/>
      <c r="BD38" s="14">
        <f t="shared" si="10"/>
        <v>2.6</v>
      </c>
      <c r="BE38" s="13"/>
      <c r="BF38" s="13"/>
      <c r="BG38" s="13"/>
      <c r="BH38" s="14">
        <f t="shared" si="11"/>
        <v>0</v>
      </c>
      <c r="BI38" s="13"/>
      <c r="BJ38" s="15">
        <f t="shared" si="12"/>
        <v>0</v>
      </c>
      <c r="BK38" s="58">
        <f t="shared" si="13"/>
        <v>6</v>
      </c>
      <c r="BL38" s="13">
        <v>7.7</v>
      </c>
      <c r="BM38" s="13">
        <v>8</v>
      </c>
      <c r="BN38" s="13">
        <v>8</v>
      </c>
      <c r="BO38" s="13">
        <v>8</v>
      </c>
      <c r="BP38" s="13">
        <v>6</v>
      </c>
      <c r="BQ38" s="14">
        <f t="shared" si="14"/>
        <v>5.34</v>
      </c>
      <c r="BR38" s="13">
        <v>10</v>
      </c>
      <c r="BS38" s="13">
        <v>8</v>
      </c>
      <c r="BT38" s="13"/>
      <c r="BU38" s="13"/>
      <c r="BV38" s="13"/>
      <c r="BW38" s="14">
        <f t="shared" si="15"/>
        <v>2.8</v>
      </c>
      <c r="BX38" s="13"/>
      <c r="BY38" s="13"/>
      <c r="BZ38" s="13"/>
      <c r="CA38" s="14">
        <f t="shared" si="16"/>
        <v>0</v>
      </c>
      <c r="CB38" s="13"/>
      <c r="CC38" s="15">
        <f t="shared" si="17"/>
        <v>0</v>
      </c>
      <c r="CD38" s="58">
        <f t="shared" si="18"/>
        <v>8.1</v>
      </c>
      <c r="CE38" s="58" t="e">
        <f t="shared" si="19"/>
        <v>#REF!</v>
      </c>
      <c r="CF38" s="22"/>
      <c r="CG38" s="58" t="e">
        <f t="shared" si="20"/>
        <v>#REF!</v>
      </c>
      <c r="CH38" s="17" t="e">
        <f t="shared" si="21"/>
        <v>#REF!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61">
        <v>4</v>
      </c>
      <c r="H39" s="8">
        <v>9</v>
      </c>
      <c r="I39" s="8">
        <v>5</v>
      </c>
      <c r="J39" s="8">
        <v>10</v>
      </c>
      <c r="K39" s="8">
        <v>10</v>
      </c>
      <c r="L39" s="14">
        <f t="shared" si="0"/>
        <v>5.2</v>
      </c>
      <c r="M39" s="8">
        <v>8</v>
      </c>
      <c r="N39" s="8"/>
      <c r="O39" s="8"/>
      <c r="P39" s="8"/>
      <c r="Q39" s="8"/>
      <c r="R39" s="14" t="e">
        <f>IF(OR($G$4="MEDIA",$G$4="BASICA - TERCER CICLO"),ROUND((M39*$M$11)+(N39*#REF!)+(O39*$O$11)+(P39*$P$11)+(Q39*$Q$11),2),ROUND((M39*$M$11)+(N39*#REF!)+(O39*$O$11)+(P39*$P$11)+(Q39*$Q$11),2))</f>
        <v>#REF!</v>
      </c>
      <c r="S39" s="8"/>
      <c r="T39" s="8"/>
      <c r="U39" s="8"/>
      <c r="V39" s="14">
        <f t="shared" si="1"/>
        <v>0</v>
      </c>
      <c r="W39" s="8"/>
      <c r="X39" s="15">
        <f t="shared" si="2"/>
        <v>0</v>
      </c>
      <c r="Y39" s="58" t="e">
        <f t="shared" si="3"/>
        <v>#REF!</v>
      </c>
      <c r="Z39" s="8">
        <v>9</v>
      </c>
      <c r="AA39" s="8">
        <v>5</v>
      </c>
      <c r="AB39" s="8">
        <v>6.6</v>
      </c>
      <c r="AC39" s="8">
        <v>8.4</v>
      </c>
      <c r="AD39" s="8">
        <v>9</v>
      </c>
      <c r="AE39" s="14">
        <f t="shared" si="4"/>
        <v>6.44</v>
      </c>
      <c r="AF39" s="8"/>
      <c r="AG39" s="8"/>
      <c r="AH39" s="8"/>
      <c r="AI39" s="8"/>
      <c r="AJ39" s="8"/>
      <c r="AK39" s="14">
        <f t="shared" si="5"/>
        <v>0</v>
      </c>
      <c r="AL39" s="8"/>
      <c r="AM39" s="8"/>
      <c r="AN39" s="8"/>
      <c r="AO39" s="14">
        <f t="shared" si="6"/>
        <v>0</v>
      </c>
      <c r="AP39" s="8"/>
      <c r="AQ39" s="15">
        <f t="shared" si="7"/>
        <v>0</v>
      </c>
      <c r="AR39" s="58">
        <f t="shared" si="8"/>
        <v>6.4</v>
      </c>
      <c r="AS39" s="8">
        <v>8</v>
      </c>
      <c r="AT39" s="8">
        <v>8</v>
      </c>
      <c r="AU39" s="8">
        <v>1</v>
      </c>
      <c r="AV39" s="8">
        <v>10</v>
      </c>
      <c r="AW39" s="8">
        <v>9</v>
      </c>
      <c r="AX39" s="14">
        <f t="shared" si="9"/>
        <v>4.5</v>
      </c>
      <c r="AY39" s="8">
        <v>8</v>
      </c>
      <c r="AZ39" s="8">
        <v>1</v>
      </c>
      <c r="BA39" s="8"/>
      <c r="BB39" s="8"/>
      <c r="BC39" s="8"/>
      <c r="BD39" s="14">
        <f t="shared" si="10"/>
        <v>1.7</v>
      </c>
      <c r="BE39" s="8"/>
      <c r="BF39" s="8"/>
      <c r="BG39" s="8"/>
      <c r="BH39" s="14">
        <f t="shared" si="11"/>
        <v>0</v>
      </c>
      <c r="BI39" s="8"/>
      <c r="BJ39" s="15">
        <f t="shared" si="12"/>
        <v>0</v>
      </c>
      <c r="BK39" s="58">
        <f t="shared" si="13"/>
        <v>6.2</v>
      </c>
      <c r="BL39" s="8">
        <v>7.6</v>
      </c>
      <c r="BM39" s="8">
        <v>6</v>
      </c>
      <c r="BN39" s="8">
        <v>6</v>
      </c>
      <c r="BO39" s="8">
        <v>7</v>
      </c>
      <c r="BP39" s="8">
        <v>10</v>
      </c>
      <c r="BQ39" s="14">
        <f t="shared" si="14"/>
        <v>5.0199999999999996</v>
      </c>
      <c r="BR39" s="8">
        <v>10</v>
      </c>
      <c r="BS39" s="8">
        <v>8</v>
      </c>
      <c r="BT39" s="8"/>
      <c r="BU39" s="8"/>
      <c r="BV39" s="8"/>
      <c r="BW39" s="14">
        <f t="shared" si="15"/>
        <v>2.8</v>
      </c>
      <c r="BX39" s="8"/>
      <c r="BY39" s="8"/>
      <c r="BZ39" s="8"/>
      <c r="CA39" s="14">
        <f t="shared" si="16"/>
        <v>0</v>
      </c>
      <c r="CB39" s="8"/>
      <c r="CC39" s="15">
        <f t="shared" si="17"/>
        <v>0</v>
      </c>
      <c r="CD39" s="58">
        <f t="shared" si="18"/>
        <v>7.8</v>
      </c>
      <c r="CE39" s="58" t="e">
        <f t="shared" si="19"/>
        <v>#REF!</v>
      </c>
      <c r="CF39" s="21"/>
      <c r="CG39" s="58" t="e">
        <f t="shared" si="20"/>
        <v>#REF!</v>
      </c>
      <c r="CH39" s="18" t="e">
        <f t="shared" si="21"/>
        <v>#REF!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62">
        <v>7</v>
      </c>
      <c r="H40" s="13">
        <v>9</v>
      </c>
      <c r="I40" s="13">
        <v>7</v>
      </c>
      <c r="J40" s="13">
        <v>10</v>
      </c>
      <c r="K40" s="13">
        <v>10</v>
      </c>
      <c r="L40" s="14">
        <f t="shared" si="0"/>
        <v>6</v>
      </c>
      <c r="M40" s="13">
        <v>8</v>
      </c>
      <c r="N40" s="13"/>
      <c r="O40" s="13"/>
      <c r="P40" s="13"/>
      <c r="Q40" s="13"/>
      <c r="R40" s="14" t="e">
        <f>IF(OR($G$4="MEDIA",$G$4="BASICA - TERCER CICLO"),ROUND((M40*$M$11)+(N40*#REF!)+(O40*$O$11)+(P40*$P$11)+(Q40*$Q$11),2),ROUND((M40*$M$11)+(N40*#REF!)+(O40*$O$11)+(P40*$P$11)+(Q40*$Q$11),2))</f>
        <v>#REF!</v>
      </c>
      <c r="S40" s="13"/>
      <c r="T40" s="13"/>
      <c r="U40" s="13"/>
      <c r="V40" s="14">
        <f t="shared" si="1"/>
        <v>0</v>
      </c>
      <c r="W40" s="13"/>
      <c r="X40" s="15">
        <f t="shared" si="2"/>
        <v>0</v>
      </c>
      <c r="Y40" s="58" t="e">
        <f t="shared" si="3"/>
        <v>#REF!</v>
      </c>
      <c r="Z40" s="13">
        <v>1</v>
      </c>
      <c r="AA40" s="13">
        <v>1</v>
      </c>
      <c r="AB40" s="13">
        <v>6.6</v>
      </c>
      <c r="AC40" s="13">
        <v>1</v>
      </c>
      <c r="AD40" s="13">
        <v>8</v>
      </c>
      <c r="AE40" s="14">
        <f t="shared" si="4"/>
        <v>2.76</v>
      </c>
      <c r="AF40" s="13"/>
      <c r="AG40" s="13"/>
      <c r="AH40" s="13"/>
      <c r="AI40" s="13"/>
      <c r="AJ40" s="13"/>
      <c r="AK40" s="14">
        <f t="shared" si="5"/>
        <v>0</v>
      </c>
      <c r="AL40" s="13"/>
      <c r="AM40" s="13"/>
      <c r="AN40" s="13"/>
      <c r="AO40" s="14">
        <f t="shared" si="6"/>
        <v>0</v>
      </c>
      <c r="AP40" s="13"/>
      <c r="AQ40" s="15">
        <f t="shared" si="7"/>
        <v>0</v>
      </c>
      <c r="AR40" s="58">
        <f t="shared" si="8"/>
        <v>2.8</v>
      </c>
      <c r="AS40" s="13">
        <v>8</v>
      </c>
      <c r="AT40" s="13">
        <v>4</v>
      </c>
      <c r="AU40" s="13">
        <v>8</v>
      </c>
      <c r="AV40" s="13">
        <v>10</v>
      </c>
      <c r="AW40" s="13">
        <v>7</v>
      </c>
      <c r="AX40" s="14">
        <f t="shared" si="9"/>
        <v>4.9000000000000004</v>
      </c>
      <c r="AY40" s="13">
        <v>4</v>
      </c>
      <c r="AZ40" s="13">
        <v>1</v>
      </c>
      <c r="BA40" s="13"/>
      <c r="BB40" s="13"/>
      <c r="BC40" s="13"/>
      <c r="BD40" s="14">
        <f t="shared" si="10"/>
        <v>0.9</v>
      </c>
      <c r="BE40" s="13"/>
      <c r="BF40" s="13"/>
      <c r="BG40" s="13"/>
      <c r="BH40" s="14">
        <f t="shared" si="11"/>
        <v>0</v>
      </c>
      <c r="BI40" s="13"/>
      <c r="BJ40" s="15">
        <f t="shared" si="12"/>
        <v>0</v>
      </c>
      <c r="BK40" s="58">
        <f t="shared" si="13"/>
        <v>5.8</v>
      </c>
      <c r="BL40" s="13">
        <v>1</v>
      </c>
      <c r="BM40" s="13">
        <v>5</v>
      </c>
      <c r="BN40" s="13">
        <v>8</v>
      </c>
      <c r="BO40" s="13">
        <v>1</v>
      </c>
      <c r="BP40" s="13">
        <v>6</v>
      </c>
      <c r="BQ40" s="14">
        <f t="shared" si="14"/>
        <v>2.7</v>
      </c>
      <c r="BR40" s="13">
        <v>10</v>
      </c>
      <c r="BS40" s="13">
        <v>8</v>
      </c>
      <c r="BT40" s="13"/>
      <c r="BU40" s="13"/>
      <c r="BV40" s="13"/>
      <c r="BW40" s="14">
        <f t="shared" si="15"/>
        <v>2.8</v>
      </c>
      <c r="BX40" s="13"/>
      <c r="BY40" s="13"/>
      <c r="BZ40" s="13"/>
      <c r="CA40" s="14">
        <f t="shared" si="16"/>
        <v>0</v>
      </c>
      <c r="CB40" s="13"/>
      <c r="CC40" s="15">
        <f t="shared" si="17"/>
        <v>0</v>
      </c>
      <c r="CD40" s="58">
        <f t="shared" si="18"/>
        <v>5.5</v>
      </c>
      <c r="CE40" s="58" t="e">
        <f t="shared" si="19"/>
        <v>#REF!</v>
      </c>
      <c r="CF40" s="22"/>
      <c r="CG40" s="58" t="e">
        <f t="shared" si="20"/>
        <v>#REF!</v>
      </c>
      <c r="CH40" s="17" t="e">
        <f t="shared" si="21"/>
        <v>#REF!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61">
        <v>7</v>
      </c>
      <c r="H41" s="8">
        <v>9</v>
      </c>
      <c r="I41" s="8">
        <v>8</v>
      </c>
      <c r="J41" s="8">
        <v>10</v>
      </c>
      <c r="K41" s="8">
        <v>10</v>
      </c>
      <c r="L41" s="14">
        <f t="shared" si="0"/>
        <v>6.1</v>
      </c>
      <c r="M41" s="8">
        <v>8</v>
      </c>
      <c r="N41" s="8"/>
      <c r="O41" s="8"/>
      <c r="P41" s="8"/>
      <c r="Q41" s="8"/>
      <c r="R41" s="14" t="e">
        <f>IF(OR($G$4="MEDIA",$G$4="BASICA - TERCER CICLO"),ROUND((M41*$M$11)+(N41*#REF!)+(O41*$O$11)+(P41*$P$11)+(Q41*$Q$11),2),ROUND((M41*$M$11)+(N41*#REF!)+(O41*$O$11)+(P41*$P$11)+(Q41*$Q$11),2))</f>
        <v>#REF!</v>
      </c>
      <c r="S41" s="8"/>
      <c r="T41" s="8"/>
      <c r="U41" s="8"/>
      <c r="V41" s="14">
        <f t="shared" si="1"/>
        <v>0</v>
      </c>
      <c r="W41" s="8"/>
      <c r="X41" s="15">
        <f t="shared" si="2"/>
        <v>0</v>
      </c>
      <c r="Y41" s="58" t="e">
        <f t="shared" si="3"/>
        <v>#REF!</v>
      </c>
      <c r="Z41" s="8">
        <v>9</v>
      </c>
      <c r="AA41" s="8">
        <v>5</v>
      </c>
      <c r="AB41" s="8">
        <v>4</v>
      </c>
      <c r="AC41" s="8">
        <v>5.6</v>
      </c>
      <c r="AD41" s="8">
        <v>8</v>
      </c>
      <c r="AE41" s="14">
        <f t="shared" si="4"/>
        <v>5.42</v>
      </c>
      <c r="AF41" s="8"/>
      <c r="AG41" s="8"/>
      <c r="AH41" s="8"/>
      <c r="AI41" s="8"/>
      <c r="AJ41" s="8"/>
      <c r="AK41" s="14">
        <f t="shared" si="5"/>
        <v>0</v>
      </c>
      <c r="AL41" s="8"/>
      <c r="AM41" s="8"/>
      <c r="AN41" s="8"/>
      <c r="AO41" s="14">
        <f t="shared" si="6"/>
        <v>0</v>
      </c>
      <c r="AP41" s="8"/>
      <c r="AQ41" s="15">
        <f t="shared" si="7"/>
        <v>0</v>
      </c>
      <c r="AR41" s="58">
        <f t="shared" si="8"/>
        <v>5.4</v>
      </c>
      <c r="AS41" s="8">
        <v>9</v>
      </c>
      <c r="AT41" s="8">
        <v>4</v>
      </c>
      <c r="AU41" s="8">
        <v>7</v>
      </c>
      <c r="AV41" s="8">
        <v>10</v>
      </c>
      <c r="AW41" s="8">
        <v>7</v>
      </c>
      <c r="AX41" s="14">
        <f t="shared" si="9"/>
        <v>4.8</v>
      </c>
      <c r="AY41" s="8">
        <v>5</v>
      </c>
      <c r="AZ41" s="8">
        <v>2</v>
      </c>
      <c r="BA41" s="8"/>
      <c r="BB41" s="8"/>
      <c r="BC41" s="8"/>
      <c r="BD41" s="14">
        <f t="shared" si="10"/>
        <v>1.2</v>
      </c>
      <c r="BE41" s="8"/>
      <c r="BF41" s="8"/>
      <c r="BG41" s="8"/>
      <c r="BH41" s="14">
        <f t="shared" si="11"/>
        <v>0</v>
      </c>
      <c r="BI41" s="8"/>
      <c r="BJ41" s="15">
        <f t="shared" si="12"/>
        <v>0</v>
      </c>
      <c r="BK41" s="58">
        <f t="shared" si="13"/>
        <v>6</v>
      </c>
      <c r="BL41" s="8">
        <v>10</v>
      </c>
      <c r="BM41" s="8">
        <v>10</v>
      </c>
      <c r="BN41" s="8">
        <v>6</v>
      </c>
      <c r="BO41" s="8">
        <v>8</v>
      </c>
      <c r="BP41" s="8">
        <v>6</v>
      </c>
      <c r="BQ41" s="14">
        <f t="shared" si="14"/>
        <v>6</v>
      </c>
      <c r="BR41" s="8">
        <v>10</v>
      </c>
      <c r="BS41" s="8">
        <v>8</v>
      </c>
      <c r="BT41" s="8"/>
      <c r="BU41" s="8"/>
      <c r="BV41" s="8"/>
      <c r="BW41" s="14">
        <f t="shared" si="15"/>
        <v>2.8</v>
      </c>
      <c r="BX41" s="8"/>
      <c r="BY41" s="8"/>
      <c r="BZ41" s="8"/>
      <c r="CA41" s="14">
        <f t="shared" si="16"/>
        <v>0</v>
      </c>
      <c r="CB41" s="8"/>
      <c r="CC41" s="15">
        <f t="shared" si="17"/>
        <v>0</v>
      </c>
      <c r="CD41" s="58">
        <f t="shared" si="18"/>
        <v>8.8000000000000007</v>
      </c>
      <c r="CE41" s="58" t="e">
        <f t="shared" si="19"/>
        <v>#REF!</v>
      </c>
      <c r="CF41" s="21"/>
      <c r="CG41" s="58" t="e">
        <f t="shared" si="20"/>
        <v>#REF!</v>
      </c>
      <c r="CH41" s="18" t="e">
        <f t="shared" si="21"/>
        <v>#REF!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62">
        <v>7</v>
      </c>
      <c r="H42" s="13">
        <v>9</v>
      </c>
      <c r="I42" s="13">
        <v>5</v>
      </c>
      <c r="J42" s="13">
        <v>10</v>
      </c>
      <c r="K42" s="13">
        <v>10</v>
      </c>
      <c r="L42" s="14">
        <f t="shared" si="0"/>
        <v>5.8</v>
      </c>
      <c r="M42" s="13">
        <v>8</v>
      </c>
      <c r="N42" s="13"/>
      <c r="O42" s="13"/>
      <c r="P42" s="13"/>
      <c r="Q42" s="13"/>
      <c r="R42" s="14" t="e">
        <f>IF(OR($G$4="MEDIA",$G$4="BASICA - TERCER CICLO"),ROUND((M42*$M$11)+(N42*#REF!)+(O42*$O$11)+(P42*$P$11)+(Q42*$Q$11),2),ROUND((M42*$M$11)+(N42*#REF!)+(O42*$O$11)+(P42*$P$11)+(Q42*$Q$11),2))</f>
        <v>#REF!</v>
      </c>
      <c r="S42" s="13"/>
      <c r="T42" s="13"/>
      <c r="U42" s="13"/>
      <c r="V42" s="14">
        <f t="shared" si="1"/>
        <v>0</v>
      </c>
      <c r="W42" s="13"/>
      <c r="X42" s="15">
        <f t="shared" si="2"/>
        <v>0</v>
      </c>
      <c r="Y42" s="58" t="e">
        <f t="shared" si="3"/>
        <v>#REF!</v>
      </c>
      <c r="Z42" s="13">
        <v>10</v>
      </c>
      <c r="AA42" s="13">
        <v>5</v>
      </c>
      <c r="AB42" s="13">
        <v>10</v>
      </c>
      <c r="AC42" s="13">
        <v>7</v>
      </c>
      <c r="AD42" s="13">
        <v>9</v>
      </c>
      <c r="AE42" s="14">
        <f t="shared" si="4"/>
        <v>6.7</v>
      </c>
      <c r="AF42" s="13"/>
      <c r="AG42" s="13"/>
      <c r="AH42" s="13"/>
      <c r="AI42" s="13"/>
      <c r="AJ42" s="13"/>
      <c r="AK42" s="14">
        <f t="shared" si="5"/>
        <v>0</v>
      </c>
      <c r="AL42" s="13"/>
      <c r="AM42" s="13"/>
      <c r="AN42" s="13"/>
      <c r="AO42" s="14">
        <f t="shared" si="6"/>
        <v>0</v>
      </c>
      <c r="AP42" s="13"/>
      <c r="AQ42" s="15">
        <f t="shared" si="7"/>
        <v>0</v>
      </c>
      <c r="AR42" s="58">
        <f t="shared" si="8"/>
        <v>6.7</v>
      </c>
      <c r="AS42" s="13">
        <v>9</v>
      </c>
      <c r="AT42" s="13">
        <v>5</v>
      </c>
      <c r="AU42" s="13">
        <v>10</v>
      </c>
      <c r="AV42" s="13">
        <v>7</v>
      </c>
      <c r="AW42" s="13">
        <v>10</v>
      </c>
      <c r="AX42" s="14">
        <f t="shared" si="9"/>
        <v>5.6</v>
      </c>
      <c r="AY42" s="13">
        <v>8</v>
      </c>
      <c r="AZ42" s="13">
        <v>1</v>
      </c>
      <c r="BA42" s="13"/>
      <c r="BB42" s="13"/>
      <c r="BC42" s="13"/>
      <c r="BD42" s="14">
        <f t="shared" si="10"/>
        <v>1.7</v>
      </c>
      <c r="BE42" s="13"/>
      <c r="BF42" s="13"/>
      <c r="BG42" s="13"/>
      <c r="BH42" s="14">
        <f t="shared" si="11"/>
        <v>0</v>
      </c>
      <c r="BI42" s="13"/>
      <c r="BJ42" s="15">
        <f t="shared" si="12"/>
        <v>0</v>
      </c>
      <c r="BK42" s="58">
        <f t="shared" si="13"/>
        <v>7.3</v>
      </c>
      <c r="BL42" s="13">
        <v>7.8</v>
      </c>
      <c r="BM42" s="13">
        <v>9</v>
      </c>
      <c r="BN42" s="13">
        <v>10</v>
      </c>
      <c r="BO42" s="13">
        <v>10</v>
      </c>
      <c r="BP42" s="13">
        <v>10</v>
      </c>
      <c r="BQ42" s="14">
        <f t="shared" si="14"/>
        <v>6.36</v>
      </c>
      <c r="BR42" s="13">
        <v>10</v>
      </c>
      <c r="BS42" s="13">
        <v>10</v>
      </c>
      <c r="BT42" s="13"/>
      <c r="BU42" s="13"/>
      <c r="BV42" s="13"/>
      <c r="BW42" s="14">
        <f t="shared" si="15"/>
        <v>3</v>
      </c>
      <c r="BX42" s="13"/>
      <c r="BY42" s="13"/>
      <c r="BZ42" s="13"/>
      <c r="CA42" s="14">
        <f t="shared" si="16"/>
        <v>0</v>
      </c>
      <c r="CB42" s="13"/>
      <c r="CC42" s="15">
        <f t="shared" si="17"/>
        <v>0</v>
      </c>
      <c r="CD42" s="58">
        <f t="shared" si="18"/>
        <v>9.4</v>
      </c>
      <c r="CE42" s="58" t="e">
        <f t="shared" si="19"/>
        <v>#REF!</v>
      </c>
      <c r="CF42" s="22"/>
      <c r="CG42" s="58" t="e">
        <f t="shared" si="20"/>
        <v>#REF!</v>
      </c>
      <c r="CH42" s="17" t="e">
        <f t="shared" si="21"/>
        <v>#REF!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61">
        <v>6</v>
      </c>
      <c r="H43" s="8">
        <v>7</v>
      </c>
      <c r="I43" s="8">
        <v>7</v>
      </c>
      <c r="J43" s="8">
        <v>10</v>
      </c>
      <c r="K43" s="8">
        <v>10</v>
      </c>
      <c r="L43" s="14">
        <f t="shared" si="0"/>
        <v>5.6</v>
      </c>
      <c r="M43" s="8">
        <v>8</v>
      </c>
      <c r="N43" s="8"/>
      <c r="O43" s="8"/>
      <c r="P43" s="8"/>
      <c r="Q43" s="8"/>
      <c r="R43" s="14" t="e">
        <f>IF(OR($G$4="MEDIA",$G$4="BASICA - TERCER CICLO"),ROUND((M43*$M$11)+(N43*#REF!)+(O43*$O$11)+(P43*$P$11)+(Q43*$Q$11),2),ROUND((M43*$M$11)+(N43*#REF!)+(O43*$O$11)+(P43*$P$11)+(Q43*$Q$11),2))</f>
        <v>#REF!</v>
      </c>
      <c r="S43" s="8"/>
      <c r="T43" s="8"/>
      <c r="U43" s="8"/>
      <c r="V43" s="14">
        <f t="shared" si="1"/>
        <v>0</v>
      </c>
      <c r="W43" s="8"/>
      <c r="X43" s="15">
        <f t="shared" si="2"/>
        <v>0</v>
      </c>
      <c r="Y43" s="58" t="e">
        <f t="shared" si="3"/>
        <v>#REF!</v>
      </c>
      <c r="Z43" s="8">
        <v>10</v>
      </c>
      <c r="AA43" s="8">
        <v>5</v>
      </c>
      <c r="AB43" s="8">
        <v>4</v>
      </c>
      <c r="AC43" s="8">
        <v>9</v>
      </c>
      <c r="AD43" s="8">
        <v>5</v>
      </c>
      <c r="AE43" s="14">
        <f t="shared" si="4"/>
        <v>5.7</v>
      </c>
      <c r="AF43" s="8"/>
      <c r="AG43" s="8"/>
      <c r="AH43" s="8"/>
      <c r="AI43" s="8"/>
      <c r="AJ43" s="8"/>
      <c r="AK43" s="14">
        <f t="shared" si="5"/>
        <v>0</v>
      </c>
      <c r="AL43" s="8"/>
      <c r="AM43" s="8"/>
      <c r="AN43" s="8"/>
      <c r="AO43" s="14">
        <f t="shared" si="6"/>
        <v>0</v>
      </c>
      <c r="AP43" s="8"/>
      <c r="AQ43" s="15">
        <f t="shared" si="7"/>
        <v>0</v>
      </c>
      <c r="AR43" s="58">
        <f t="shared" si="8"/>
        <v>5.7</v>
      </c>
      <c r="AS43" s="8">
        <v>8</v>
      </c>
      <c r="AT43" s="8">
        <v>4</v>
      </c>
      <c r="AU43" s="8">
        <v>1</v>
      </c>
      <c r="AV43" s="8">
        <v>7</v>
      </c>
      <c r="AW43" s="8">
        <v>10</v>
      </c>
      <c r="AX43" s="14">
        <f t="shared" si="9"/>
        <v>3.5</v>
      </c>
      <c r="AY43" s="8">
        <v>5</v>
      </c>
      <c r="AZ43" s="8">
        <v>1</v>
      </c>
      <c r="BA43" s="8"/>
      <c r="BB43" s="8"/>
      <c r="BC43" s="8"/>
      <c r="BD43" s="14">
        <f t="shared" si="10"/>
        <v>1.1000000000000001</v>
      </c>
      <c r="BE43" s="8"/>
      <c r="BF43" s="8"/>
      <c r="BG43" s="8"/>
      <c r="BH43" s="14">
        <f t="shared" si="11"/>
        <v>0</v>
      </c>
      <c r="BI43" s="8"/>
      <c r="BJ43" s="15">
        <f t="shared" si="12"/>
        <v>0</v>
      </c>
      <c r="BK43" s="58">
        <f t="shared" si="13"/>
        <v>4.5999999999999996</v>
      </c>
      <c r="BL43" s="8">
        <v>4.8</v>
      </c>
      <c r="BM43" s="8">
        <v>1</v>
      </c>
      <c r="BN43" s="8">
        <v>10</v>
      </c>
      <c r="BO43" s="8">
        <v>10</v>
      </c>
      <c r="BP43" s="8">
        <v>6</v>
      </c>
      <c r="BQ43" s="14">
        <f t="shared" si="14"/>
        <v>3.76</v>
      </c>
      <c r="BR43" s="8">
        <v>10</v>
      </c>
      <c r="BS43" s="8">
        <v>8</v>
      </c>
      <c r="BT43" s="8"/>
      <c r="BU43" s="8"/>
      <c r="BV43" s="8"/>
      <c r="BW43" s="14">
        <f t="shared" si="15"/>
        <v>2.8</v>
      </c>
      <c r="BX43" s="8"/>
      <c r="BY43" s="8"/>
      <c r="BZ43" s="8"/>
      <c r="CA43" s="14">
        <f t="shared" si="16"/>
        <v>0</v>
      </c>
      <c r="CB43" s="8"/>
      <c r="CC43" s="15">
        <f t="shared" si="17"/>
        <v>0</v>
      </c>
      <c r="CD43" s="58">
        <f t="shared" si="18"/>
        <v>6.6</v>
      </c>
      <c r="CE43" s="58" t="e">
        <f t="shared" si="19"/>
        <v>#REF!</v>
      </c>
      <c r="CF43" s="21"/>
      <c r="CG43" s="58" t="e">
        <f t="shared" si="20"/>
        <v>#REF!</v>
      </c>
      <c r="CH43" s="18" t="e">
        <f t="shared" si="21"/>
        <v>#REF!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62">
        <v>9</v>
      </c>
      <c r="H44" s="13">
        <v>7</v>
      </c>
      <c r="I44" s="13">
        <v>1</v>
      </c>
      <c r="J44" s="13">
        <v>10</v>
      </c>
      <c r="K44" s="13">
        <v>8</v>
      </c>
      <c r="L44" s="14">
        <f t="shared" si="0"/>
        <v>5.2</v>
      </c>
      <c r="M44" s="13">
        <v>8</v>
      </c>
      <c r="N44" s="13"/>
      <c r="O44" s="13"/>
      <c r="P44" s="13"/>
      <c r="Q44" s="13"/>
      <c r="R44" s="14" t="e">
        <f>IF(OR($G$4="MEDIA",$G$4="BASICA - TERCER CICLO"),ROUND((M44*$M$11)+(N44*#REF!)+(O44*$O$11)+(P44*$P$11)+(Q44*$Q$11),2),ROUND((M44*$M$11)+(N44*#REF!)+(O44*$O$11)+(P44*$P$11)+(Q44*$Q$11),2))</f>
        <v>#REF!</v>
      </c>
      <c r="S44" s="13"/>
      <c r="T44" s="13"/>
      <c r="U44" s="13"/>
      <c r="V44" s="14">
        <f t="shared" si="1"/>
        <v>0</v>
      </c>
      <c r="W44" s="13"/>
      <c r="X44" s="15">
        <f t="shared" si="2"/>
        <v>0</v>
      </c>
      <c r="Y44" s="58" t="e">
        <f t="shared" si="3"/>
        <v>#REF!</v>
      </c>
      <c r="Z44" s="13">
        <v>9</v>
      </c>
      <c r="AA44" s="13">
        <v>7.5</v>
      </c>
      <c r="AB44" s="13">
        <v>4</v>
      </c>
      <c r="AC44" s="13">
        <v>9.1999999999999993</v>
      </c>
      <c r="AD44" s="13">
        <v>6.5</v>
      </c>
      <c r="AE44" s="14">
        <f t="shared" si="4"/>
        <v>6.09</v>
      </c>
      <c r="AF44" s="13"/>
      <c r="AG44" s="13"/>
      <c r="AH44" s="13"/>
      <c r="AI44" s="13"/>
      <c r="AJ44" s="13"/>
      <c r="AK44" s="14">
        <f t="shared" si="5"/>
        <v>0</v>
      </c>
      <c r="AL44" s="13"/>
      <c r="AM44" s="13"/>
      <c r="AN44" s="13"/>
      <c r="AO44" s="14">
        <f t="shared" si="6"/>
        <v>0</v>
      </c>
      <c r="AP44" s="13"/>
      <c r="AQ44" s="15">
        <f t="shared" si="7"/>
        <v>0</v>
      </c>
      <c r="AR44" s="58">
        <f t="shared" si="8"/>
        <v>6.1</v>
      </c>
      <c r="AS44" s="13">
        <v>8</v>
      </c>
      <c r="AT44" s="13">
        <v>10</v>
      </c>
      <c r="AU44" s="13">
        <v>10</v>
      </c>
      <c r="AV44" s="13">
        <v>10</v>
      </c>
      <c r="AW44" s="13">
        <v>10</v>
      </c>
      <c r="AX44" s="14">
        <f t="shared" si="9"/>
        <v>6.8</v>
      </c>
      <c r="AY44" s="13">
        <v>5</v>
      </c>
      <c r="AZ44" s="13">
        <v>9</v>
      </c>
      <c r="BA44" s="13"/>
      <c r="BB44" s="13"/>
      <c r="BC44" s="13"/>
      <c r="BD44" s="14">
        <f t="shared" si="10"/>
        <v>1.9</v>
      </c>
      <c r="BE44" s="13"/>
      <c r="BF44" s="13"/>
      <c r="BG44" s="13"/>
      <c r="BH44" s="14">
        <f t="shared" si="11"/>
        <v>0</v>
      </c>
      <c r="BI44" s="13"/>
      <c r="BJ44" s="15">
        <f t="shared" si="12"/>
        <v>0</v>
      </c>
      <c r="BK44" s="58">
        <f t="shared" si="13"/>
        <v>8.6999999999999993</v>
      </c>
      <c r="BL44" s="13">
        <v>8</v>
      </c>
      <c r="BM44" s="13">
        <v>10</v>
      </c>
      <c r="BN44" s="13">
        <v>9</v>
      </c>
      <c r="BO44" s="13">
        <v>9</v>
      </c>
      <c r="BP44" s="13">
        <v>10</v>
      </c>
      <c r="BQ44" s="14">
        <f t="shared" si="14"/>
        <v>6.4</v>
      </c>
      <c r="BR44" s="13">
        <v>10</v>
      </c>
      <c r="BS44" s="13">
        <v>8</v>
      </c>
      <c r="BT44" s="13"/>
      <c r="BU44" s="13"/>
      <c r="BV44" s="13"/>
      <c r="BW44" s="14">
        <f t="shared" si="15"/>
        <v>2.8</v>
      </c>
      <c r="BX44" s="13"/>
      <c r="BY44" s="13"/>
      <c r="BZ44" s="13"/>
      <c r="CA44" s="14">
        <f t="shared" si="16"/>
        <v>0</v>
      </c>
      <c r="CB44" s="13"/>
      <c r="CC44" s="15">
        <f t="shared" si="17"/>
        <v>0</v>
      </c>
      <c r="CD44" s="58">
        <f t="shared" si="18"/>
        <v>9.1999999999999993</v>
      </c>
      <c r="CE44" s="58" t="e">
        <f t="shared" si="19"/>
        <v>#REF!</v>
      </c>
      <c r="CF44" s="22"/>
      <c r="CG44" s="58" t="e">
        <f t="shared" si="20"/>
        <v>#REF!</v>
      </c>
      <c r="CH44" s="17" t="e">
        <f t="shared" si="21"/>
        <v>#REF!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61">
        <v>5</v>
      </c>
      <c r="H45" s="8">
        <v>7</v>
      </c>
      <c r="I45" s="8">
        <v>7</v>
      </c>
      <c r="J45" s="8">
        <v>10</v>
      </c>
      <c r="K45" s="8">
        <v>8</v>
      </c>
      <c r="L45" s="14">
        <f t="shared" ref="L45:L72" si="22">IF(OR($G$4="MEDIA",$G$4="BASICA - TERCER CICLO"),ROUND((G45*$G$11)+(H45*$H$11)+(I45*$I$11)+(J45*$J$11)+(K45*$K$11),2),ROUND((G45*$G$11)+(H45*$H$11)+(I45*$I$11)+(J45*$J$11)+(K45*$K$11),2))</f>
        <v>5</v>
      </c>
      <c r="M45" s="8">
        <v>8</v>
      </c>
      <c r="N45" s="8"/>
      <c r="O45" s="8"/>
      <c r="P45" s="8"/>
      <c r="Q45" s="8"/>
      <c r="R45" s="14" t="e">
        <f>IF(OR($G$4="MEDIA",$G$4="BASICA - TERCER CICLO"),ROUND((M45*$M$11)+(N45*#REF!)+(O45*$O$11)+(P45*$P$11)+(Q45*$Q$11),2),ROUND((M45*$M$11)+(N45*#REF!)+(O45*$O$11)+(P45*$P$11)+(Q45*$Q$11),2))</f>
        <v>#REF!</v>
      </c>
      <c r="S45" s="8"/>
      <c r="T45" s="8"/>
      <c r="U45" s="8"/>
      <c r="V45" s="14">
        <f t="shared" ref="V45:V72" si="23">IF(OR($G$4="MEDIA",$G$4="BASICA - TERCER CICLO"),ROUND((S45*$S$11)+(T45*$T$11)+(U45*$U$11),2),ROUND((S45*$S$11)+(T45*$T$11)+(U45*$U$11),2))</f>
        <v>0</v>
      </c>
      <c r="W45" s="8"/>
      <c r="X45" s="15">
        <f t="shared" ref="X45:X72" si="24">IF(OR($G$4="MEDIA",$G$4="BASICA - TERCER CICLO"),ROUND((W45*$W$11),2),ROUND((W45*$W$11),0))</f>
        <v>0</v>
      </c>
      <c r="Y45" s="58" t="e">
        <f t="shared" ref="Y45:Y72" si="25">IF(OR($G$4="MEDIA",$G$4="BASICA - TERCER CICLO"),ROUND((L45+R45+V45+X45),1),IF($G$4="BASICA",ROUND((L45+R45+V45+X45),0),ROUND((L45+R45+V45+X45),1)))</f>
        <v>#REF!</v>
      </c>
      <c r="Z45" s="8">
        <v>9</v>
      </c>
      <c r="AA45" s="8">
        <v>7.5</v>
      </c>
      <c r="AB45" s="8"/>
      <c r="AC45" s="8">
        <v>10</v>
      </c>
      <c r="AD45" s="8">
        <v>5</v>
      </c>
      <c r="AE45" s="14">
        <f t="shared" ref="AE45:AE72" si="26">IF(OR($G$4="MEDIA",$G$4="BASICA - TERCER CICLO"),ROUND((Z45*$Z$11)+(AA45*$AA$11)+(AB45*$AB$11)+(AC45*$AC$11)+(AD45*$AD$11),2),ROUND((Z45*$Z$11)+(AA45*$AA$11)+(AB45*$AB$11)+(AC45*$AC$11)+(AD45*$AD$11),2))</f>
        <v>5.55</v>
      </c>
      <c r="AF45" s="8"/>
      <c r="AG45" s="8"/>
      <c r="AH45" s="8"/>
      <c r="AI45" s="8"/>
      <c r="AJ45" s="8"/>
      <c r="AK45" s="14">
        <f t="shared" ref="AK45:AK72" si="27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28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29">IF(OR($G$4="MEDIA",$G$4="BASICA - TERCER CICLO"),ROUND((AP45*$AP$11),2),ROUND((AP45*$AP$11),0))</f>
        <v>0</v>
      </c>
      <c r="AR45" s="58">
        <f t="shared" ref="AR45:AR72" si="30">IF(OR($G$4="MEDIA",$G$4="BASICA - TERCER CICLO"),ROUND((AE45+AK45+AO45+AQ45),1),IF($G$4="BASICA",ROUND((AE45+AK45+AO45+AQ45),0),ROUND((AE45+AK45+AO45+AQ45),1)))</f>
        <v>5.6</v>
      </c>
      <c r="AS45" s="8">
        <v>8</v>
      </c>
      <c r="AT45" s="8">
        <v>4</v>
      </c>
      <c r="AU45" s="8">
        <v>10</v>
      </c>
      <c r="AV45" s="8">
        <v>1</v>
      </c>
      <c r="AW45" s="8">
        <v>1</v>
      </c>
      <c r="AX45" s="14">
        <f t="shared" ref="AX45:AX72" si="31">IF(OR($G$4="MEDIA",$G$4="BASICA - TERCER CICLO"),ROUND((AS45*$AS$11)+(AT45*$AT$11)+(AU45*$AU$11)+(AV45*$AV$11)+(AW45*$AW$11),2),ROUND((AS45*$AS$11)+(AT45*$AT$11)+(AU45*$AU$11)+(AV45*$AV$11)+(AW45*$AW$11),2))</f>
        <v>3.8</v>
      </c>
      <c r="AY45" s="8">
        <v>2</v>
      </c>
      <c r="AZ45" s="8">
        <v>1</v>
      </c>
      <c r="BA45" s="8"/>
      <c r="BB45" s="8"/>
      <c r="BC45" s="8"/>
      <c r="BD45" s="14">
        <f t="shared" ref="BD45:BD72" si="32">IF(OR($G$4="MEDIA",$G$4="BASICA - TERCER CICLO"),ROUND((AY45*$AY$11)+(AZ45*$AZ$11)+(BA45*$BA$11)+(BB45*$BB$11)+(BC45*$BC$11),2),ROUND((AY45*$AY$11)+(AZ45*$AZ$11)+(BA45*$BA$11)+(BB45*$BB$11)+(BC45*$BC$11),2))</f>
        <v>0.5</v>
      </c>
      <c r="BE45" s="8"/>
      <c r="BF45" s="8"/>
      <c r="BG45" s="8"/>
      <c r="BH45" s="14">
        <f t="shared" ref="BH45:BH72" si="33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4">IF(OR($G$4="MEDIA",$G$4="BASICA - TERCER CICLO"),ROUND((BI45*$BI$11),2),ROUND((BI45*$BI$11),0))</f>
        <v>0</v>
      </c>
      <c r="BK45" s="58">
        <f t="shared" ref="BK45:BK72" si="35">IF(OR($G$4="MEDIA",$G$4="BASICA - TERCER CICLO"),ROUND((AX45+BD45+BH45+BJ45),1),IF($G$4="BASICA",ROUND((AX45+BD45+BH45+BJ45),0),ROUND((AX45+BD45+BH45+BJ45),1)))</f>
        <v>4.3</v>
      </c>
      <c r="BL45" s="8">
        <v>6</v>
      </c>
      <c r="BM45" s="8">
        <v>8</v>
      </c>
      <c r="BN45" s="8">
        <v>2</v>
      </c>
      <c r="BO45" s="8">
        <v>5</v>
      </c>
      <c r="BP45" s="8">
        <v>1</v>
      </c>
      <c r="BQ45" s="14">
        <f t="shared" ref="BQ45:BQ72" si="36">IF(OR($G$4="MEDIA",$G$4="BASICA - TERCER CICLO"),ROUND((BL45*$BL$11)+(BM45*$BM$11)+(BN45*$BN$11)+(BO45*$BO$11)+(BP45*$BP$11),2),ROUND((BL45*$BL$11)+(BM45*$BM$11)+(BN45*$BN$11)+(BO45*$BO$11)+(BP45*$BP$11),2))</f>
        <v>3.6</v>
      </c>
      <c r="BR45" s="8">
        <v>1</v>
      </c>
      <c r="BS45" s="8">
        <v>8</v>
      </c>
      <c r="BT45" s="8"/>
      <c r="BU45" s="8"/>
      <c r="BV45" s="8"/>
      <c r="BW45" s="14">
        <f t="shared" ref="BW45:BW72" si="37">IF(OR($G$4="MEDIA",$G$4="BASICA - TERCER CICLO"),ROUND((BR45*$BR$11)+(BS45*$BS$11)+(BT45*$BT$11)+(BU45*$BU$11)+(BV45*$BV$11),2),ROUND((BR45*$BR$11)+(BS45*$BS$11)+(BT45*$BT$11)+(BU45*$BU$11)+(BV45*$BP$11),2))</f>
        <v>1</v>
      </c>
      <c r="BX45" s="8"/>
      <c r="BY45" s="8"/>
      <c r="BZ45" s="8"/>
      <c r="CA45" s="14">
        <f t="shared" ref="CA45:CA72" si="38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39">IF(OR($G$4="MEDIA",$G$4="BASICA - TERCER CICLO"),ROUND((CB45*$BI$11),2),ROUND((CB45*$BI$11),0))</f>
        <v>0</v>
      </c>
      <c r="CD45" s="58">
        <f t="shared" ref="CD45:CD72" si="40">IF(OR($G$4="MEDIA",$G$4="BASICA - TERCER CICLO"),ROUND((BQ45+BW45+CA45+CC45),1),IF($G$4="BASICA",ROUND((BQ45+BW45+CA45+CC45),0),ROUND((BQ45+BW45+CA45+CC45),1)))</f>
        <v>4.5999999999999996</v>
      </c>
      <c r="CE45" s="58" t="e">
        <f t="shared" ref="CE45:CE72" si="41">IF($G$4 = "MEDIA",ROUND(((Y45+AR45+BK45+CD45)/4),0),ROUND(((Y45+AR45+BK45)/3),0))</f>
        <v>#REF!</v>
      </c>
      <c r="CF45" s="21"/>
      <c r="CG45" s="58" t="e">
        <f t="shared" ref="CG45:CG72" si="42">IF(AND(CE45&lt;5,$G$4="BASICA"),ROUND((CE45+CF45)/2,0),IF(AND(CE45&lt;6,$G$4="MEDIA"),ROUND((CE45+CF45)/2,0),CE45))</f>
        <v>#REF!</v>
      </c>
      <c r="CH45" s="18" t="e">
        <f t="shared" ref="CH45:CH72" si="43">IF($G$4="MEDIA",IF(CG45&gt;=6,"Aprobado","Reprobado"),IF(CG45&gt;=5,"Aprobado","Reprobado"))</f>
        <v>#REF!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62">
        <v>5</v>
      </c>
      <c r="H46" s="13">
        <v>8</v>
      </c>
      <c r="I46" s="13">
        <v>1</v>
      </c>
      <c r="J46" s="13">
        <v>10</v>
      </c>
      <c r="K46" s="13">
        <v>5</v>
      </c>
      <c r="L46" s="14">
        <f t="shared" si="22"/>
        <v>3.9</v>
      </c>
      <c r="M46" s="13">
        <v>8</v>
      </c>
      <c r="N46" s="13"/>
      <c r="O46" s="13"/>
      <c r="P46" s="13"/>
      <c r="Q46" s="13"/>
      <c r="R46" s="14" t="e">
        <f>IF(OR($G$4="MEDIA",$G$4="BASICA - TERCER CICLO"),ROUND((M46*$M$11)+(N46*#REF!)+(O46*$O$11)+(P46*$P$11)+(Q46*$Q$11),2),ROUND((M46*$M$11)+(N46*#REF!)+(O46*$O$11)+(P46*$P$11)+(Q46*$Q$11),2))</f>
        <v>#REF!</v>
      </c>
      <c r="S46" s="13"/>
      <c r="T46" s="13"/>
      <c r="U46" s="13"/>
      <c r="V46" s="14">
        <f t="shared" si="23"/>
        <v>0</v>
      </c>
      <c r="W46" s="13"/>
      <c r="X46" s="15">
        <f t="shared" si="24"/>
        <v>0</v>
      </c>
      <c r="Y46" s="58" t="e">
        <f t="shared" si="25"/>
        <v>#REF!</v>
      </c>
      <c r="Z46" s="13">
        <v>1</v>
      </c>
      <c r="AA46" s="13">
        <v>10</v>
      </c>
      <c r="AB46" s="13">
        <v>10</v>
      </c>
      <c r="AC46" s="13">
        <v>1</v>
      </c>
      <c r="AD46" s="13">
        <v>5</v>
      </c>
      <c r="AE46" s="14">
        <f t="shared" si="26"/>
        <v>3.4</v>
      </c>
      <c r="AF46" s="13"/>
      <c r="AG46" s="13"/>
      <c r="AH46" s="13"/>
      <c r="AI46" s="13"/>
      <c r="AJ46" s="13"/>
      <c r="AK46" s="14">
        <f t="shared" si="27"/>
        <v>0</v>
      </c>
      <c r="AL46" s="13"/>
      <c r="AM46" s="13"/>
      <c r="AN46" s="13"/>
      <c r="AO46" s="14">
        <f t="shared" si="28"/>
        <v>0</v>
      </c>
      <c r="AP46" s="13"/>
      <c r="AQ46" s="15">
        <f t="shared" si="29"/>
        <v>0</v>
      </c>
      <c r="AR46" s="58">
        <f t="shared" si="30"/>
        <v>3.4</v>
      </c>
      <c r="AS46" s="13">
        <v>8</v>
      </c>
      <c r="AT46" s="13">
        <v>1</v>
      </c>
      <c r="AU46" s="13">
        <v>7</v>
      </c>
      <c r="AV46" s="13">
        <v>5</v>
      </c>
      <c r="AW46" s="13">
        <v>6</v>
      </c>
      <c r="AX46" s="14">
        <f t="shared" si="31"/>
        <v>3.5</v>
      </c>
      <c r="AY46" s="13">
        <v>8</v>
      </c>
      <c r="AZ46" s="13">
        <v>5</v>
      </c>
      <c r="BA46" s="13"/>
      <c r="BB46" s="13"/>
      <c r="BC46" s="13"/>
      <c r="BD46" s="14">
        <f t="shared" si="32"/>
        <v>2.1</v>
      </c>
      <c r="BE46" s="13"/>
      <c r="BF46" s="13"/>
      <c r="BG46" s="13"/>
      <c r="BH46" s="14">
        <f t="shared" si="33"/>
        <v>0</v>
      </c>
      <c r="BI46" s="13"/>
      <c r="BJ46" s="15">
        <f t="shared" si="34"/>
        <v>0</v>
      </c>
      <c r="BK46" s="58">
        <f t="shared" si="35"/>
        <v>5.6</v>
      </c>
      <c r="BL46" s="13">
        <v>7</v>
      </c>
      <c r="BM46" s="13">
        <v>5</v>
      </c>
      <c r="BN46" s="13">
        <v>9</v>
      </c>
      <c r="BO46" s="13">
        <v>8</v>
      </c>
      <c r="BP46" s="13">
        <v>1</v>
      </c>
      <c r="BQ46" s="14">
        <f t="shared" si="36"/>
        <v>4.2</v>
      </c>
      <c r="BR46" s="13">
        <v>10</v>
      </c>
      <c r="BS46" s="13">
        <v>8</v>
      </c>
      <c r="BT46" s="13"/>
      <c r="BU46" s="13"/>
      <c r="BV46" s="13"/>
      <c r="BW46" s="14">
        <f t="shared" si="37"/>
        <v>2.8</v>
      </c>
      <c r="BX46" s="13"/>
      <c r="BY46" s="13"/>
      <c r="BZ46" s="13"/>
      <c r="CA46" s="14">
        <f t="shared" si="38"/>
        <v>0</v>
      </c>
      <c r="CB46" s="13"/>
      <c r="CC46" s="15">
        <f t="shared" si="39"/>
        <v>0</v>
      </c>
      <c r="CD46" s="58">
        <f t="shared" si="40"/>
        <v>7</v>
      </c>
      <c r="CE46" s="58" t="e">
        <f t="shared" si="41"/>
        <v>#REF!</v>
      </c>
      <c r="CF46" s="22"/>
      <c r="CG46" s="58" t="e">
        <f t="shared" si="42"/>
        <v>#REF!</v>
      </c>
      <c r="CH46" s="17" t="e">
        <f t="shared" si="43"/>
        <v>#REF!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61">
        <v>9</v>
      </c>
      <c r="H47" s="8">
        <v>9</v>
      </c>
      <c r="I47" s="8">
        <v>10</v>
      </c>
      <c r="J47" s="8">
        <v>10</v>
      </c>
      <c r="K47" s="8">
        <v>10</v>
      </c>
      <c r="L47" s="14">
        <f t="shared" si="22"/>
        <v>6.7</v>
      </c>
      <c r="M47" s="8">
        <v>9</v>
      </c>
      <c r="N47" s="8"/>
      <c r="O47" s="8"/>
      <c r="P47" s="8"/>
      <c r="Q47" s="8"/>
      <c r="R47" s="14" t="e">
        <f>IF(OR($G$4="MEDIA",$G$4="BASICA - TERCER CICLO"),ROUND((M47*$M$11)+(N47*#REF!)+(O47*$O$11)+(P47*$P$11)+(Q47*$Q$11),2),ROUND((M47*$M$11)+(N47*#REF!)+(O47*$O$11)+(P47*$P$11)+(Q47*$Q$11),2))</f>
        <v>#REF!</v>
      </c>
      <c r="S47" s="8"/>
      <c r="T47" s="8"/>
      <c r="U47" s="8"/>
      <c r="V47" s="14">
        <f t="shared" si="23"/>
        <v>0</v>
      </c>
      <c r="W47" s="8"/>
      <c r="X47" s="15">
        <f t="shared" si="24"/>
        <v>0</v>
      </c>
      <c r="Y47" s="58" t="e">
        <f t="shared" si="25"/>
        <v>#REF!</v>
      </c>
      <c r="Z47" s="8">
        <v>10</v>
      </c>
      <c r="AA47" s="8">
        <v>10</v>
      </c>
      <c r="AB47" s="8">
        <v>10</v>
      </c>
      <c r="AC47" s="8">
        <v>9.1</v>
      </c>
      <c r="AD47" s="8">
        <v>8.5</v>
      </c>
      <c r="AE47" s="14">
        <f t="shared" si="26"/>
        <v>7.52</v>
      </c>
      <c r="AF47" s="8"/>
      <c r="AG47" s="8"/>
      <c r="AH47" s="8"/>
      <c r="AI47" s="8"/>
      <c r="AJ47" s="8"/>
      <c r="AK47" s="14">
        <f t="shared" si="27"/>
        <v>0</v>
      </c>
      <c r="AL47" s="8"/>
      <c r="AM47" s="8"/>
      <c r="AN47" s="8"/>
      <c r="AO47" s="14">
        <f t="shared" si="28"/>
        <v>0</v>
      </c>
      <c r="AP47" s="8"/>
      <c r="AQ47" s="15">
        <f t="shared" si="29"/>
        <v>0</v>
      </c>
      <c r="AR47" s="58">
        <f t="shared" si="30"/>
        <v>7.5</v>
      </c>
      <c r="AS47" s="8">
        <v>10</v>
      </c>
      <c r="AT47" s="8">
        <v>10</v>
      </c>
      <c r="AU47" s="8">
        <v>10</v>
      </c>
      <c r="AV47" s="8">
        <v>10</v>
      </c>
      <c r="AW47" s="8">
        <v>10</v>
      </c>
      <c r="AX47" s="14">
        <f t="shared" si="31"/>
        <v>7</v>
      </c>
      <c r="AY47" s="8">
        <v>10</v>
      </c>
      <c r="AZ47" s="8">
        <v>10</v>
      </c>
      <c r="BA47" s="8"/>
      <c r="BB47" s="8"/>
      <c r="BC47" s="8"/>
      <c r="BD47" s="14">
        <f t="shared" si="32"/>
        <v>3</v>
      </c>
      <c r="BE47" s="8"/>
      <c r="BF47" s="8"/>
      <c r="BG47" s="8"/>
      <c r="BH47" s="14">
        <f t="shared" si="33"/>
        <v>0</v>
      </c>
      <c r="BI47" s="8"/>
      <c r="BJ47" s="15">
        <f t="shared" si="34"/>
        <v>0</v>
      </c>
      <c r="BK47" s="58">
        <f t="shared" si="35"/>
        <v>10</v>
      </c>
      <c r="BL47" s="8">
        <v>10</v>
      </c>
      <c r="BM47" s="8">
        <v>10</v>
      </c>
      <c r="BN47" s="8">
        <v>10</v>
      </c>
      <c r="BO47" s="8">
        <v>10</v>
      </c>
      <c r="BP47" s="8">
        <v>10</v>
      </c>
      <c r="BQ47" s="14">
        <f t="shared" si="36"/>
        <v>7</v>
      </c>
      <c r="BR47" s="8">
        <v>10</v>
      </c>
      <c r="BS47" s="8">
        <v>10</v>
      </c>
      <c r="BT47" s="8"/>
      <c r="BU47" s="8"/>
      <c r="BV47" s="8"/>
      <c r="BW47" s="14">
        <f t="shared" si="37"/>
        <v>3</v>
      </c>
      <c r="BX47" s="8"/>
      <c r="BY47" s="8"/>
      <c r="BZ47" s="8"/>
      <c r="CA47" s="14">
        <f t="shared" si="38"/>
        <v>0</v>
      </c>
      <c r="CB47" s="8"/>
      <c r="CC47" s="15">
        <f t="shared" si="39"/>
        <v>0</v>
      </c>
      <c r="CD47" s="58">
        <f t="shared" si="40"/>
        <v>10</v>
      </c>
      <c r="CE47" s="58" t="e">
        <f t="shared" si="41"/>
        <v>#REF!</v>
      </c>
      <c r="CF47" s="21"/>
      <c r="CG47" s="58" t="e">
        <f t="shared" si="42"/>
        <v>#REF!</v>
      </c>
      <c r="CH47" s="18" t="e">
        <f t="shared" si="43"/>
        <v>#REF!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62">
        <v>1</v>
      </c>
      <c r="H48" s="13">
        <v>3</v>
      </c>
      <c r="I48" s="13">
        <v>7</v>
      </c>
      <c r="J48" s="13">
        <v>10</v>
      </c>
      <c r="K48" s="13">
        <v>10</v>
      </c>
      <c r="L48" s="14">
        <f t="shared" si="22"/>
        <v>4.2</v>
      </c>
      <c r="M48" s="13">
        <v>8</v>
      </c>
      <c r="N48" s="13"/>
      <c r="O48" s="13"/>
      <c r="P48" s="13"/>
      <c r="Q48" s="13"/>
      <c r="R48" s="14" t="e">
        <f>IF(OR($G$4="MEDIA",$G$4="BASICA - TERCER CICLO"),ROUND((M48*$M$11)+(N48*#REF!)+(O48*$O$11)+(P48*$P$11)+(Q48*$Q$11),2),ROUND((M48*$M$11)+(N48*#REF!)+(O48*$O$11)+(P48*$P$11)+(Q48*$Q$11),2))</f>
        <v>#REF!</v>
      </c>
      <c r="S48" s="13"/>
      <c r="T48" s="13"/>
      <c r="U48" s="13"/>
      <c r="V48" s="14">
        <f t="shared" si="23"/>
        <v>0</v>
      </c>
      <c r="W48" s="13"/>
      <c r="X48" s="15">
        <f t="shared" si="24"/>
        <v>0</v>
      </c>
      <c r="Y48" s="58" t="e">
        <f t="shared" si="25"/>
        <v>#REF!</v>
      </c>
      <c r="Z48" s="13">
        <v>1</v>
      </c>
      <c r="AA48" s="13">
        <v>5</v>
      </c>
      <c r="AB48" s="13">
        <v>1</v>
      </c>
      <c r="AC48" s="13">
        <v>7</v>
      </c>
      <c r="AD48" s="13">
        <v>5</v>
      </c>
      <c r="AE48" s="14">
        <f t="shared" si="26"/>
        <v>3.2</v>
      </c>
      <c r="AF48" s="13"/>
      <c r="AG48" s="13"/>
      <c r="AH48" s="13"/>
      <c r="AI48" s="13"/>
      <c r="AJ48" s="13"/>
      <c r="AK48" s="14">
        <f t="shared" si="27"/>
        <v>0</v>
      </c>
      <c r="AL48" s="13"/>
      <c r="AM48" s="13"/>
      <c r="AN48" s="13"/>
      <c r="AO48" s="14">
        <f t="shared" si="28"/>
        <v>0</v>
      </c>
      <c r="AP48" s="13"/>
      <c r="AQ48" s="15">
        <f t="shared" si="29"/>
        <v>0</v>
      </c>
      <c r="AR48" s="58">
        <f t="shared" si="30"/>
        <v>3.2</v>
      </c>
      <c r="AS48" s="13">
        <v>8</v>
      </c>
      <c r="AT48" s="13">
        <v>6.5</v>
      </c>
      <c r="AU48" s="13">
        <v>8</v>
      </c>
      <c r="AV48" s="13">
        <v>1</v>
      </c>
      <c r="AW48" s="13">
        <v>5</v>
      </c>
      <c r="AX48" s="14">
        <f t="shared" si="31"/>
        <v>4.3</v>
      </c>
      <c r="AY48" s="13">
        <v>3</v>
      </c>
      <c r="AZ48" s="13">
        <v>1</v>
      </c>
      <c r="BA48" s="13"/>
      <c r="BB48" s="13"/>
      <c r="BC48" s="13"/>
      <c r="BD48" s="14">
        <f t="shared" si="32"/>
        <v>0.7</v>
      </c>
      <c r="BE48" s="13"/>
      <c r="BF48" s="13"/>
      <c r="BG48" s="13"/>
      <c r="BH48" s="14">
        <f t="shared" si="33"/>
        <v>0</v>
      </c>
      <c r="BI48" s="13"/>
      <c r="BJ48" s="15">
        <f t="shared" si="34"/>
        <v>0</v>
      </c>
      <c r="BK48" s="58">
        <f t="shared" si="35"/>
        <v>5</v>
      </c>
      <c r="BL48" s="13"/>
      <c r="BM48" s="13"/>
      <c r="BN48" s="13"/>
      <c r="BO48" s="13"/>
      <c r="BP48" s="13"/>
      <c r="BQ48" s="14">
        <f t="shared" si="36"/>
        <v>0</v>
      </c>
      <c r="BR48" s="13"/>
      <c r="BS48" s="13">
        <v>8</v>
      </c>
      <c r="BT48" s="13"/>
      <c r="BU48" s="13"/>
      <c r="BV48" s="13"/>
      <c r="BW48" s="14">
        <f t="shared" si="37"/>
        <v>0.8</v>
      </c>
      <c r="BX48" s="13"/>
      <c r="BY48" s="13"/>
      <c r="BZ48" s="13"/>
      <c r="CA48" s="14">
        <f t="shared" si="38"/>
        <v>0</v>
      </c>
      <c r="CB48" s="13"/>
      <c r="CC48" s="15">
        <f t="shared" si="39"/>
        <v>0</v>
      </c>
      <c r="CD48" s="58">
        <f t="shared" si="40"/>
        <v>0.8</v>
      </c>
      <c r="CE48" s="58" t="e">
        <f t="shared" si="41"/>
        <v>#REF!</v>
      </c>
      <c r="CF48" s="22"/>
      <c r="CG48" s="58" t="e">
        <f t="shared" si="42"/>
        <v>#REF!</v>
      </c>
      <c r="CH48" s="17" t="e">
        <f t="shared" si="43"/>
        <v>#REF!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61">
        <v>3</v>
      </c>
      <c r="H49" s="8">
        <v>8</v>
      </c>
      <c r="I49" s="8">
        <v>6</v>
      </c>
      <c r="J49" s="8">
        <v>10</v>
      </c>
      <c r="K49" s="8">
        <v>10</v>
      </c>
      <c r="L49" s="14">
        <f t="shared" si="22"/>
        <v>5</v>
      </c>
      <c r="M49" s="8">
        <v>8</v>
      </c>
      <c r="N49" s="8"/>
      <c r="O49" s="8"/>
      <c r="P49" s="8"/>
      <c r="Q49" s="8"/>
      <c r="R49" s="14" t="e">
        <f>IF(OR($G$4="MEDIA",$G$4="BASICA - TERCER CICLO"),ROUND((M49*$M$11)+(N49*#REF!)+(O49*$O$11)+(P49*$P$11)+(Q49*$Q$11),2),ROUND((M49*$M$11)+(N49*#REF!)+(O49*$O$11)+(P49*$P$11)+(Q49*$Q$11),2))</f>
        <v>#REF!</v>
      </c>
      <c r="S49" s="8"/>
      <c r="T49" s="8"/>
      <c r="U49" s="8"/>
      <c r="V49" s="14">
        <f t="shared" si="23"/>
        <v>0</v>
      </c>
      <c r="W49" s="8"/>
      <c r="X49" s="15">
        <f t="shared" si="24"/>
        <v>0</v>
      </c>
      <c r="Y49" s="58" t="e">
        <f t="shared" si="25"/>
        <v>#REF!</v>
      </c>
      <c r="Z49" s="8">
        <v>1</v>
      </c>
      <c r="AA49" s="8">
        <v>1</v>
      </c>
      <c r="AB49" s="8">
        <v>6.6</v>
      </c>
      <c r="AC49" s="8">
        <v>5.6</v>
      </c>
      <c r="AD49" s="8">
        <v>9</v>
      </c>
      <c r="AE49" s="14">
        <f t="shared" si="26"/>
        <v>3.88</v>
      </c>
      <c r="AF49" s="8"/>
      <c r="AG49" s="8"/>
      <c r="AH49" s="8"/>
      <c r="AI49" s="8"/>
      <c r="AJ49" s="8"/>
      <c r="AK49" s="14">
        <f t="shared" si="27"/>
        <v>0</v>
      </c>
      <c r="AL49" s="8"/>
      <c r="AM49" s="8"/>
      <c r="AN49" s="8"/>
      <c r="AO49" s="14">
        <f t="shared" si="28"/>
        <v>0</v>
      </c>
      <c r="AP49" s="8"/>
      <c r="AQ49" s="15">
        <f t="shared" si="29"/>
        <v>0</v>
      </c>
      <c r="AR49" s="58">
        <f t="shared" si="30"/>
        <v>3.9</v>
      </c>
      <c r="AS49" s="8">
        <v>8</v>
      </c>
      <c r="AT49" s="8">
        <v>5</v>
      </c>
      <c r="AU49" s="8">
        <v>10</v>
      </c>
      <c r="AV49" s="8">
        <v>8</v>
      </c>
      <c r="AW49" s="8">
        <v>10</v>
      </c>
      <c r="AX49" s="14">
        <f t="shared" si="31"/>
        <v>5.6</v>
      </c>
      <c r="AY49" s="8">
        <v>5.5</v>
      </c>
      <c r="AZ49" s="8">
        <v>6</v>
      </c>
      <c r="BA49" s="8"/>
      <c r="BB49" s="8"/>
      <c r="BC49" s="8"/>
      <c r="BD49" s="14">
        <f t="shared" si="32"/>
        <v>1.7</v>
      </c>
      <c r="BE49" s="8"/>
      <c r="BF49" s="8"/>
      <c r="BG49" s="8"/>
      <c r="BH49" s="14">
        <f t="shared" si="33"/>
        <v>0</v>
      </c>
      <c r="BI49" s="8"/>
      <c r="BJ49" s="15">
        <f t="shared" si="34"/>
        <v>0</v>
      </c>
      <c r="BK49" s="58">
        <f t="shared" si="35"/>
        <v>7.3</v>
      </c>
      <c r="BL49" s="8">
        <v>6</v>
      </c>
      <c r="BM49" s="8">
        <v>10</v>
      </c>
      <c r="BN49" s="8">
        <v>10</v>
      </c>
      <c r="BO49" s="8">
        <v>5</v>
      </c>
      <c r="BP49" s="8">
        <v>6</v>
      </c>
      <c r="BQ49" s="14">
        <f t="shared" si="36"/>
        <v>5.3</v>
      </c>
      <c r="BR49" s="8">
        <v>10</v>
      </c>
      <c r="BS49" s="8">
        <v>8</v>
      </c>
      <c r="BT49" s="8"/>
      <c r="BU49" s="8"/>
      <c r="BV49" s="8"/>
      <c r="BW49" s="14">
        <f t="shared" si="37"/>
        <v>2.8</v>
      </c>
      <c r="BX49" s="8"/>
      <c r="BY49" s="8"/>
      <c r="BZ49" s="8"/>
      <c r="CA49" s="14">
        <f t="shared" si="38"/>
        <v>0</v>
      </c>
      <c r="CB49" s="8"/>
      <c r="CC49" s="15">
        <f t="shared" si="39"/>
        <v>0</v>
      </c>
      <c r="CD49" s="58">
        <f t="shared" si="40"/>
        <v>8.1</v>
      </c>
      <c r="CE49" s="58" t="e">
        <f t="shared" si="41"/>
        <v>#REF!</v>
      </c>
      <c r="CF49" s="21"/>
      <c r="CG49" s="58" t="e">
        <f t="shared" si="42"/>
        <v>#REF!</v>
      </c>
      <c r="CH49" s="18" t="e">
        <f t="shared" si="43"/>
        <v>#REF!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2"/>
        <v>0</v>
      </c>
      <c r="M50" s="13"/>
      <c r="N50" s="13"/>
      <c r="O50" s="13"/>
      <c r="P50" s="13"/>
      <c r="Q50" s="13"/>
      <c r="R50" s="14" t="e">
        <f>IF(OR($G$4="MEDIA",$G$4="BASICA - TERCER CICLO"),ROUND((M50*$M$11)+(N50*#REF!)+(O50*$O$11)+(P50*$P$11)+(Q50*$Q$11),2),ROUND((M50*$M$11)+(N50*#REF!)+(O50*$O$11)+(P50*$P$11)+(Q50*$Q$11),2))</f>
        <v>#REF!</v>
      </c>
      <c r="S50" s="13"/>
      <c r="T50" s="13"/>
      <c r="U50" s="13"/>
      <c r="V50" s="14">
        <f t="shared" si="23"/>
        <v>0</v>
      </c>
      <c r="W50" s="13"/>
      <c r="X50" s="15">
        <f t="shared" si="24"/>
        <v>0</v>
      </c>
      <c r="Y50" s="58" t="e">
        <f t="shared" si="25"/>
        <v>#REF!</v>
      </c>
      <c r="Z50" s="13"/>
      <c r="AA50" s="13"/>
      <c r="AB50" s="13"/>
      <c r="AC50" s="13"/>
      <c r="AD50" s="13"/>
      <c r="AE50" s="14">
        <f t="shared" si="26"/>
        <v>0</v>
      </c>
      <c r="AF50" s="13"/>
      <c r="AG50" s="13"/>
      <c r="AH50" s="13"/>
      <c r="AI50" s="13"/>
      <c r="AJ50" s="13"/>
      <c r="AK50" s="14">
        <f t="shared" si="27"/>
        <v>0</v>
      </c>
      <c r="AL50" s="13"/>
      <c r="AM50" s="13"/>
      <c r="AN50" s="13"/>
      <c r="AO50" s="14">
        <f t="shared" si="28"/>
        <v>0</v>
      </c>
      <c r="AP50" s="13"/>
      <c r="AQ50" s="15">
        <f t="shared" si="29"/>
        <v>0</v>
      </c>
      <c r="AR50" s="58">
        <f t="shared" si="30"/>
        <v>0</v>
      </c>
      <c r="AS50" s="13"/>
      <c r="AT50" s="13"/>
      <c r="AU50" s="13"/>
      <c r="AV50" s="13"/>
      <c r="AW50" s="13"/>
      <c r="AX50" s="14">
        <f t="shared" si="31"/>
        <v>0</v>
      </c>
      <c r="AY50" s="13"/>
      <c r="AZ50" s="13"/>
      <c r="BA50" s="13"/>
      <c r="BB50" s="13"/>
      <c r="BC50" s="13"/>
      <c r="BD50" s="14">
        <f t="shared" si="32"/>
        <v>0</v>
      </c>
      <c r="BE50" s="13"/>
      <c r="BF50" s="13"/>
      <c r="BG50" s="13"/>
      <c r="BH50" s="14">
        <f t="shared" si="33"/>
        <v>0</v>
      </c>
      <c r="BI50" s="13"/>
      <c r="BJ50" s="15">
        <f t="shared" si="34"/>
        <v>0</v>
      </c>
      <c r="BK50" s="58">
        <f t="shared" si="35"/>
        <v>0</v>
      </c>
      <c r="BL50" s="13"/>
      <c r="BM50" s="13"/>
      <c r="BN50" s="13"/>
      <c r="BO50" s="13"/>
      <c r="BP50" s="13"/>
      <c r="BQ50" s="14">
        <f t="shared" si="36"/>
        <v>0</v>
      </c>
      <c r="BR50" s="13"/>
      <c r="BS50" s="13"/>
      <c r="BT50" s="13"/>
      <c r="BU50" s="13"/>
      <c r="BV50" s="13"/>
      <c r="BW50" s="14">
        <f t="shared" si="37"/>
        <v>0</v>
      </c>
      <c r="BX50" s="13"/>
      <c r="BY50" s="13"/>
      <c r="BZ50" s="13"/>
      <c r="CA50" s="14">
        <f t="shared" si="38"/>
        <v>0</v>
      </c>
      <c r="CB50" s="13"/>
      <c r="CC50" s="15">
        <f t="shared" si="39"/>
        <v>0</v>
      </c>
      <c r="CD50" s="58">
        <f t="shared" si="40"/>
        <v>0</v>
      </c>
      <c r="CE50" s="58" t="e">
        <f t="shared" si="41"/>
        <v>#REF!</v>
      </c>
      <c r="CF50" s="22"/>
      <c r="CG50" s="58" t="e">
        <f t="shared" si="42"/>
        <v>#REF!</v>
      </c>
      <c r="CH50" s="17" t="e">
        <f t="shared" si="43"/>
        <v>#REF!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2"/>
        <v>0</v>
      </c>
      <c r="M51" s="8"/>
      <c r="N51" s="8"/>
      <c r="O51" s="8"/>
      <c r="P51" s="8"/>
      <c r="Q51" s="8"/>
      <c r="R51" s="14" t="e">
        <f>IF(OR($G$4="MEDIA",$G$4="BASICA - TERCER CICLO"),ROUND((M51*$M$11)+(N51*#REF!)+(O51*$O$11)+(P51*$P$11)+(Q51*$Q$11),2),ROUND((M51*$M$11)+(N51*#REF!)+(O51*$O$11)+(P51*$P$11)+(Q51*$Q$11),2))</f>
        <v>#REF!</v>
      </c>
      <c r="S51" s="8"/>
      <c r="T51" s="8"/>
      <c r="U51" s="8"/>
      <c r="V51" s="14">
        <f t="shared" si="23"/>
        <v>0</v>
      </c>
      <c r="W51" s="8"/>
      <c r="X51" s="15">
        <f t="shared" si="24"/>
        <v>0</v>
      </c>
      <c r="Y51" s="58" t="e">
        <f t="shared" si="25"/>
        <v>#REF!</v>
      </c>
      <c r="Z51" s="8"/>
      <c r="AA51" s="8"/>
      <c r="AB51" s="8"/>
      <c r="AC51" s="8"/>
      <c r="AD51" s="8"/>
      <c r="AE51" s="14">
        <f t="shared" si="26"/>
        <v>0</v>
      </c>
      <c r="AF51" s="8"/>
      <c r="AG51" s="8"/>
      <c r="AH51" s="8"/>
      <c r="AI51" s="8"/>
      <c r="AJ51" s="8"/>
      <c r="AK51" s="14">
        <f t="shared" si="27"/>
        <v>0</v>
      </c>
      <c r="AL51" s="8"/>
      <c r="AM51" s="8"/>
      <c r="AN51" s="8"/>
      <c r="AO51" s="14">
        <f t="shared" si="28"/>
        <v>0</v>
      </c>
      <c r="AP51" s="8"/>
      <c r="AQ51" s="15">
        <f t="shared" si="29"/>
        <v>0</v>
      </c>
      <c r="AR51" s="58">
        <f t="shared" si="30"/>
        <v>0</v>
      </c>
      <c r="AS51" s="8"/>
      <c r="AT51" s="8"/>
      <c r="AU51" s="8"/>
      <c r="AV51" s="8"/>
      <c r="AW51" s="8"/>
      <c r="AX51" s="14">
        <f t="shared" si="31"/>
        <v>0</v>
      </c>
      <c r="AY51" s="8"/>
      <c r="AZ51" s="8"/>
      <c r="BA51" s="8"/>
      <c r="BB51" s="8"/>
      <c r="BC51" s="8"/>
      <c r="BD51" s="14">
        <f t="shared" si="32"/>
        <v>0</v>
      </c>
      <c r="BE51" s="8"/>
      <c r="BF51" s="8"/>
      <c r="BG51" s="8"/>
      <c r="BH51" s="14">
        <f t="shared" si="33"/>
        <v>0</v>
      </c>
      <c r="BI51" s="8"/>
      <c r="BJ51" s="15">
        <f t="shared" si="34"/>
        <v>0</v>
      </c>
      <c r="BK51" s="58">
        <f t="shared" si="35"/>
        <v>0</v>
      </c>
      <c r="BL51" s="8"/>
      <c r="BM51" s="8"/>
      <c r="BN51" s="8"/>
      <c r="BO51" s="8"/>
      <c r="BP51" s="8"/>
      <c r="BQ51" s="14">
        <f t="shared" si="36"/>
        <v>0</v>
      </c>
      <c r="BR51" s="8"/>
      <c r="BS51" s="8"/>
      <c r="BT51" s="8"/>
      <c r="BU51" s="8"/>
      <c r="BV51" s="8"/>
      <c r="BW51" s="14">
        <f t="shared" si="37"/>
        <v>0</v>
      </c>
      <c r="BX51" s="8"/>
      <c r="BY51" s="8"/>
      <c r="BZ51" s="8"/>
      <c r="CA51" s="14">
        <f t="shared" si="38"/>
        <v>0</v>
      </c>
      <c r="CB51" s="8"/>
      <c r="CC51" s="15">
        <f t="shared" si="39"/>
        <v>0</v>
      </c>
      <c r="CD51" s="58">
        <f t="shared" si="40"/>
        <v>0</v>
      </c>
      <c r="CE51" s="58" t="e">
        <f t="shared" si="41"/>
        <v>#REF!</v>
      </c>
      <c r="CF51" s="21"/>
      <c r="CG51" s="58" t="e">
        <f t="shared" si="42"/>
        <v>#REF!</v>
      </c>
      <c r="CH51" s="18" t="e">
        <f t="shared" si="43"/>
        <v>#REF!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2"/>
        <v>0</v>
      </c>
      <c r="M52" s="13"/>
      <c r="N52" s="13"/>
      <c r="O52" s="13"/>
      <c r="P52" s="13"/>
      <c r="Q52" s="13"/>
      <c r="R52" s="14" t="e">
        <f>IF(OR($G$4="MEDIA",$G$4="BASICA - TERCER CICLO"),ROUND((M52*$M$11)+(N52*#REF!)+(O52*$O$11)+(P52*$P$11)+(Q52*$Q$11),2),ROUND((M52*$M$11)+(N52*#REF!)+(O52*$O$11)+(P52*$P$11)+(Q52*$Q$11),2))</f>
        <v>#REF!</v>
      </c>
      <c r="S52" s="13"/>
      <c r="T52" s="13"/>
      <c r="U52" s="13"/>
      <c r="V52" s="14">
        <f t="shared" si="23"/>
        <v>0</v>
      </c>
      <c r="W52" s="13"/>
      <c r="X52" s="15">
        <f t="shared" si="24"/>
        <v>0</v>
      </c>
      <c r="Y52" s="58" t="e">
        <f t="shared" si="25"/>
        <v>#REF!</v>
      </c>
      <c r="Z52" s="13"/>
      <c r="AA52" s="13"/>
      <c r="AB52" s="13"/>
      <c r="AC52" s="13"/>
      <c r="AD52" s="13"/>
      <c r="AE52" s="14">
        <f t="shared" si="26"/>
        <v>0</v>
      </c>
      <c r="AF52" s="13"/>
      <c r="AG52" s="13"/>
      <c r="AH52" s="13"/>
      <c r="AI52" s="13"/>
      <c r="AJ52" s="13"/>
      <c r="AK52" s="14">
        <f t="shared" si="27"/>
        <v>0</v>
      </c>
      <c r="AL52" s="13"/>
      <c r="AM52" s="13"/>
      <c r="AN52" s="13"/>
      <c r="AO52" s="14">
        <f t="shared" si="28"/>
        <v>0</v>
      </c>
      <c r="AP52" s="13"/>
      <c r="AQ52" s="15">
        <f t="shared" si="29"/>
        <v>0</v>
      </c>
      <c r="AR52" s="58">
        <f t="shared" si="30"/>
        <v>0</v>
      </c>
      <c r="AS52" s="13"/>
      <c r="AT52" s="13"/>
      <c r="AU52" s="13"/>
      <c r="AV52" s="13"/>
      <c r="AW52" s="13"/>
      <c r="AX52" s="14">
        <f t="shared" si="31"/>
        <v>0</v>
      </c>
      <c r="AY52" s="13"/>
      <c r="AZ52" s="13"/>
      <c r="BA52" s="13"/>
      <c r="BB52" s="13"/>
      <c r="BC52" s="13"/>
      <c r="BD52" s="14">
        <f t="shared" si="32"/>
        <v>0</v>
      </c>
      <c r="BE52" s="13"/>
      <c r="BF52" s="13"/>
      <c r="BG52" s="13"/>
      <c r="BH52" s="14">
        <f t="shared" si="33"/>
        <v>0</v>
      </c>
      <c r="BI52" s="13"/>
      <c r="BJ52" s="15">
        <f t="shared" si="34"/>
        <v>0</v>
      </c>
      <c r="BK52" s="58">
        <f t="shared" si="35"/>
        <v>0</v>
      </c>
      <c r="BL52" s="13"/>
      <c r="BM52" s="13"/>
      <c r="BN52" s="13"/>
      <c r="BO52" s="13"/>
      <c r="BP52" s="13"/>
      <c r="BQ52" s="14">
        <f t="shared" si="36"/>
        <v>0</v>
      </c>
      <c r="BR52" s="13"/>
      <c r="BS52" s="13"/>
      <c r="BT52" s="13"/>
      <c r="BU52" s="13"/>
      <c r="BV52" s="13"/>
      <c r="BW52" s="14">
        <f t="shared" si="37"/>
        <v>0</v>
      </c>
      <c r="BX52" s="13"/>
      <c r="BY52" s="13"/>
      <c r="BZ52" s="13"/>
      <c r="CA52" s="14">
        <f t="shared" si="38"/>
        <v>0</v>
      </c>
      <c r="CB52" s="13"/>
      <c r="CC52" s="15">
        <f t="shared" si="39"/>
        <v>0</v>
      </c>
      <c r="CD52" s="58">
        <f t="shared" si="40"/>
        <v>0</v>
      </c>
      <c r="CE52" s="58" t="e">
        <f t="shared" si="41"/>
        <v>#REF!</v>
      </c>
      <c r="CF52" s="22"/>
      <c r="CG52" s="58" t="e">
        <f t="shared" si="42"/>
        <v>#REF!</v>
      </c>
      <c r="CH52" s="17" t="e">
        <f t="shared" si="43"/>
        <v>#REF!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2"/>
        <v>0</v>
      </c>
      <c r="M53" s="8"/>
      <c r="N53" s="8"/>
      <c r="O53" s="8"/>
      <c r="P53" s="8"/>
      <c r="Q53" s="8"/>
      <c r="R53" s="14" t="e">
        <f>IF(OR($G$4="MEDIA",$G$4="BASICA - TERCER CICLO"),ROUND((M53*$M$11)+(N53*#REF!)+(O53*$O$11)+(P53*$P$11)+(Q53*$Q$11),2),ROUND((M53*$M$11)+(N53*#REF!)+(O53*$O$11)+(P53*$P$11)+(Q53*$Q$11),2))</f>
        <v>#REF!</v>
      </c>
      <c r="S53" s="8"/>
      <c r="T53" s="8"/>
      <c r="U53" s="8"/>
      <c r="V53" s="14">
        <f t="shared" si="23"/>
        <v>0</v>
      </c>
      <c r="W53" s="8"/>
      <c r="X53" s="15">
        <f t="shared" si="24"/>
        <v>0</v>
      </c>
      <c r="Y53" s="58" t="e">
        <f t="shared" si="25"/>
        <v>#REF!</v>
      </c>
      <c r="Z53" s="8"/>
      <c r="AA53" s="8"/>
      <c r="AB53" s="8"/>
      <c r="AC53" s="8"/>
      <c r="AD53" s="8"/>
      <c r="AE53" s="14">
        <f t="shared" si="26"/>
        <v>0</v>
      </c>
      <c r="AF53" s="8"/>
      <c r="AG53" s="8"/>
      <c r="AH53" s="8"/>
      <c r="AI53" s="8"/>
      <c r="AJ53" s="8"/>
      <c r="AK53" s="14">
        <f t="shared" si="27"/>
        <v>0</v>
      </c>
      <c r="AL53" s="8"/>
      <c r="AM53" s="8"/>
      <c r="AN53" s="8"/>
      <c r="AO53" s="14">
        <f t="shared" si="28"/>
        <v>0</v>
      </c>
      <c r="AP53" s="8"/>
      <c r="AQ53" s="15">
        <f t="shared" si="29"/>
        <v>0</v>
      </c>
      <c r="AR53" s="58">
        <f t="shared" si="30"/>
        <v>0</v>
      </c>
      <c r="AS53" s="8"/>
      <c r="AT53" s="8"/>
      <c r="AU53" s="8"/>
      <c r="AV53" s="8"/>
      <c r="AW53" s="8"/>
      <c r="AX53" s="14">
        <f t="shared" si="31"/>
        <v>0</v>
      </c>
      <c r="AY53" s="8"/>
      <c r="AZ53" s="8"/>
      <c r="BA53" s="8"/>
      <c r="BB53" s="8"/>
      <c r="BC53" s="8"/>
      <c r="BD53" s="14">
        <f t="shared" si="32"/>
        <v>0</v>
      </c>
      <c r="BE53" s="8"/>
      <c r="BF53" s="8"/>
      <c r="BG53" s="8"/>
      <c r="BH53" s="14">
        <f t="shared" si="33"/>
        <v>0</v>
      </c>
      <c r="BI53" s="8"/>
      <c r="BJ53" s="15">
        <f t="shared" si="34"/>
        <v>0</v>
      </c>
      <c r="BK53" s="58">
        <f t="shared" si="35"/>
        <v>0</v>
      </c>
      <c r="BL53" s="8"/>
      <c r="BM53" s="8"/>
      <c r="BN53" s="8"/>
      <c r="BO53" s="8"/>
      <c r="BP53" s="8"/>
      <c r="BQ53" s="14">
        <f t="shared" si="36"/>
        <v>0</v>
      </c>
      <c r="BR53" s="8"/>
      <c r="BS53" s="8"/>
      <c r="BT53" s="8"/>
      <c r="BU53" s="8"/>
      <c r="BV53" s="8"/>
      <c r="BW53" s="14">
        <f t="shared" si="37"/>
        <v>0</v>
      </c>
      <c r="BX53" s="8"/>
      <c r="BY53" s="8"/>
      <c r="BZ53" s="8"/>
      <c r="CA53" s="14">
        <f t="shared" si="38"/>
        <v>0</v>
      </c>
      <c r="CB53" s="8"/>
      <c r="CC53" s="15">
        <f t="shared" si="39"/>
        <v>0</v>
      </c>
      <c r="CD53" s="58">
        <f t="shared" si="40"/>
        <v>0</v>
      </c>
      <c r="CE53" s="58" t="e">
        <f t="shared" si="41"/>
        <v>#REF!</v>
      </c>
      <c r="CF53" s="21"/>
      <c r="CG53" s="58" t="e">
        <f t="shared" si="42"/>
        <v>#REF!</v>
      </c>
      <c r="CH53" s="18" t="e">
        <f t="shared" si="43"/>
        <v>#REF!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2"/>
        <v>0</v>
      </c>
      <c r="M54" s="13"/>
      <c r="N54" s="13"/>
      <c r="O54" s="13"/>
      <c r="P54" s="13"/>
      <c r="Q54" s="13"/>
      <c r="R54" s="14" t="e">
        <f>IF(OR($G$4="MEDIA",$G$4="BASICA - TERCER CICLO"),ROUND((M54*$M$11)+(N54*#REF!)+(O54*$O$11)+(P54*$P$11)+(Q54*$Q$11),2),ROUND((M54*$M$11)+(N54*#REF!)+(O54*$O$11)+(P54*$P$11)+(Q54*$Q$11),2))</f>
        <v>#REF!</v>
      </c>
      <c r="S54" s="13"/>
      <c r="T54" s="13"/>
      <c r="U54" s="13"/>
      <c r="V54" s="14">
        <f t="shared" si="23"/>
        <v>0</v>
      </c>
      <c r="W54" s="13"/>
      <c r="X54" s="15">
        <f t="shared" si="24"/>
        <v>0</v>
      </c>
      <c r="Y54" s="58" t="e">
        <f t="shared" si="25"/>
        <v>#REF!</v>
      </c>
      <c r="Z54" s="13"/>
      <c r="AA54" s="13"/>
      <c r="AB54" s="13"/>
      <c r="AC54" s="13"/>
      <c r="AD54" s="13"/>
      <c r="AE54" s="14">
        <f t="shared" si="26"/>
        <v>0</v>
      </c>
      <c r="AF54" s="13"/>
      <c r="AG54" s="13"/>
      <c r="AH54" s="13"/>
      <c r="AI54" s="13"/>
      <c r="AJ54" s="13"/>
      <c r="AK54" s="14">
        <f t="shared" si="27"/>
        <v>0</v>
      </c>
      <c r="AL54" s="13"/>
      <c r="AM54" s="13"/>
      <c r="AN54" s="13"/>
      <c r="AO54" s="14">
        <f t="shared" si="28"/>
        <v>0</v>
      </c>
      <c r="AP54" s="13"/>
      <c r="AQ54" s="15">
        <f t="shared" si="29"/>
        <v>0</v>
      </c>
      <c r="AR54" s="58">
        <f t="shared" si="30"/>
        <v>0</v>
      </c>
      <c r="AS54" s="13"/>
      <c r="AT54" s="13"/>
      <c r="AU54" s="13"/>
      <c r="AV54" s="13"/>
      <c r="AW54" s="13"/>
      <c r="AX54" s="14">
        <f t="shared" si="31"/>
        <v>0</v>
      </c>
      <c r="AY54" s="13"/>
      <c r="AZ54" s="13"/>
      <c r="BA54" s="13"/>
      <c r="BB54" s="13"/>
      <c r="BC54" s="13"/>
      <c r="BD54" s="14">
        <f t="shared" si="32"/>
        <v>0</v>
      </c>
      <c r="BE54" s="13"/>
      <c r="BF54" s="13"/>
      <c r="BG54" s="13"/>
      <c r="BH54" s="14">
        <f t="shared" si="33"/>
        <v>0</v>
      </c>
      <c r="BI54" s="13"/>
      <c r="BJ54" s="15">
        <f t="shared" si="34"/>
        <v>0</v>
      </c>
      <c r="BK54" s="58">
        <f t="shared" si="35"/>
        <v>0</v>
      </c>
      <c r="BL54" s="13"/>
      <c r="BM54" s="13"/>
      <c r="BN54" s="13"/>
      <c r="BO54" s="13"/>
      <c r="BP54" s="13"/>
      <c r="BQ54" s="14">
        <f t="shared" si="36"/>
        <v>0</v>
      </c>
      <c r="BR54" s="13"/>
      <c r="BS54" s="13"/>
      <c r="BT54" s="13"/>
      <c r="BU54" s="13"/>
      <c r="BV54" s="13"/>
      <c r="BW54" s="14">
        <f t="shared" si="37"/>
        <v>0</v>
      </c>
      <c r="BX54" s="13"/>
      <c r="BY54" s="13"/>
      <c r="BZ54" s="13"/>
      <c r="CA54" s="14">
        <f t="shared" si="38"/>
        <v>0</v>
      </c>
      <c r="CB54" s="13"/>
      <c r="CC54" s="15">
        <f t="shared" si="39"/>
        <v>0</v>
      </c>
      <c r="CD54" s="58">
        <f t="shared" si="40"/>
        <v>0</v>
      </c>
      <c r="CE54" s="58" t="e">
        <f t="shared" si="41"/>
        <v>#REF!</v>
      </c>
      <c r="CF54" s="22"/>
      <c r="CG54" s="58" t="e">
        <f t="shared" si="42"/>
        <v>#REF!</v>
      </c>
      <c r="CH54" s="17" t="e">
        <f t="shared" si="43"/>
        <v>#REF!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2"/>
        <v>0</v>
      </c>
      <c r="M55" s="8"/>
      <c r="N55" s="8"/>
      <c r="O55" s="8"/>
      <c r="P55" s="8"/>
      <c r="Q55" s="8"/>
      <c r="R55" s="14" t="e">
        <f>IF(OR($G$4="MEDIA",$G$4="BASICA - TERCER CICLO"),ROUND((M55*$M$11)+(N55*#REF!)+(O55*$O$11)+(P55*$P$11)+(Q55*$Q$11),2),ROUND((M55*$M$11)+(N55*#REF!)+(O55*$O$11)+(P55*$P$11)+(Q55*$Q$11),2))</f>
        <v>#REF!</v>
      </c>
      <c r="S55" s="8"/>
      <c r="T55" s="8"/>
      <c r="U55" s="8"/>
      <c r="V55" s="14">
        <f t="shared" si="23"/>
        <v>0</v>
      </c>
      <c r="W55" s="8"/>
      <c r="X55" s="15">
        <f t="shared" si="24"/>
        <v>0</v>
      </c>
      <c r="Y55" s="58" t="e">
        <f t="shared" si="25"/>
        <v>#REF!</v>
      </c>
      <c r="Z55" s="8"/>
      <c r="AA55" s="8"/>
      <c r="AB55" s="8"/>
      <c r="AC55" s="8"/>
      <c r="AD55" s="8"/>
      <c r="AE55" s="14">
        <f t="shared" si="26"/>
        <v>0</v>
      </c>
      <c r="AF55" s="8"/>
      <c r="AG55" s="8"/>
      <c r="AH55" s="8"/>
      <c r="AI55" s="8"/>
      <c r="AJ55" s="8"/>
      <c r="AK55" s="14">
        <f t="shared" si="27"/>
        <v>0</v>
      </c>
      <c r="AL55" s="8"/>
      <c r="AM55" s="8"/>
      <c r="AN55" s="8"/>
      <c r="AO55" s="14">
        <f t="shared" si="28"/>
        <v>0</v>
      </c>
      <c r="AP55" s="8"/>
      <c r="AQ55" s="15">
        <f t="shared" si="29"/>
        <v>0</v>
      </c>
      <c r="AR55" s="58">
        <f t="shared" si="30"/>
        <v>0</v>
      </c>
      <c r="AS55" s="8"/>
      <c r="AT55" s="8"/>
      <c r="AU55" s="8"/>
      <c r="AV55" s="8"/>
      <c r="AW55" s="8"/>
      <c r="AX55" s="14">
        <f t="shared" si="31"/>
        <v>0</v>
      </c>
      <c r="AY55" s="8"/>
      <c r="AZ55" s="8"/>
      <c r="BA55" s="8"/>
      <c r="BB55" s="8"/>
      <c r="BC55" s="8"/>
      <c r="BD55" s="14">
        <f t="shared" si="32"/>
        <v>0</v>
      </c>
      <c r="BE55" s="8"/>
      <c r="BF55" s="8"/>
      <c r="BG55" s="8"/>
      <c r="BH55" s="14">
        <f t="shared" si="33"/>
        <v>0</v>
      </c>
      <c r="BI55" s="8"/>
      <c r="BJ55" s="15">
        <f t="shared" si="34"/>
        <v>0</v>
      </c>
      <c r="BK55" s="58">
        <f t="shared" si="35"/>
        <v>0</v>
      </c>
      <c r="BL55" s="8"/>
      <c r="BM55" s="8"/>
      <c r="BN55" s="8"/>
      <c r="BO55" s="8"/>
      <c r="BP55" s="8"/>
      <c r="BQ55" s="14">
        <f t="shared" si="36"/>
        <v>0</v>
      </c>
      <c r="BR55" s="8"/>
      <c r="BS55" s="8"/>
      <c r="BT55" s="8"/>
      <c r="BU55" s="8"/>
      <c r="BV55" s="8"/>
      <c r="BW55" s="14">
        <f t="shared" si="37"/>
        <v>0</v>
      </c>
      <c r="BX55" s="8"/>
      <c r="BY55" s="8"/>
      <c r="BZ55" s="8"/>
      <c r="CA55" s="14">
        <f t="shared" si="38"/>
        <v>0</v>
      </c>
      <c r="CB55" s="8"/>
      <c r="CC55" s="15">
        <f t="shared" si="39"/>
        <v>0</v>
      </c>
      <c r="CD55" s="58">
        <f t="shared" si="40"/>
        <v>0</v>
      </c>
      <c r="CE55" s="58" t="e">
        <f t="shared" si="41"/>
        <v>#REF!</v>
      </c>
      <c r="CF55" s="21"/>
      <c r="CG55" s="58" t="e">
        <f t="shared" si="42"/>
        <v>#REF!</v>
      </c>
      <c r="CH55" s="18" t="e">
        <f t="shared" si="43"/>
        <v>#REF!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2"/>
        <v>0</v>
      </c>
      <c r="M56" s="13"/>
      <c r="N56" s="13"/>
      <c r="O56" s="13"/>
      <c r="P56" s="13"/>
      <c r="Q56" s="13"/>
      <c r="R56" s="14" t="e">
        <f>IF(OR($G$4="MEDIA",$G$4="BASICA - TERCER CICLO"),ROUND((M56*$M$11)+(N56*#REF!)+(O56*$O$11)+(P56*$P$11)+(Q56*$Q$11),2),ROUND((M56*$M$11)+(N56*#REF!)+(O56*$O$11)+(P56*$P$11)+(Q56*$Q$11),2))</f>
        <v>#REF!</v>
      </c>
      <c r="S56" s="13"/>
      <c r="T56" s="13"/>
      <c r="U56" s="13"/>
      <c r="V56" s="14">
        <f t="shared" si="23"/>
        <v>0</v>
      </c>
      <c r="W56" s="13"/>
      <c r="X56" s="15">
        <f t="shared" si="24"/>
        <v>0</v>
      </c>
      <c r="Y56" s="58" t="e">
        <f t="shared" si="25"/>
        <v>#REF!</v>
      </c>
      <c r="Z56" s="13"/>
      <c r="AA56" s="13"/>
      <c r="AB56" s="13"/>
      <c r="AC56" s="13"/>
      <c r="AD56" s="13"/>
      <c r="AE56" s="14">
        <f t="shared" si="26"/>
        <v>0</v>
      </c>
      <c r="AF56" s="13"/>
      <c r="AG56" s="13"/>
      <c r="AH56" s="13"/>
      <c r="AI56" s="13"/>
      <c r="AJ56" s="13"/>
      <c r="AK56" s="14">
        <f t="shared" si="27"/>
        <v>0</v>
      </c>
      <c r="AL56" s="13"/>
      <c r="AM56" s="13"/>
      <c r="AN56" s="13"/>
      <c r="AO56" s="14">
        <f t="shared" si="28"/>
        <v>0</v>
      </c>
      <c r="AP56" s="13"/>
      <c r="AQ56" s="15">
        <f t="shared" si="29"/>
        <v>0</v>
      </c>
      <c r="AR56" s="58">
        <f t="shared" si="30"/>
        <v>0</v>
      </c>
      <c r="AS56" s="13"/>
      <c r="AT56" s="13"/>
      <c r="AU56" s="13"/>
      <c r="AV56" s="13"/>
      <c r="AW56" s="13"/>
      <c r="AX56" s="14">
        <f t="shared" si="31"/>
        <v>0</v>
      </c>
      <c r="AY56" s="13"/>
      <c r="AZ56" s="13"/>
      <c r="BA56" s="13"/>
      <c r="BB56" s="13"/>
      <c r="BC56" s="13"/>
      <c r="BD56" s="14">
        <f t="shared" si="32"/>
        <v>0</v>
      </c>
      <c r="BE56" s="13"/>
      <c r="BF56" s="13"/>
      <c r="BG56" s="13"/>
      <c r="BH56" s="14">
        <f t="shared" si="33"/>
        <v>0</v>
      </c>
      <c r="BI56" s="13"/>
      <c r="BJ56" s="15">
        <f t="shared" si="34"/>
        <v>0</v>
      </c>
      <c r="BK56" s="58">
        <f t="shared" si="35"/>
        <v>0</v>
      </c>
      <c r="BL56" s="13"/>
      <c r="BM56" s="13"/>
      <c r="BN56" s="13"/>
      <c r="BO56" s="13"/>
      <c r="BP56" s="13"/>
      <c r="BQ56" s="14">
        <f t="shared" si="36"/>
        <v>0</v>
      </c>
      <c r="BR56" s="13"/>
      <c r="BS56" s="13"/>
      <c r="BT56" s="13"/>
      <c r="BU56" s="13"/>
      <c r="BV56" s="13"/>
      <c r="BW56" s="14">
        <f t="shared" si="37"/>
        <v>0</v>
      </c>
      <c r="BX56" s="13"/>
      <c r="BY56" s="13"/>
      <c r="BZ56" s="13"/>
      <c r="CA56" s="14">
        <f t="shared" si="38"/>
        <v>0</v>
      </c>
      <c r="CB56" s="13"/>
      <c r="CC56" s="15">
        <f t="shared" si="39"/>
        <v>0</v>
      </c>
      <c r="CD56" s="58">
        <f t="shared" si="40"/>
        <v>0</v>
      </c>
      <c r="CE56" s="58" t="e">
        <f t="shared" si="41"/>
        <v>#REF!</v>
      </c>
      <c r="CF56" s="22"/>
      <c r="CG56" s="58" t="e">
        <f t="shared" si="42"/>
        <v>#REF!</v>
      </c>
      <c r="CH56" s="17" t="e">
        <f t="shared" si="43"/>
        <v>#REF!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2"/>
        <v>0</v>
      </c>
      <c r="M57" s="8"/>
      <c r="N57" s="8"/>
      <c r="O57" s="8"/>
      <c r="P57" s="8"/>
      <c r="Q57" s="8"/>
      <c r="R57" s="14" t="e">
        <f>IF(OR($G$4="MEDIA",$G$4="BASICA - TERCER CICLO"),ROUND((M57*$M$11)+(N57*#REF!)+(O57*$O$11)+(P57*$P$11)+(Q57*$Q$11),2),ROUND((M57*$M$11)+(N57*#REF!)+(O57*$O$11)+(P57*$P$11)+(Q57*$Q$11),2))</f>
        <v>#REF!</v>
      </c>
      <c r="S57" s="8"/>
      <c r="T57" s="8"/>
      <c r="U57" s="8"/>
      <c r="V57" s="14">
        <f t="shared" si="23"/>
        <v>0</v>
      </c>
      <c r="W57" s="8"/>
      <c r="X57" s="15">
        <f t="shared" si="24"/>
        <v>0</v>
      </c>
      <c r="Y57" s="58" t="e">
        <f t="shared" si="25"/>
        <v>#REF!</v>
      </c>
      <c r="Z57" s="8"/>
      <c r="AA57" s="8"/>
      <c r="AB57" s="8"/>
      <c r="AC57" s="8"/>
      <c r="AD57" s="8"/>
      <c r="AE57" s="14">
        <f t="shared" si="26"/>
        <v>0</v>
      </c>
      <c r="AF57" s="8"/>
      <c r="AG57" s="8"/>
      <c r="AH57" s="8"/>
      <c r="AI57" s="8"/>
      <c r="AJ57" s="8"/>
      <c r="AK57" s="14">
        <f t="shared" si="27"/>
        <v>0</v>
      </c>
      <c r="AL57" s="8"/>
      <c r="AM57" s="8"/>
      <c r="AN57" s="8"/>
      <c r="AO57" s="14">
        <f t="shared" si="28"/>
        <v>0</v>
      </c>
      <c r="AP57" s="8"/>
      <c r="AQ57" s="15">
        <f t="shared" si="29"/>
        <v>0</v>
      </c>
      <c r="AR57" s="58">
        <f t="shared" si="30"/>
        <v>0</v>
      </c>
      <c r="AS57" s="8"/>
      <c r="AT57" s="8"/>
      <c r="AU57" s="8"/>
      <c r="AV57" s="8"/>
      <c r="AW57" s="8"/>
      <c r="AX57" s="14">
        <f t="shared" si="31"/>
        <v>0</v>
      </c>
      <c r="AY57" s="8"/>
      <c r="AZ57" s="8"/>
      <c r="BA57" s="8"/>
      <c r="BB57" s="8"/>
      <c r="BC57" s="8"/>
      <c r="BD57" s="14">
        <f t="shared" si="32"/>
        <v>0</v>
      </c>
      <c r="BE57" s="8"/>
      <c r="BF57" s="8"/>
      <c r="BG57" s="8"/>
      <c r="BH57" s="14">
        <f t="shared" si="33"/>
        <v>0</v>
      </c>
      <c r="BI57" s="8"/>
      <c r="BJ57" s="15">
        <f t="shared" si="34"/>
        <v>0</v>
      </c>
      <c r="BK57" s="58">
        <f t="shared" si="35"/>
        <v>0</v>
      </c>
      <c r="BL57" s="8"/>
      <c r="BM57" s="8"/>
      <c r="BN57" s="8"/>
      <c r="BO57" s="8"/>
      <c r="BP57" s="8"/>
      <c r="BQ57" s="14">
        <f t="shared" si="36"/>
        <v>0</v>
      </c>
      <c r="BR57" s="8"/>
      <c r="BS57" s="8"/>
      <c r="BT57" s="8"/>
      <c r="BU57" s="8"/>
      <c r="BV57" s="8"/>
      <c r="BW57" s="14">
        <f t="shared" si="37"/>
        <v>0</v>
      </c>
      <c r="BX57" s="8"/>
      <c r="BY57" s="8"/>
      <c r="BZ57" s="8"/>
      <c r="CA57" s="14">
        <f t="shared" si="38"/>
        <v>0</v>
      </c>
      <c r="CB57" s="8"/>
      <c r="CC57" s="15">
        <f t="shared" si="39"/>
        <v>0</v>
      </c>
      <c r="CD57" s="58">
        <f t="shared" si="40"/>
        <v>0</v>
      </c>
      <c r="CE57" s="58" t="e">
        <f t="shared" si="41"/>
        <v>#REF!</v>
      </c>
      <c r="CF57" s="21"/>
      <c r="CG57" s="58" t="e">
        <f t="shared" si="42"/>
        <v>#REF!</v>
      </c>
      <c r="CH57" s="18" t="e">
        <f t="shared" si="43"/>
        <v>#REF!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2"/>
        <v>0</v>
      </c>
      <c r="M58" s="13"/>
      <c r="N58" s="13"/>
      <c r="O58" s="13"/>
      <c r="P58" s="13"/>
      <c r="Q58" s="13"/>
      <c r="R58" s="14" t="e">
        <f>IF(OR($G$4="MEDIA",$G$4="BASICA - TERCER CICLO"),ROUND((M58*$M$11)+(N58*#REF!)+(O58*$O$11)+(P58*$P$11)+(Q58*$Q$11),2),ROUND((M58*$M$11)+(N58*#REF!)+(O58*$O$11)+(P58*$P$11)+(Q58*$Q$11),2))</f>
        <v>#REF!</v>
      </c>
      <c r="S58" s="13"/>
      <c r="T58" s="13"/>
      <c r="U58" s="13"/>
      <c r="V58" s="14">
        <f t="shared" si="23"/>
        <v>0</v>
      </c>
      <c r="W58" s="13"/>
      <c r="X58" s="15">
        <f t="shared" si="24"/>
        <v>0</v>
      </c>
      <c r="Y58" s="58" t="e">
        <f t="shared" si="25"/>
        <v>#REF!</v>
      </c>
      <c r="Z58" s="13"/>
      <c r="AA58" s="13"/>
      <c r="AB58" s="13"/>
      <c r="AC58" s="13"/>
      <c r="AD58" s="13"/>
      <c r="AE58" s="14">
        <f t="shared" si="26"/>
        <v>0</v>
      </c>
      <c r="AF58" s="13"/>
      <c r="AG58" s="13"/>
      <c r="AH58" s="13"/>
      <c r="AI58" s="13"/>
      <c r="AJ58" s="13"/>
      <c r="AK58" s="14">
        <f t="shared" si="27"/>
        <v>0</v>
      </c>
      <c r="AL58" s="13"/>
      <c r="AM58" s="13"/>
      <c r="AN58" s="13"/>
      <c r="AO58" s="14">
        <f t="shared" si="28"/>
        <v>0</v>
      </c>
      <c r="AP58" s="13"/>
      <c r="AQ58" s="15">
        <f t="shared" si="29"/>
        <v>0</v>
      </c>
      <c r="AR58" s="58">
        <f t="shared" si="30"/>
        <v>0</v>
      </c>
      <c r="AS58" s="13"/>
      <c r="AT58" s="13"/>
      <c r="AU58" s="13"/>
      <c r="AV58" s="13"/>
      <c r="AW58" s="13"/>
      <c r="AX58" s="14">
        <f t="shared" si="31"/>
        <v>0</v>
      </c>
      <c r="AY58" s="13"/>
      <c r="AZ58" s="13"/>
      <c r="BA58" s="13"/>
      <c r="BB58" s="13"/>
      <c r="BC58" s="13"/>
      <c r="BD58" s="14">
        <f t="shared" si="32"/>
        <v>0</v>
      </c>
      <c r="BE58" s="13"/>
      <c r="BF58" s="13"/>
      <c r="BG58" s="13"/>
      <c r="BH58" s="14">
        <f t="shared" si="33"/>
        <v>0</v>
      </c>
      <c r="BI58" s="13"/>
      <c r="BJ58" s="15">
        <f t="shared" si="34"/>
        <v>0</v>
      </c>
      <c r="BK58" s="58">
        <f t="shared" si="35"/>
        <v>0</v>
      </c>
      <c r="BL58" s="13"/>
      <c r="BM58" s="13"/>
      <c r="BN58" s="13"/>
      <c r="BO58" s="13"/>
      <c r="BP58" s="13"/>
      <c r="BQ58" s="14">
        <f t="shared" si="36"/>
        <v>0</v>
      </c>
      <c r="BR58" s="13"/>
      <c r="BS58" s="13"/>
      <c r="BT58" s="13"/>
      <c r="BU58" s="13"/>
      <c r="BV58" s="13"/>
      <c r="BW58" s="14">
        <f t="shared" si="37"/>
        <v>0</v>
      </c>
      <c r="BX58" s="13"/>
      <c r="BY58" s="13"/>
      <c r="BZ58" s="13"/>
      <c r="CA58" s="14">
        <f t="shared" si="38"/>
        <v>0</v>
      </c>
      <c r="CB58" s="13"/>
      <c r="CC58" s="15">
        <f t="shared" si="39"/>
        <v>0</v>
      </c>
      <c r="CD58" s="58">
        <f t="shared" si="40"/>
        <v>0</v>
      </c>
      <c r="CE58" s="58" t="e">
        <f t="shared" si="41"/>
        <v>#REF!</v>
      </c>
      <c r="CF58" s="22"/>
      <c r="CG58" s="58" t="e">
        <f t="shared" si="42"/>
        <v>#REF!</v>
      </c>
      <c r="CH58" s="17" t="e">
        <f t="shared" si="43"/>
        <v>#REF!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2"/>
        <v>0</v>
      </c>
      <c r="M59" s="8"/>
      <c r="N59" s="8"/>
      <c r="O59" s="8"/>
      <c r="P59" s="8"/>
      <c r="Q59" s="8"/>
      <c r="R59" s="14" t="e">
        <f>IF(OR($G$4="MEDIA",$G$4="BASICA - TERCER CICLO"),ROUND((M59*$M$11)+(N59*#REF!)+(O59*$O$11)+(P59*$P$11)+(Q59*$Q$11),2),ROUND((M59*$M$11)+(N59*#REF!)+(O59*$O$11)+(P59*$P$11)+(Q59*$Q$11),2))</f>
        <v>#REF!</v>
      </c>
      <c r="S59" s="8"/>
      <c r="T59" s="8"/>
      <c r="U59" s="8"/>
      <c r="V59" s="14">
        <f t="shared" si="23"/>
        <v>0</v>
      </c>
      <c r="W59" s="8"/>
      <c r="X59" s="15">
        <f t="shared" si="24"/>
        <v>0</v>
      </c>
      <c r="Y59" s="58" t="e">
        <f t="shared" si="25"/>
        <v>#REF!</v>
      </c>
      <c r="Z59" s="8"/>
      <c r="AA59" s="8"/>
      <c r="AB59" s="8"/>
      <c r="AC59" s="8"/>
      <c r="AD59" s="8"/>
      <c r="AE59" s="14">
        <f t="shared" si="26"/>
        <v>0</v>
      </c>
      <c r="AF59" s="8"/>
      <c r="AG59" s="8"/>
      <c r="AH59" s="8"/>
      <c r="AI59" s="8"/>
      <c r="AJ59" s="8"/>
      <c r="AK59" s="14">
        <f t="shared" si="27"/>
        <v>0</v>
      </c>
      <c r="AL59" s="8"/>
      <c r="AM59" s="8"/>
      <c r="AN59" s="8"/>
      <c r="AO59" s="14">
        <f t="shared" si="28"/>
        <v>0</v>
      </c>
      <c r="AP59" s="8"/>
      <c r="AQ59" s="15">
        <f t="shared" si="29"/>
        <v>0</v>
      </c>
      <c r="AR59" s="58">
        <f t="shared" si="30"/>
        <v>0</v>
      </c>
      <c r="AS59" s="8"/>
      <c r="AT59" s="8"/>
      <c r="AU59" s="8"/>
      <c r="AV59" s="8"/>
      <c r="AW59" s="8"/>
      <c r="AX59" s="14">
        <f t="shared" si="31"/>
        <v>0</v>
      </c>
      <c r="AY59" s="8"/>
      <c r="AZ59" s="8"/>
      <c r="BA59" s="8"/>
      <c r="BB59" s="8"/>
      <c r="BC59" s="8"/>
      <c r="BD59" s="14">
        <f t="shared" si="32"/>
        <v>0</v>
      </c>
      <c r="BE59" s="8"/>
      <c r="BF59" s="8"/>
      <c r="BG59" s="8"/>
      <c r="BH59" s="14">
        <f t="shared" si="33"/>
        <v>0</v>
      </c>
      <c r="BI59" s="8"/>
      <c r="BJ59" s="15">
        <f t="shared" si="34"/>
        <v>0</v>
      </c>
      <c r="BK59" s="58">
        <f t="shared" si="35"/>
        <v>0</v>
      </c>
      <c r="BL59" s="8"/>
      <c r="BM59" s="8"/>
      <c r="BN59" s="8"/>
      <c r="BO59" s="8"/>
      <c r="BP59" s="8"/>
      <c r="BQ59" s="14">
        <f t="shared" si="36"/>
        <v>0</v>
      </c>
      <c r="BR59" s="8"/>
      <c r="BS59" s="8"/>
      <c r="BT59" s="8"/>
      <c r="BU59" s="8"/>
      <c r="BV59" s="8"/>
      <c r="BW59" s="14">
        <f t="shared" si="37"/>
        <v>0</v>
      </c>
      <c r="BX59" s="8"/>
      <c r="BY59" s="8"/>
      <c r="BZ59" s="8"/>
      <c r="CA59" s="14">
        <f t="shared" si="38"/>
        <v>0</v>
      </c>
      <c r="CB59" s="8"/>
      <c r="CC59" s="15">
        <f t="shared" si="39"/>
        <v>0</v>
      </c>
      <c r="CD59" s="58">
        <f t="shared" si="40"/>
        <v>0</v>
      </c>
      <c r="CE59" s="58" t="e">
        <f t="shared" si="41"/>
        <v>#REF!</v>
      </c>
      <c r="CF59" s="21"/>
      <c r="CG59" s="58" t="e">
        <f t="shared" si="42"/>
        <v>#REF!</v>
      </c>
      <c r="CH59" s="18" t="e">
        <f t="shared" si="43"/>
        <v>#REF!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2"/>
        <v>0</v>
      </c>
      <c r="M60" s="13"/>
      <c r="N60" s="13"/>
      <c r="O60" s="13"/>
      <c r="P60" s="13"/>
      <c r="Q60" s="13"/>
      <c r="R60" s="14" t="e">
        <f>IF(OR($G$4="MEDIA",$G$4="BASICA - TERCER CICLO"),ROUND((M60*$M$11)+(N60*#REF!)+(O60*$O$11)+(P60*$P$11)+(Q60*$Q$11),2),ROUND((M60*$M$11)+(N60*#REF!)+(O60*$O$11)+(P60*$P$11)+(Q60*$Q$11),2))</f>
        <v>#REF!</v>
      </c>
      <c r="S60" s="13"/>
      <c r="T60" s="13"/>
      <c r="U60" s="13"/>
      <c r="V60" s="14">
        <f t="shared" si="23"/>
        <v>0</v>
      </c>
      <c r="W60" s="13"/>
      <c r="X60" s="15">
        <f t="shared" si="24"/>
        <v>0</v>
      </c>
      <c r="Y60" s="58" t="e">
        <f t="shared" si="25"/>
        <v>#REF!</v>
      </c>
      <c r="Z60" s="13"/>
      <c r="AA60" s="13"/>
      <c r="AB60" s="13"/>
      <c r="AC60" s="13"/>
      <c r="AD60" s="13"/>
      <c r="AE60" s="14">
        <f t="shared" si="26"/>
        <v>0</v>
      </c>
      <c r="AF60" s="13"/>
      <c r="AG60" s="13"/>
      <c r="AH60" s="13"/>
      <c r="AI60" s="13"/>
      <c r="AJ60" s="13"/>
      <c r="AK60" s="14">
        <f t="shared" si="27"/>
        <v>0</v>
      </c>
      <c r="AL60" s="13"/>
      <c r="AM60" s="13"/>
      <c r="AN60" s="13"/>
      <c r="AO60" s="14">
        <f t="shared" si="28"/>
        <v>0</v>
      </c>
      <c r="AP60" s="13"/>
      <c r="AQ60" s="15">
        <f t="shared" si="29"/>
        <v>0</v>
      </c>
      <c r="AR60" s="58">
        <f t="shared" si="30"/>
        <v>0</v>
      </c>
      <c r="AS60" s="13"/>
      <c r="AT60" s="13"/>
      <c r="AU60" s="13"/>
      <c r="AV60" s="13"/>
      <c r="AW60" s="13"/>
      <c r="AX60" s="14">
        <f t="shared" si="31"/>
        <v>0</v>
      </c>
      <c r="AY60" s="13"/>
      <c r="AZ60" s="13"/>
      <c r="BA60" s="13"/>
      <c r="BB60" s="13"/>
      <c r="BC60" s="13"/>
      <c r="BD60" s="14">
        <f t="shared" si="32"/>
        <v>0</v>
      </c>
      <c r="BE60" s="13"/>
      <c r="BF60" s="13"/>
      <c r="BG60" s="13"/>
      <c r="BH60" s="14">
        <f t="shared" si="33"/>
        <v>0</v>
      </c>
      <c r="BI60" s="13"/>
      <c r="BJ60" s="15">
        <f t="shared" si="34"/>
        <v>0</v>
      </c>
      <c r="BK60" s="58">
        <f t="shared" si="35"/>
        <v>0</v>
      </c>
      <c r="BL60" s="13"/>
      <c r="BM60" s="13"/>
      <c r="BN60" s="13"/>
      <c r="BO60" s="13"/>
      <c r="BP60" s="13"/>
      <c r="BQ60" s="14">
        <f t="shared" si="36"/>
        <v>0</v>
      </c>
      <c r="BR60" s="13"/>
      <c r="BS60" s="13"/>
      <c r="BT60" s="13"/>
      <c r="BU60" s="13"/>
      <c r="BV60" s="13"/>
      <c r="BW60" s="14">
        <f t="shared" si="37"/>
        <v>0</v>
      </c>
      <c r="BX60" s="13"/>
      <c r="BY60" s="13"/>
      <c r="BZ60" s="13"/>
      <c r="CA60" s="14">
        <f t="shared" si="38"/>
        <v>0</v>
      </c>
      <c r="CB60" s="13"/>
      <c r="CC60" s="15">
        <f t="shared" si="39"/>
        <v>0</v>
      </c>
      <c r="CD60" s="58">
        <f t="shared" si="40"/>
        <v>0</v>
      </c>
      <c r="CE60" s="58" t="e">
        <f t="shared" si="41"/>
        <v>#REF!</v>
      </c>
      <c r="CF60" s="22"/>
      <c r="CG60" s="58" t="e">
        <f t="shared" si="42"/>
        <v>#REF!</v>
      </c>
      <c r="CH60" s="17" t="e">
        <f t="shared" si="43"/>
        <v>#REF!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2"/>
        <v>0</v>
      </c>
      <c r="M61" s="8"/>
      <c r="N61" s="8"/>
      <c r="O61" s="8"/>
      <c r="P61" s="8"/>
      <c r="Q61" s="8"/>
      <c r="R61" s="14" t="e">
        <f>IF(OR($G$4="MEDIA",$G$4="BASICA - TERCER CICLO"),ROUND((M61*$M$11)+(N61*#REF!)+(O61*$O$11)+(P61*$P$11)+(Q61*$Q$11),2),ROUND((M61*$M$11)+(N61*#REF!)+(O61*$O$11)+(P61*$P$11)+(Q61*$Q$11),2))</f>
        <v>#REF!</v>
      </c>
      <c r="S61" s="8"/>
      <c r="T61" s="8"/>
      <c r="U61" s="8"/>
      <c r="V61" s="14">
        <f t="shared" si="23"/>
        <v>0</v>
      </c>
      <c r="W61" s="8"/>
      <c r="X61" s="15">
        <f t="shared" si="24"/>
        <v>0</v>
      </c>
      <c r="Y61" s="58" t="e">
        <f t="shared" si="25"/>
        <v>#REF!</v>
      </c>
      <c r="Z61" s="8"/>
      <c r="AA61" s="8"/>
      <c r="AB61" s="8"/>
      <c r="AC61" s="8"/>
      <c r="AD61" s="8"/>
      <c r="AE61" s="14">
        <f t="shared" si="26"/>
        <v>0</v>
      </c>
      <c r="AF61" s="8"/>
      <c r="AG61" s="8"/>
      <c r="AH61" s="8"/>
      <c r="AI61" s="8"/>
      <c r="AJ61" s="8"/>
      <c r="AK61" s="14">
        <f t="shared" si="27"/>
        <v>0</v>
      </c>
      <c r="AL61" s="8"/>
      <c r="AM61" s="8"/>
      <c r="AN61" s="8"/>
      <c r="AO61" s="14">
        <f t="shared" si="28"/>
        <v>0</v>
      </c>
      <c r="AP61" s="8"/>
      <c r="AQ61" s="15">
        <f t="shared" si="29"/>
        <v>0</v>
      </c>
      <c r="AR61" s="58">
        <f t="shared" si="30"/>
        <v>0</v>
      </c>
      <c r="AS61" s="8"/>
      <c r="AT61" s="8"/>
      <c r="AU61" s="8"/>
      <c r="AV61" s="8"/>
      <c r="AW61" s="8"/>
      <c r="AX61" s="14">
        <f t="shared" si="31"/>
        <v>0</v>
      </c>
      <c r="AY61" s="8"/>
      <c r="AZ61" s="8"/>
      <c r="BA61" s="8"/>
      <c r="BB61" s="8"/>
      <c r="BC61" s="8"/>
      <c r="BD61" s="14">
        <f t="shared" si="32"/>
        <v>0</v>
      </c>
      <c r="BE61" s="8"/>
      <c r="BF61" s="8"/>
      <c r="BG61" s="8"/>
      <c r="BH61" s="14">
        <f t="shared" si="33"/>
        <v>0</v>
      </c>
      <c r="BI61" s="8"/>
      <c r="BJ61" s="15">
        <f t="shared" si="34"/>
        <v>0</v>
      </c>
      <c r="BK61" s="58">
        <f t="shared" si="35"/>
        <v>0</v>
      </c>
      <c r="BL61" s="8"/>
      <c r="BM61" s="8"/>
      <c r="BN61" s="8"/>
      <c r="BO61" s="8"/>
      <c r="BP61" s="8"/>
      <c r="BQ61" s="14">
        <f t="shared" si="36"/>
        <v>0</v>
      </c>
      <c r="BR61" s="8"/>
      <c r="BS61" s="8"/>
      <c r="BT61" s="8"/>
      <c r="BU61" s="8"/>
      <c r="BV61" s="8"/>
      <c r="BW61" s="14">
        <f t="shared" si="37"/>
        <v>0</v>
      </c>
      <c r="BX61" s="8"/>
      <c r="BY61" s="8"/>
      <c r="BZ61" s="8"/>
      <c r="CA61" s="14">
        <f t="shared" si="38"/>
        <v>0</v>
      </c>
      <c r="CB61" s="8"/>
      <c r="CC61" s="15">
        <f t="shared" si="39"/>
        <v>0</v>
      </c>
      <c r="CD61" s="58">
        <f t="shared" si="40"/>
        <v>0</v>
      </c>
      <c r="CE61" s="58" t="e">
        <f t="shared" si="41"/>
        <v>#REF!</v>
      </c>
      <c r="CF61" s="21"/>
      <c r="CG61" s="58" t="e">
        <f t="shared" si="42"/>
        <v>#REF!</v>
      </c>
      <c r="CH61" s="18" t="e">
        <f t="shared" si="43"/>
        <v>#REF!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2"/>
        <v>0</v>
      </c>
      <c r="M62" s="13"/>
      <c r="N62" s="13"/>
      <c r="O62" s="13"/>
      <c r="P62" s="13"/>
      <c r="Q62" s="13"/>
      <c r="R62" s="14" t="e">
        <f>IF(OR($G$4="MEDIA",$G$4="BASICA - TERCER CICLO"),ROUND((M62*$M$11)+(N62*#REF!)+(O62*$O$11)+(P62*$P$11)+(Q62*$Q$11),2),ROUND((M62*$M$11)+(N62*#REF!)+(O62*$O$11)+(P62*$P$11)+(Q62*$Q$11),2))</f>
        <v>#REF!</v>
      </c>
      <c r="S62" s="13"/>
      <c r="T62" s="13"/>
      <c r="U62" s="13"/>
      <c r="V62" s="14">
        <f t="shared" si="23"/>
        <v>0</v>
      </c>
      <c r="W62" s="13"/>
      <c r="X62" s="15">
        <f t="shared" si="24"/>
        <v>0</v>
      </c>
      <c r="Y62" s="58" t="e">
        <f t="shared" si="25"/>
        <v>#REF!</v>
      </c>
      <c r="Z62" s="13"/>
      <c r="AA62" s="13"/>
      <c r="AB62" s="13"/>
      <c r="AC62" s="13"/>
      <c r="AD62" s="13"/>
      <c r="AE62" s="14">
        <f t="shared" si="26"/>
        <v>0</v>
      </c>
      <c r="AF62" s="13"/>
      <c r="AG62" s="13"/>
      <c r="AH62" s="13"/>
      <c r="AI62" s="13"/>
      <c r="AJ62" s="13"/>
      <c r="AK62" s="14">
        <f t="shared" si="27"/>
        <v>0</v>
      </c>
      <c r="AL62" s="13"/>
      <c r="AM62" s="13"/>
      <c r="AN62" s="13"/>
      <c r="AO62" s="14">
        <f t="shared" si="28"/>
        <v>0</v>
      </c>
      <c r="AP62" s="13"/>
      <c r="AQ62" s="15">
        <f t="shared" si="29"/>
        <v>0</v>
      </c>
      <c r="AR62" s="58">
        <f t="shared" si="30"/>
        <v>0</v>
      </c>
      <c r="AS62" s="13"/>
      <c r="AT62" s="13"/>
      <c r="AU62" s="13"/>
      <c r="AV62" s="13"/>
      <c r="AW62" s="13"/>
      <c r="AX62" s="14">
        <f t="shared" si="31"/>
        <v>0</v>
      </c>
      <c r="AY62" s="13"/>
      <c r="AZ62" s="13"/>
      <c r="BA62" s="13"/>
      <c r="BB62" s="13"/>
      <c r="BC62" s="13"/>
      <c r="BD62" s="14">
        <f t="shared" si="32"/>
        <v>0</v>
      </c>
      <c r="BE62" s="13"/>
      <c r="BF62" s="13"/>
      <c r="BG62" s="13"/>
      <c r="BH62" s="14">
        <f t="shared" si="33"/>
        <v>0</v>
      </c>
      <c r="BI62" s="13"/>
      <c r="BJ62" s="15">
        <f t="shared" si="34"/>
        <v>0</v>
      </c>
      <c r="BK62" s="58">
        <f t="shared" si="35"/>
        <v>0</v>
      </c>
      <c r="BL62" s="13"/>
      <c r="BM62" s="13"/>
      <c r="BN62" s="13"/>
      <c r="BO62" s="13"/>
      <c r="BP62" s="13"/>
      <c r="BQ62" s="14">
        <f t="shared" si="36"/>
        <v>0</v>
      </c>
      <c r="BR62" s="13"/>
      <c r="BS62" s="13"/>
      <c r="BT62" s="13"/>
      <c r="BU62" s="13"/>
      <c r="BV62" s="13"/>
      <c r="BW62" s="14">
        <f t="shared" si="37"/>
        <v>0</v>
      </c>
      <c r="BX62" s="13"/>
      <c r="BY62" s="13"/>
      <c r="BZ62" s="13"/>
      <c r="CA62" s="14">
        <f t="shared" si="38"/>
        <v>0</v>
      </c>
      <c r="CB62" s="13"/>
      <c r="CC62" s="15">
        <f t="shared" si="39"/>
        <v>0</v>
      </c>
      <c r="CD62" s="58">
        <f t="shared" si="40"/>
        <v>0</v>
      </c>
      <c r="CE62" s="58" t="e">
        <f t="shared" si="41"/>
        <v>#REF!</v>
      </c>
      <c r="CF62" s="22"/>
      <c r="CG62" s="58" t="e">
        <f t="shared" si="42"/>
        <v>#REF!</v>
      </c>
      <c r="CH62" s="17" t="e">
        <f t="shared" si="43"/>
        <v>#REF!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2"/>
        <v>0</v>
      </c>
      <c r="M63" s="8"/>
      <c r="N63" s="8"/>
      <c r="O63" s="8"/>
      <c r="P63" s="8"/>
      <c r="Q63" s="8"/>
      <c r="R63" s="14" t="e">
        <f>IF(OR($G$4="MEDIA",$G$4="BASICA - TERCER CICLO"),ROUND((M63*$M$11)+(N63*#REF!)+(O63*$O$11)+(P63*$P$11)+(Q63*$Q$11),2),ROUND((M63*$M$11)+(N63*#REF!)+(O63*$O$11)+(P63*$P$11)+(Q63*$Q$11),2))</f>
        <v>#REF!</v>
      </c>
      <c r="S63" s="8"/>
      <c r="T63" s="8"/>
      <c r="U63" s="8"/>
      <c r="V63" s="14">
        <f t="shared" si="23"/>
        <v>0</v>
      </c>
      <c r="W63" s="8"/>
      <c r="X63" s="15">
        <f t="shared" si="24"/>
        <v>0</v>
      </c>
      <c r="Y63" s="58" t="e">
        <f t="shared" si="25"/>
        <v>#REF!</v>
      </c>
      <c r="Z63" s="8"/>
      <c r="AA63" s="8"/>
      <c r="AB63" s="8"/>
      <c r="AC63" s="8"/>
      <c r="AD63" s="8"/>
      <c r="AE63" s="14">
        <f t="shared" si="26"/>
        <v>0</v>
      </c>
      <c r="AF63" s="8"/>
      <c r="AG63" s="8"/>
      <c r="AH63" s="8"/>
      <c r="AI63" s="8"/>
      <c r="AJ63" s="8"/>
      <c r="AK63" s="14">
        <f t="shared" si="27"/>
        <v>0</v>
      </c>
      <c r="AL63" s="8"/>
      <c r="AM63" s="8"/>
      <c r="AN63" s="8"/>
      <c r="AO63" s="14">
        <f t="shared" si="28"/>
        <v>0</v>
      </c>
      <c r="AP63" s="8"/>
      <c r="AQ63" s="15">
        <f t="shared" si="29"/>
        <v>0</v>
      </c>
      <c r="AR63" s="58">
        <f t="shared" si="30"/>
        <v>0</v>
      </c>
      <c r="AS63" s="8"/>
      <c r="AT63" s="8"/>
      <c r="AU63" s="8"/>
      <c r="AV63" s="8"/>
      <c r="AW63" s="8"/>
      <c r="AX63" s="14">
        <f t="shared" si="31"/>
        <v>0</v>
      </c>
      <c r="AY63" s="8"/>
      <c r="AZ63" s="8"/>
      <c r="BA63" s="8"/>
      <c r="BB63" s="8"/>
      <c r="BC63" s="8"/>
      <c r="BD63" s="14">
        <f t="shared" si="32"/>
        <v>0</v>
      </c>
      <c r="BE63" s="8"/>
      <c r="BF63" s="8"/>
      <c r="BG63" s="8"/>
      <c r="BH63" s="14">
        <f t="shared" si="33"/>
        <v>0</v>
      </c>
      <c r="BI63" s="8"/>
      <c r="BJ63" s="15">
        <f t="shared" si="34"/>
        <v>0</v>
      </c>
      <c r="BK63" s="58">
        <f t="shared" si="35"/>
        <v>0</v>
      </c>
      <c r="BL63" s="8"/>
      <c r="BM63" s="8"/>
      <c r="BN63" s="8"/>
      <c r="BO63" s="8"/>
      <c r="BP63" s="8"/>
      <c r="BQ63" s="14">
        <f t="shared" si="36"/>
        <v>0</v>
      </c>
      <c r="BR63" s="8"/>
      <c r="BS63" s="8"/>
      <c r="BT63" s="8"/>
      <c r="BU63" s="8"/>
      <c r="BV63" s="8"/>
      <c r="BW63" s="14">
        <f t="shared" si="37"/>
        <v>0</v>
      </c>
      <c r="BX63" s="8"/>
      <c r="BY63" s="8"/>
      <c r="BZ63" s="8"/>
      <c r="CA63" s="14">
        <f t="shared" si="38"/>
        <v>0</v>
      </c>
      <c r="CB63" s="8"/>
      <c r="CC63" s="15">
        <f t="shared" si="39"/>
        <v>0</v>
      </c>
      <c r="CD63" s="58">
        <f t="shared" si="40"/>
        <v>0</v>
      </c>
      <c r="CE63" s="58" t="e">
        <f t="shared" si="41"/>
        <v>#REF!</v>
      </c>
      <c r="CF63" s="21"/>
      <c r="CG63" s="58" t="e">
        <f t="shared" si="42"/>
        <v>#REF!</v>
      </c>
      <c r="CH63" s="18" t="e">
        <f t="shared" si="43"/>
        <v>#REF!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2"/>
        <v>0</v>
      </c>
      <c r="M64" s="13"/>
      <c r="N64" s="13"/>
      <c r="O64" s="13"/>
      <c r="P64" s="13"/>
      <c r="Q64" s="13"/>
      <c r="R64" s="14" t="e">
        <f>IF(OR($G$4="MEDIA",$G$4="BASICA - TERCER CICLO"),ROUND((M64*$M$11)+(N64*#REF!)+(O64*$O$11)+(P64*$P$11)+(Q64*$Q$11),2),ROUND((M64*$M$11)+(N64*#REF!)+(O64*$O$11)+(P64*$P$11)+(Q64*$Q$11),2))</f>
        <v>#REF!</v>
      </c>
      <c r="S64" s="13"/>
      <c r="T64" s="13"/>
      <c r="U64" s="13"/>
      <c r="V64" s="14">
        <f t="shared" si="23"/>
        <v>0</v>
      </c>
      <c r="W64" s="13"/>
      <c r="X64" s="15">
        <f t="shared" si="24"/>
        <v>0</v>
      </c>
      <c r="Y64" s="58" t="e">
        <f t="shared" si="25"/>
        <v>#REF!</v>
      </c>
      <c r="Z64" s="13"/>
      <c r="AA64" s="13"/>
      <c r="AB64" s="13"/>
      <c r="AC64" s="13"/>
      <c r="AD64" s="13"/>
      <c r="AE64" s="14">
        <f t="shared" si="26"/>
        <v>0</v>
      </c>
      <c r="AF64" s="13"/>
      <c r="AG64" s="13"/>
      <c r="AH64" s="13"/>
      <c r="AI64" s="13"/>
      <c r="AJ64" s="13"/>
      <c r="AK64" s="14">
        <f t="shared" si="27"/>
        <v>0</v>
      </c>
      <c r="AL64" s="13"/>
      <c r="AM64" s="13"/>
      <c r="AN64" s="13"/>
      <c r="AO64" s="14">
        <f t="shared" si="28"/>
        <v>0</v>
      </c>
      <c r="AP64" s="13"/>
      <c r="AQ64" s="15">
        <f t="shared" si="29"/>
        <v>0</v>
      </c>
      <c r="AR64" s="58">
        <f t="shared" si="30"/>
        <v>0</v>
      </c>
      <c r="AS64" s="13"/>
      <c r="AT64" s="13"/>
      <c r="AU64" s="13"/>
      <c r="AV64" s="13"/>
      <c r="AW64" s="13"/>
      <c r="AX64" s="14">
        <f t="shared" si="31"/>
        <v>0</v>
      </c>
      <c r="AY64" s="13"/>
      <c r="AZ64" s="13"/>
      <c r="BA64" s="13"/>
      <c r="BB64" s="13"/>
      <c r="BC64" s="13"/>
      <c r="BD64" s="14">
        <f t="shared" si="32"/>
        <v>0</v>
      </c>
      <c r="BE64" s="13"/>
      <c r="BF64" s="13"/>
      <c r="BG64" s="13"/>
      <c r="BH64" s="14">
        <f t="shared" si="33"/>
        <v>0</v>
      </c>
      <c r="BI64" s="13"/>
      <c r="BJ64" s="15">
        <f t="shared" si="34"/>
        <v>0</v>
      </c>
      <c r="BK64" s="58">
        <f t="shared" si="35"/>
        <v>0</v>
      </c>
      <c r="BL64" s="13"/>
      <c r="BM64" s="13"/>
      <c r="BN64" s="13"/>
      <c r="BO64" s="13"/>
      <c r="BP64" s="13"/>
      <c r="BQ64" s="14">
        <f t="shared" si="36"/>
        <v>0</v>
      </c>
      <c r="BR64" s="13"/>
      <c r="BS64" s="13"/>
      <c r="BT64" s="13"/>
      <c r="BU64" s="13"/>
      <c r="BV64" s="13"/>
      <c r="BW64" s="14">
        <f t="shared" si="37"/>
        <v>0</v>
      </c>
      <c r="BX64" s="13"/>
      <c r="BY64" s="13"/>
      <c r="BZ64" s="13"/>
      <c r="CA64" s="14">
        <f t="shared" si="38"/>
        <v>0</v>
      </c>
      <c r="CB64" s="13"/>
      <c r="CC64" s="15">
        <f t="shared" si="39"/>
        <v>0</v>
      </c>
      <c r="CD64" s="58">
        <f t="shared" si="40"/>
        <v>0</v>
      </c>
      <c r="CE64" s="58" t="e">
        <f t="shared" si="41"/>
        <v>#REF!</v>
      </c>
      <c r="CF64" s="22"/>
      <c r="CG64" s="58" t="e">
        <f t="shared" si="42"/>
        <v>#REF!</v>
      </c>
      <c r="CH64" s="17" t="e">
        <f t="shared" si="43"/>
        <v>#REF!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2"/>
        <v>0</v>
      </c>
      <c r="M65" s="8"/>
      <c r="N65" s="8"/>
      <c r="O65" s="8"/>
      <c r="P65" s="8"/>
      <c r="Q65" s="8"/>
      <c r="R65" s="14" t="e">
        <f>IF(OR($G$4="MEDIA",$G$4="BASICA - TERCER CICLO"),ROUND((M65*$M$11)+(N65*#REF!)+(O65*$O$11)+(P65*$P$11)+(Q65*$Q$11),2),ROUND((M65*$M$11)+(N65*#REF!)+(O65*$O$11)+(P65*$P$11)+(Q65*$Q$11),2))</f>
        <v>#REF!</v>
      </c>
      <c r="S65" s="8"/>
      <c r="T65" s="8"/>
      <c r="U65" s="8"/>
      <c r="V65" s="14">
        <f t="shared" si="23"/>
        <v>0</v>
      </c>
      <c r="W65" s="8"/>
      <c r="X65" s="15">
        <f t="shared" si="24"/>
        <v>0</v>
      </c>
      <c r="Y65" s="58" t="e">
        <f t="shared" si="25"/>
        <v>#REF!</v>
      </c>
      <c r="Z65" s="8"/>
      <c r="AA65" s="8"/>
      <c r="AB65" s="8"/>
      <c r="AC65" s="8"/>
      <c r="AD65" s="8"/>
      <c r="AE65" s="14">
        <f t="shared" si="26"/>
        <v>0</v>
      </c>
      <c r="AF65" s="8"/>
      <c r="AG65" s="8"/>
      <c r="AH65" s="8"/>
      <c r="AI65" s="8"/>
      <c r="AJ65" s="8"/>
      <c r="AK65" s="14">
        <f t="shared" si="27"/>
        <v>0</v>
      </c>
      <c r="AL65" s="8"/>
      <c r="AM65" s="8"/>
      <c r="AN65" s="8"/>
      <c r="AO65" s="14">
        <f t="shared" si="28"/>
        <v>0</v>
      </c>
      <c r="AP65" s="8"/>
      <c r="AQ65" s="15">
        <f t="shared" si="29"/>
        <v>0</v>
      </c>
      <c r="AR65" s="58">
        <f t="shared" si="30"/>
        <v>0</v>
      </c>
      <c r="AS65" s="8"/>
      <c r="AT65" s="8"/>
      <c r="AU65" s="8"/>
      <c r="AV65" s="8"/>
      <c r="AW65" s="8"/>
      <c r="AX65" s="14">
        <f t="shared" si="31"/>
        <v>0</v>
      </c>
      <c r="AY65" s="8"/>
      <c r="AZ65" s="8"/>
      <c r="BA65" s="8"/>
      <c r="BB65" s="8"/>
      <c r="BC65" s="8"/>
      <c r="BD65" s="14">
        <f t="shared" si="32"/>
        <v>0</v>
      </c>
      <c r="BE65" s="8"/>
      <c r="BF65" s="8"/>
      <c r="BG65" s="8"/>
      <c r="BH65" s="14">
        <f t="shared" si="33"/>
        <v>0</v>
      </c>
      <c r="BI65" s="8"/>
      <c r="BJ65" s="15">
        <f t="shared" si="34"/>
        <v>0</v>
      </c>
      <c r="BK65" s="58">
        <f t="shared" si="35"/>
        <v>0</v>
      </c>
      <c r="BL65" s="8"/>
      <c r="BM65" s="8"/>
      <c r="BN65" s="8"/>
      <c r="BO65" s="8"/>
      <c r="BP65" s="8"/>
      <c r="BQ65" s="14">
        <f t="shared" si="36"/>
        <v>0</v>
      </c>
      <c r="BR65" s="8"/>
      <c r="BS65" s="8"/>
      <c r="BT65" s="8"/>
      <c r="BU65" s="8"/>
      <c r="BV65" s="8"/>
      <c r="BW65" s="14">
        <f t="shared" si="37"/>
        <v>0</v>
      </c>
      <c r="BX65" s="8"/>
      <c r="BY65" s="8"/>
      <c r="BZ65" s="8"/>
      <c r="CA65" s="14">
        <f t="shared" si="38"/>
        <v>0</v>
      </c>
      <c r="CB65" s="8"/>
      <c r="CC65" s="15">
        <f t="shared" si="39"/>
        <v>0</v>
      </c>
      <c r="CD65" s="58">
        <f t="shared" si="40"/>
        <v>0</v>
      </c>
      <c r="CE65" s="58" t="e">
        <f t="shared" si="41"/>
        <v>#REF!</v>
      </c>
      <c r="CF65" s="21"/>
      <c r="CG65" s="58" t="e">
        <f t="shared" si="42"/>
        <v>#REF!</v>
      </c>
      <c r="CH65" s="18" t="e">
        <f t="shared" si="43"/>
        <v>#REF!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2"/>
        <v>0</v>
      </c>
      <c r="M66" s="13"/>
      <c r="N66" s="13"/>
      <c r="O66" s="13"/>
      <c r="P66" s="13"/>
      <c r="Q66" s="13"/>
      <c r="R66" s="14" t="e">
        <f>IF(OR($G$4="MEDIA",$G$4="BASICA - TERCER CICLO"),ROUND((M66*$M$11)+(N66*#REF!)+(O66*$O$11)+(P66*$P$11)+(Q66*$Q$11),2),ROUND((M66*$M$11)+(N66*#REF!)+(O66*$O$11)+(P66*$P$11)+(Q66*$Q$11),2))</f>
        <v>#REF!</v>
      </c>
      <c r="S66" s="13"/>
      <c r="T66" s="13"/>
      <c r="U66" s="13"/>
      <c r="V66" s="14">
        <f t="shared" si="23"/>
        <v>0</v>
      </c>
      <c r="W66" s="13"/>
      <c r="X66" s="15">
        <f t="shared" si="24"/>
        <v>0</v>
      </c>
      <c r="Y66" s="58" t="e">
        <f t="shared" si="25"/>
        <v>#REF!</v>
      </c>
      <c r="Z66" s="13"/>
      <c r="AA66" s="13"/>
      <c r="AB66" s="13"/>
      <c r="AC66" s="13"/>
      <c r="AD66" s="13"/>
      <c r="AE66" s="14">
        <f t="shared" si="26"/>
        <v>0</v>
      </c>
      <c r="AF66" s="13"/>
      <c r="AG66" s="13"/>
      <c r="AH66" s="13"/>
      <c r="AI66" s="13"/>
      <c r="AJ66" s="13"/>
      <c r="AK66" s="14">
        <f t="shared" si="27"/>
        <v>0</v>
      </c>
      <c r="AL66" s="13"/>
      <c r="AM66" s="13"/>
      <c r="AN66" s="13"/>
      <c r="AO66" s="14">
        <f t="shared" si="28"/>
        <v>0</v>
      </c>
      <c r="AP66" s="13"/>
      <c r="AQ66" s="15">
        <f t="shared" si="29"/>
        <v>0</v>
      </c>
      <c r="AR66" s="58">
        <f t="shared" si="30"/>
        <v>0</v>
      </c>
      <c r="AS66" s="13"/>
      <c r="AT66" s="13"/>
      <c r="AU66" s="13"/>
      <c r="AV66" s="13"/>
      <c r="AW66" s="13"/>
      <c r="AX66" s="14">
        <f t="shared" si="31"/>
        <v>0</v>
      </c>
      <c r="AY66" s="13"/>
      <c r="AZ66" s="13"/>
      <c r="BA66" s="13"/>
      <c r="BB66" s="13"/>
      <c r="BC66" s="13"/>
      <c r="BD66" s="14">
        <f t="shared" si="32"/>
        <v>0</v>
      </c>
      <c r="BE66" s="13"/>
      <c r="BF66" s="13"/>
      <c r="BG66" s="13"/>
      <c r="BH66" s="14">
        <f t="shared" si="33"/>
        <v>0</v>
      </c>
      <c r="BI66" s="13"/>
      <c r="BJ66" s="15">
        <f t="shared" si="34"/>
        <v>0</v>
      </c>
      <c r="BK66" s="58">
        <f t="shared" si="35"/>
        <v>0</v>
      </c>
      <c r="BL66" s="13"/>
      <c r="BM66" s="13"/>
      <c r="BN66" s="13"/>
      <c r="BO66" s="13"/>
      <c r="BP66" s="13"/>
      <c r="BQ66" s="14">
        <f t="shared" si="36"/>
        <v>0</v>
      </c>
      <c r="BR66" s="13"/>
      <c r="BS66" s="13"/>
      <c r="BT66" s="13"/>
      <c r="BU66" s="13"/>
      <c r="BV66" s="13"/>
      <c r="BW66" s="14">
        <f t="shared" si="37"/>
        <v>0</v>
      </c>
      <c r="BX66" s="13"/>
      <c r="BY66" s="13"/>
      <c r="BZ66" s="13"/>
      <c r="CA66" s="14">
        <f t="shared" si="38"/>
        <v>0</v>
      </c>
      <c r="CB66" s="13"/>
      <c r="CC66" s="15">
        <f t="shared" si="39"/>
        <v>0</v>
      </c>
      <c r="CD66" s="58">
        <f t="shared" si="40"/>
        <v>0</v>
      </c>
      <c r="CE66" s="58" t="e">
        <f t="shared" si="41"/>
        <v>#REF!</v>
      </c>
      <c r="CF66" s="22"/>
      <c r="CG66" s="58" t="e">
        <f t="shared" si="42"/>
        <v>#REF!</v>
      </c>
      <c r="CH66" s="17" t="e">
        <f t="shared" si="43"/>
        <v>#REF!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2"/>
        <v>0</v>
      </c>
      <c r="M67" s="8"/>
      <c r="N67" s="8"/>
      <c r="O67" s="8"/>
      <c r="P67" s="8"/>
      <c r="Q67" s="8"/>
      <c r="R67" s="14" t="e">
        <f>IF(OR($G$4="MEDIA",$G$4="BASICA - TERCER CICLO"),ROUND((M67*$M$11)+(N67*#REF!)+(O67*$O$11)+(P67*$P$11)+(Q67*$Q$11),2),ROUND((M67*$M$11)+(N67*#REF!)+(O67*$O$11)+(P67*$P$11)+(Q67*$Q$11),2))</f>
        <v>#REF!</v>
      </c>
      <c r="S67" s="8"/>
      <c r="T67" s="8"/>
      <c r="U67" s="8"/>
      <c r="V67" s="14">
        <f t="shared" si="23"/>
        <v>0</v>
      </c>
      <c r="W67" s="8"/>
      <c r="X67" s="15">
        <f t="shared" si="24"/>
        <v>0</v>
      </c>
      <c r="Y67" s="58" t="e">
        <f t="shared" si="25"/>
        <v>#REF!</v>
      </c>
      <c r="Z67" s="8"/>
      <c r="AA67" s="8"/>
      <c r="AB67" s="8"/>
      <c r="AC67" s="8"/>
      <c r="AD67" s="8"/>
      <c r="AE67" s="14">
        <f t="shared" si="26"/>
        <v>0</v>
      </c>
      <c r="AF67" s="8"/>
      <c r="AG67" s="8"/>
      <c r="AH67" s="8"/>
      <c r="AI67" s="8"/>
      <c r="AJ67" s="8"/>
      <c r="AK67" s="14">
        <f t="shared" si="27"/>
        <v>0</v>
      </c>
      <c r="AL67" s="8"/>
      <c r="AM67" s="8"/>
      <c r="AN67" s="8"/>
      <c r="AO67" s="14">
        <f t="shared" si="28"/>
        <v>0</v>
      </c>
      <c r="AP67" s="8"/>
      <c r="AQ67" s="15">
        <f t="shared" si="29"/>
        <v>0</v>
      </c>
      <c r="AR67" s="58">
        <f t="shared" si="30"/>
        <v>0</v>
      </c>
      <c r="AS67" s="8"/>
      <c r="AT67" s="8"/>
      <c r="AU67" s="8"/>
      <c r="AV67" s="8"/>
      <c r="AW67" s="8"/>
      <c r="AX67" s="14">
        <f t="shared" si="31"/>
        <v>0</v>
      </c>
      <c r="AY67" s="8"/>
      <c r="AZ67" s="8"/>
      <c r="BA67" s="8"/>
      <c r="BB67" s="8"/>
      <c r="BC67" s="8"/>
      <c r="BD67" s="14">
        <f t="shared" si="32"/>
        <v>0</v>
      </c>
      <c r="BE67" s="8"/>
      <c r="BF67" s="8"/>
      <c r="BG67" s="8"/>
      <c r="BH67" s="14">
        <f t="shared" si="33"/>
        <v>0</v>
      </c>
      <c r="BI67" s="8"/>
      <c r="BJ67" s="15">
        <f t="shared" si="34"/>
        <v>0</v>
      </c>
      <c r="BK67" s="58">
        <f t="shared" si="35"/>
        <v>0</v>
      </c>
      <c r="BL67" s="8"/>
      <c r="BM67" s="8"/>
      <c r="BN67" s="8"/>
      <c r="BO67" s="8"/>
      <c r="BP67" s="8"/>
      <c r="BQ67" s="14">
        <f t="shared" si="36"/>
        <v>0</v>
      </c>
      <c r="BR67" s="8"/>
      <c r="BS67" s="8"/>
      <c r="BT67" s="8"/>
      <c r="BU67" s="8"/>
      <c r="BV67" s="8"/>
      <c r="BW67" s="14">
        <f t="shared" si="37"/>
        <v>0</v>
      </c>
      <c r="BX67" s="8"/>
      <c r="BY67" s="8"/>
      <c r="BZ67" s="8"/>
      <c r="CA67" s="14">
        <f t="shared" si="38"/>
        <v>0</v>
      </c>
      <c r="CB67" s="8"/>
      <c r="CC67" s="15">
        <f t="shared" si="39"/>
        <v>0</v>
      </c>
      <c r="CD67" s="58">
        <f t="shared" si="40"/>
        <v>0</v>
      </c>
      <c r="CE67" s="58" t="e">
        <f t="shared" si="41"/>
        <v>#REF!</v>
      </c>
      <c r="CF67" s="21"/>
      <c r="CG67" s="58" t="e">
        <f t="shared" si="42"/>
        <v>#REF!</v>
      </c>
      <c r="CH67" s="18" t="e">
        <f t="shared" si="43"/>
        <v>#REF!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2"/>
        <v>0</v>
      </c>
      <c r="M68" s="13"/>
      <c r="N68" s="13"/>
      <c r="O68" s="13"/>
      <c r="P68" s="13"/>
      <c r="Q68" s="13"/>
      <c r="R68" s="14" t="e">
        <f>IF(OR($G$4="MEDIA",$G$4="BASICA - TERCER CICLO"),ROUND((M68*$M$11)+(N68*#REF!)+(O68*$O$11)+(P68*$P$11)+(Q68*$Q$11),2),ROUND((M68*$M$11)+(N68*#REF!)+(O68*$O$11)+(P68*$P$11)+(Q68*$Q$11),2))</f>
        <v>#REF!</v>
      </c>
      <c r="S68" s="13"/>
      <c r="T68" s="13"/>
      <c r="U68" s="13"/>
      <c r="V68" s="14">
        <f t="shared" si="23"/>
        <v>0</v>
      </c>
      <c r="W68" s="13"/>
      <c r="X68" s="15">
        <f t="shared" si="24"/>
        <v>0</v>
      </c>
      <c r="Y68" s="58" t="e">
        <f t="shared" si="25"/>
        <v>#REF!</v>
      </c>
      <c r="Z68" s="13"/>
      <c r="AA68" s="13"/>
      <c r="AB68" s="13"/>
      <c r="AC68" s="13"/>
      <c r="AD68" s="13"/>
      <c r="AE68" s="14">
        <f t="shared" si="26"/>
        <v>0</v>
      </c>
      <c r="AF68" s="13"/>
      <c r="AG68" s="13"/>
      <c r="AH68" s="13"/>
      <c r="AI68" s="13"/>
      <c r="AJ68" s="13"/>
      <c r="AK68" s="14">
        <f t="shared" si="27"/>
        <v>0</v>
      </c>
      <c r="AL68" s="13"/>
      <c r="AM68" s="13"/>
      <c r="AN68" s="13"/>
      <c r="AO68" s="14">
        <f t="shared" si="28"/>
        <v>0</v>
      </c>
      <c r="AP68" s="13"/>
      <c r="AQ68" s="15">
        <f t="shared" si="29"/>
        <v>0</v>
      </c>
      <c r="AR68" s="58">
        <f t="shared" si="30"/>
        <v>0</v>
      </c>
      <c r="AS68" s="13"/>
      <c r="AT68" s="13"/>
      <c r="AU68" s="13"/>
      <c r="AV68" s="13"/>
      <c r="AW68" s="13"/>
      <c r="AX68" s="14">
        <f t="shared" si="31"/>
        <v>0</v>
      </c>
      <c r="AY68" s="13"/>
      <c r="AZ68" s="13"/>
      <c r="BA68" s="13"/>
      <c r="BB68" s="13"/>
      <c r="BC68" s="13"/>
      <c r="BD68" s="14">
        <f t="shared" si="32"/>
        <v>0</v>
      </c>
      <c r="BE68" s="13"/>
      <c r="BF68" s="13"/>
      <c r="BG68" s="13"/>
      <c r="BH68" s="14">
        <f t="shared" si="33"/>
        <v>0</v>
      </c>
      <c r="BI68" s="13"/>
      <c r="BJ68" s="15">
        <f t="shared" si="34"/>
        <v>0</v>
      </c>
      <c r="BK68" s="58">
        <f t="shared" si="35"/>
        <v>0</v>
      </c>
      <c r="BL68" s="13"/>
      <c r="BM68" s="13"/>
      <c r="BN68" s="13"/>
      <c r="BO68" s="13"/>
      <c r="BP68" s="13"/>
      <c r="BQ68" s="14">
        <f t="shared" si="36"/>
        <v>0</v>
      </c>
      <c r="BR68" s="13"/>
      <c r="BS68" s="13"/>
      <c r="BT68" s="13"/>
      <c r="BU68" s="13"/>
      <c r="BV68" s="13"/>
      <c r="BW68" s="14">
        <f t="shared" si="37"/>
        <v>0</v>
      </c>
      <c r="BX68" s="13"/>
      <c r="BY68" s="13"/>
      <c r="BZ68" s="13"/>
      <c r="CA68" s="14">
        <f t="shared" si="38"/>
        <v>0</v>
      </c>
      <c r="CB68" s="13"/>
      <c r="CC68" s="15">
        <f t="shared" si="39"/>
        <v>0</v>
      </c>
      <c r="CD68" s="58">
        <f t="shared" si="40"/>
        <v>0</v>
      </c>
      <c r="CE68" s="58" t="e">
        <f t="shared" si="41"/>
        <v>#REF!</v>
      </c>
      <c r="CF68" s="20"/>
      <c r="CG68" s="58" t="e">
        <f t="shared" si="42"/>
        <v>#REF!</v>
      </c>
      <c r="CH68" s="17" t="e">
        <f t="shared" si="43"/>
        <v>#REF!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2"/>
        <v>0</v>
      </c>
      <c r="M69" s="8"/>
      <c r="N69" s="8"/>
      <c r="O69" s="8"/>
      <c r="P69" s="8"/>
      <c r="Q69" s="8"/>
      <c r="R69" s="14" t="e">
        <f>IF(OR($G$4="MEDIA",$G$4="BASICA - TERCER CICLO"),ROUND((M69*$M$11)+(N69*#REF!)+(O69*$O$11)+(P69*$P$11)+(Q69*$Q$11),2),ROUND((M69*$M$11)+(N69*#REF!)+(O69*$O$11)+(P69*$P$11)+(Q69*$Q$11),2))</f>
        <v>#REF!</v>
      </c>
      <c r="S69" s="8"/>
      <c r="T69" s="8"/>
      <c r="U69" s="8"/>
      <c r="V69" s="14">
        <f t="shared" si="23"/>
        <v>0</v>
      </c>
      <c r="W69" s="8"/>
      <c r="X69" s="15">
        <f t="shared" si="24"/>
        <v>0</v>
      </c>
      <c r="Y69" s="58" t="e">
        <f t="shared" si="25"/>
        <v>#REF!</v>
      </c>
      <c r="Z69" s="8"/>
      <c r="AA69" s="8"/>
      <c r="AB69" s="8"/>
      <c r="AC69" s="8"/>
      <c r="AD69" s="8"/>
      <c r="AE69" s="14">
        <f t="shared" si="26"/>
        <v>0</v>
      </c>
      <c r="AF69" s="8"/>
      <c r="AG69" s="8"/>
      <c r="AH69" s="8"/>
      <c r="AI69" s="8"/>
      <c r="AJ69" s="8"/>
      <c r="AK69" s="14">
        <f t="shared" si="27"/>
        <v>0</v>
      </c>
      <c r="AL69" s="8"/>
      <c r="AM69" s="8"/>
      <c r="AN69" s="8"/>
      <c r="AO69" s="14">
        <f t="shared" si="28"/>
        <v>0</v>
      </c>
      <c r="AP69" s="8"/>
      <c r="AQ69" s="15">
        <f t="shared" si="29"/>
        <v>0</v>
      </c>
      <c r="AR69" s="58">
        <f t="shared" si="30"/>
        <v>0</v>
      </c>
      <c r="AS69" s="8"/>
      <c r="AT69" s="8"/>
      <c r="AU69" s="8"/>
      <c r="AV69" s="8"/>
      <c r="AW69" s="8"/>
      <c r="AX69" s="14">
        <f t="shared" si="31"/>
        <v>0</v>
      </c>
      <c r="AY69" s="8"/>
      <c r="AZ69" s="8"/>
      <c r="BA69" s="8"/>
      <c r="BB69" s="8"/>
      <c r="BC69" s="8"/>
      <c r="BD69" s="14">
        <f t="shared" si="32"/>
        <v>0</v>
      </c>
      <c r="BE69" s="8"/>
      <c r="BF69" s="8"/>
      <c r="BG69" s="8"/>
      <c r="BH69" s="14">
        <f t="shared" si="33"/>
        <v>0</v>
      </c>
      <c r="BI69" s="8"/>
      <c r="BJ69" s="15">
        <f t="shared" si="34"/>
        <v>0</v>
      </c>
      <c r="BK69" s="58">
        <f t="shared" si="35"/>
        <v>0</v>
      </c>
      <c r="BL69" s="8"/>
      <c r="BM69" s="8"/>
      <c r="BN69" s="8"/>
      <c r="BO69" s="8"/>
      <c r="BP69" s="8"/>
      <c r="BQ69" s="14">
        <f t="shared" si="36"/>
        <v>0</v>
      </c>
      <c r="BR69" s="8"/>
      <c r="BS69" s="8"/>
      <c r="BT69" s="8"/>
      <c r="BU69" s="8"/>
      <c r="BV69" s="8"/>
      <c r="BW69" s="14">
        <f t="shared" si="37"/>
        <v>0</v>
      </c>
      <c r="BX69" s="8"/>
      <c r="BY69" s="8"/>
      <c r="BZ69" s="8"/>
      <c r="CA69" s="14">
        <f t="shared" si="38"/>
        <v>0</v>
      </c>
      <c r="CB69" s="8"/>
      <c r="CC69" s="15">
        <f t="shared" si="39"/>
        <v>0</v>
      </c>
      <c r="CD69" s="58">
        <f t="shared" si="40"/>
        <v>0</v>
      </c>
      <c r="CE69" s="58" t="e">
        <f t="shared" si="41"/>
        <v>#REF!</v>
      </c>
      <c r="CF69" s="21"/>
      <c r="CG69" s="58" t="e">
        <f t="shared" si="42"/>
        <v>#REF!</v>
      </c>
      <c r="CH69" s="18" t="e">
        <f t="shared" si="43"/>
        <v>#REF!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2"/>
        <v>0</v>
      </c>
      <c r="M70" s="13"/>
      <c r="N70" s="13"/>
      <c r="O70" s="13"/>
      <c r="P70" s="13"/>
      <c r="Q70" s="13"/>
      <c r="R70" s="14" t="e">
        <f>IF(OR($G$4="MEDIA",$G$4="BASICA - TERCER CICLO"),ROUND((M70*$M$11)+(N70*#REF!)+(O70*$O$11)+(P70*$P$11)+(Q70*$Q$11),2),ROUND((M70*$M$11)+(N70*#REF!)+(O70*$O$11)+(P70*$P$11)+(Q70*$Q$11),2))</f>
        <v>#REF!</v>
      </c>
      <c r="S70" s="13"/>
      <c r="T70" s="13"/>
      <c r="U70" s="13"/>
      <c r="V70" s="14">
        <f t="shared" si="23"/>
        <v>0</v>
      </c>
      <c r="W70" s="13"/>
      <c r="X70" s="15">
        <f t="shared" si="24"/>
        <v>0</v>
      </c>
      <c r="Y70" s="58" t="e">
        <f t="shared" si="25"/>
        <v>#REF!</v>
      </c>
      <c r="Z70" s="13"/>
      <c r="AA70" s="13"/>
      <c r="AB70" s="13"/>
      <c r="AC70" s="13"/>
      <c r="AD70" s="13"/>
      <c r="AE70" s="14">
        <f t="shared" si="26"/>
        <v>0</v>
      </c>
      <c r="AF70" s="13"/>
      <c r="AG70" s="13"/>
      <c r="AH70" s="13"/>
      <c r="AI70" s="13"/>
      <c r="AJ70" s="13"/>
      <c r="AK70" s="14">
        <f t="shared" si="27"/>
        <v>0</v>
      </c>
      <c r="AL70" s="13"/>
      <c r="AM70" s="13"/>
      <c r="AN70" s="13"/>
      <c r="AO70" s="14">
        <f t="shared" si="28"/>
        <v>0</v>
      </c>
      <c r="AP70" s="13"/>
      <c r="AQ70" s="15">
        <f t="shared" si="29"/>
        <v>0</v>
      </c>
      <c r="AR70" s="58">
        <f t="shared" si="30"/>
        <v>0</v>
      </c>
      <c r="AS70" s="13"/>
      <c r="AT70" s="13"/>
      <c r="AU70" s="13"/>
      <c r="AV70" s="13"/>
      <c r="AW70" s="13"/>
      <c r="AX70" s="14">
        <f t="shared" si="31"/>
        <v>0</v>
      </c>
      <c r="AY70" s="13"/>
      <c r="AZ70" s="13"/>
      <c r="BA70" s="13"/>
      <c r="BB70" s="13"/>
      <c r="BC70" s="13"/>
      <c r="BD70" s="14">
        <f t="shared" si="32"/>
        <v>0</v>
      </c>
      <c r="BE70" s="13"/>
      <c r="BF70" s="13"/>
      <c r="BG70" s="13"/>
      <c r="BH70" s="14">
        <f t="shared" si="33"/>
        <v>0</v>
      </c>
      <c r="BI70" s="13"/>
      <c r="BJ70" s="15">
        <f t="shared" si="34"/>
        <v>0</v>
      </c>
      <c r="BK70" s="58">
        <f t="shared" si="35"/>
        <v>0</v>
      </c>
      <c r="BL70" s="13"/>
      <c r="BM70" s="13"/>
      <c r="BN70" s="13"/>
      <c r="BO70" s="13"/>
      <c r="BP70" s="13"/>
      <c r="BQ70" s="14">
        <f t="shared" si="36"/>
        <v>0</v>
      </c>
      <c r="BR70" s="13"/>
      <c r="BS70" s="13"/>
      <c r="BT70" s="13"/>
      <c r="BU70" s="13"/>
      <c r="BV70" s="13"/>
      <c r="BW70" s="14">
        <f t="shared" si="37"/>
        <v>0</v>
      </c>
      <c r="BX70" s="13"/>
      <c r="BY70" s="13"/>
      <c r="BZ70" s="13"/>
      <c r="CA70" s="14">
        <f t="shared" si="38"/>
        <v>0</v>
      </c>
      <c r="CB70" s="13"/>
      <c r="CC70" s="15">
        <f t="shared" si="39"/>
        <v>0</v>
      </c>
      <c r="CD70" s="58">
        <f t="shared" si="40"/>
        <v>0</v>
      </c>
      <c r="CE70" s="58" t="e">
        <f t="shared" si="41"/>
        <v>#REF!</v>
      </c>
      <c r="CF70" s="22"/>
      <c r="CG70" s="58" t="e">
        <f t="shared" si="42"/>
        <v>#REF!</v>
      </c>
      <c r="CH70" s="17" t="e">
        <f t="shared" si="43"/>
        <v>#REF!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2"/>
        <v>0</v>
      </c>
      <c r="M71" s="8"/>
      <c r="N71" s="8"/>
      <c r="O71" s="8"/>
      <c r="P71" s="8"/>
      <c r="Q71" s="8"/>
      <c r="R71" s="14" t="e">
        <f>IF(OR($G$4="MEDIA",$G$4="BASICA - TERCER CICLO"),ROUND((M71*$M$11)+(N71*#REF!)+(O71*$O$11)+(P71*$P$11)+(Q71*$Q$11),2),ROUND((M71*$M$11)+(N71*#REF!)+(O71*$O$11)+(P71*$P$11)+(Q71*$Q$11),2))</f>
        <v>#REF!</v>
      </c>
      <c r="S71" s="8"/>
      <c r="T71" s="8"/>
      <c r="U71" s="8"/>
      <c r="V71" s="14">
        <f t="shared" si="23"/>
        <v>0</v>
      </c>
      <c r="W71" s="8"/>
      <c r="X71" s="15">
        <f t="shared" si="24"/>
        <v>0</v>
      </c>
      <c r="Y71" s="58" t="e">
        <f t="shared" si="25"/>
        <v>#REF!</v>
      </c>
      <c r="Z71" s="8"/>
      <c r="AA71" s="8"/>
      <c r="AB71" s="8"/>
      <c r="AC71" s="8"/>
      <c r="AD71" s="8"/>
      <c r="AE71" s="14">
        <f t="shared" si="26"/>
        <v>0</v>
      </c>
      <c r="AF71" s="8"/>
      <c r="AG71" s="8"/>
      <c r="AH71" s="8"/>
      <c r="AI71" s="8"/>
      <c r="AJ71" s="8"/>
      <c r="AK71" s="14">
        <f t="shared" si="27"/>
        <v>0</v>
      </c>
      <c r="AL71" s="8"/>
      <c r="AM71" s="8"/>
      <c r="AN71" s="8"/>
      <c r="AO71" s="14">
        <f t="shared" si="28"/>
        <v>0</v>
      </c>
      <c r="AP71" s="8"/>
      <c r="AQ71" s="15">
        <f t="shared" si="29"/>
        <v>0</v>
      </c>
      <c r="AR71" s="58">
        <f t="shared" si="30"/>
        <v>0</v>
      </c>
      <c r="AS71" s="8"/>
      <c r="AT71" s="8"/>
      <c r="AU71" s="8"/>
      <c r="AV71" s="8"/>
      <c r="AW71" s="8"/>
      <c r="AX71" s="14">
        <f t="shared" si="31"/>
        <v>0</v>
      </c>
      <c r="AY71" s="8"/>
      <c r="AZ71" s="8"/>
      <c r="BA71" s="8"/>
      <c r="BB71" s="8"/>
      <c r="BC71" s="8"/>
      <c r="BD71" s="14">
        <f t="shared" si="32"/>
        <v>0</v>
      </c>
      <c r="BE71" s="8"/>
      <c r="BF71" s="8"/>
      <c r="BG71" s="8"/>
      <c r="BH71" s="14">
        <f t="shared" si="33"/>
        <v>0</v>
      </c>
      <c r="BI71" s="8"/>
      <c r="BJ71" s="15">
        <f t="shared" si="34"/>
        <v>0</v>
      </c>
      <c r="BK71" s="58">
        <f t="shared" si="35"/>
        <v>0</v>
      </c>
      <c r="BL71" s="8"/>
      <c r="BM71" s="8"/>
      <c r="BN71" s="8"/>
      <c r="BO71" s="8"/>
      <c r="BP71" s="8"/>
      <c r="BQ71" s="14">
        <f t="shared" si="36"/>
        <v>0</v>
      </c>
      <c r="BR71" s="8"/>
      <c r="BS71" s="8"/>
      <c r="BT71" s="8"/>
      <c r="BU71" s="8"/>
      <c r="BV71" s="8"/>
      <c r="BW71" s="14">
        <f t="shared" si="37"/>
        <v>0</v>
      </c>
      <c r="BX71" s="8"/>
      <c r="BY71" s="8"/>
      <c r="BZ71" s="8"/>
      <c r="CA71" s="14">
        <f t="shared" si="38"/>
        <v>0</v>
      </c>
      <c r="CB71" s="8"/>
      <c r="CC71" s="15">
        <f t="shared" si="39"/>
        <v>0</v>
      </c>
      <c r="CD71" s="58">
        <f t="shared" si="40"/>
        <v>0</v>
      </c>
      <c r="CE71" s="58" t="e">
        <f t="shared" si="41"/>
        <v>#REF!</v>
      </c>
      <c r="CF71" s="21"/>
      <c r="CG71" s="58" t="e">
        <f t="shared" si="42"/>
        <v>#REF!</v>
      </c>
      <c r="CH71" s="18" t="e">
        <f t="shared" si="43"/>
        <v>#REF!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2"/>
        <v>0</v>
      </c>
      <c r="M72" s="13"/>
      <c r="N72" s="13"/>
      <c r="O72" s="13"/>
      <c r="P72" s="13"/>
      <c r="Q72" s="13"/>
      <c r="R72" s="14" t="e">
        <f>IF(OR($G$4="MEDIA",$G$4="BASICA - TERCER CICLO"),ROUND((M72*$M$11)+(N72*#REF!)+(O72*$O$11)+(P72*$P$11)+(Q72*$Q$11),2),ROUND((M72*$M$11)+(N72*#REF!)+(O72*$O$11)+(P72*$P$11)+(Q72*$Q$11),2))</f>
        <v>#REF!</v>
      </c>
      <c r="S72" s="13"/>
      <c r="T72" s="13"/>
      <c r="U72" s="13"/>
      <c r="V72" s="14">
        <f t="shared" si="23"/>
        <v>0</v>
      </c>
      <c r="W72" s="13"/>
      <c r="X72" s="15">
        <f t="shared" si="24"/>
        <v>0</v>
      </c>
      <c r="Y72" s="58" t="e">
        <f t="shared" si="25"/>
        <v>#REF!</v>
      </c>
      <c r="Z72" s="13"/>
      <c r="AA72" s="13"/>
      <c r="AB72" s="13"/>
      <c r="AC72" s="13"/>
      <c r="AD72" s="13"/>
      <c r="AE72" s="14">
        <f t="shared" si="26"/>
        <v>0</v>
      </c>
      <c r="AF72" s="13"/>
      <c r="AG72" s="13"/>
      <c r="AH72" s="13"/>
      <c r="AI72" s="13"/>
      <c r="AJ72" s="13"/>
      <c r="AK72" s="14">
        <f t="shared" si="27"/>
        <v>0</v>
      </c>
      <c r="AL72" s="13"/>
      <c r="AM72" s="13"/>
      <c r="AN72" s="13"/>
      <c r="AO72" s="14">
        <f t="shared" si="28"/>
        <v>0</v>
      </c>
      <c r="AP72" s="13"/>
      <c r="AQ72" s="15">
        <f t="shared" si="29"/>
        <v>0</v>
      </c>
      <c r="AR72" s="58">
        <f t="shared" si="30"/>
        <v>0</v>
      </c>
      <c r="AS72" s="13"/>
      <c r="AT72" s="13"/>
      <c r="AU72" s="13"/>
      <c r="AV72" s="13"/>
      <c r="AW72" s="13"/>
      <c r="AX72" s="14">
        <f t="shared" si="31"/>
        <v>0</v>
      </c>
      <c r="AY72" s="13"/>
      <c r="AZ72" s="13"/>
      <c r="BA72" s="13"/>
      <c r="BB72" s="13"/>
      <c r="BC72" s="13"/>
      <c r="BD72" s="14">
        <f t="shared" si="32"/>
        <v>0</v>
      </c>
      <c r="BE72" s="13"/>
      <c r="BF72" s="13"/>
      <c r="BG72" s="13"/>
      <c r="BH72" s="14">
        <f t="shared" si="33"/>
        <v>0</v>
      </c>
      <c r="BI72" s="13"/>
      <c r="BJ72" s="15">
        <f t="shared" si="34"/>
        <v>0</v>
      </c>
      <c r="BK72" s="58">
        <f t="shared" si="35"/>
        <v>0</v>
      </c>
      <c r="BL72" s="13"/>
      <c r="BM72" s="13"/>
      <c r="BN72" s="13"/>
      <c r="BO72" s="13"/>
      <c r="BP72" s="13"/>
      <c r="BQ72" s="14">
        <f t="shared" si="36"/>
        <v>0</v>
      </c>
      <c r="BR72" s="13"/>
      <c r="BS72" s="13"/>
      <c r="BT72" s="13"/>
      <c r="BU72" s="13"/>
      <c r="BV72" s="13"/>
      <c r="BW72" s="14">
        <f t="shared" si="37"/>
        <v>0</v>
      </c>
      <c r="BX72" s="13"/>
      <c r="BY72" s="13"/>
      <c r="BZ72" s="13"/>
      <c r="CA72" s="14">
        <f t="shared" si="38"/>
        <v>0</v>
      </c>
      <c r="CB72" s="13"/>
      <c r="CC72" s="15">
        <f t="shared" si="39"/>
        <v>0</v>
      </c>
      <c r="CD72" s="58">
        <f t="shared" si="40"/>
        <v>0</v>
      </c>
      <c r="CE72" s="58" t="e">
        <f t="shared" si="41"/>
        <v>#REF!</v>
      </c>
      <c r="CF72" s="22"/>
      <c r="CG72" s="58" t="e">
        <f t="shared" si="42"/>
        <v>#REF!</v>
      </c>
      <c r="CH72" s="17" t="e">
        <f t="shared" si="43"/>
        <v>#REF!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8" priority="12" operator="greaterThan">
      <formula>1.1</formula>
    </cfRule>
  </conditionalFormatting>
  <conditionalFormatting sqref="Y13:Y7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7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7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7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72">
    <cfRule type="cellIs" dxfId="112" priority="2" stopIfTrue="1" operator="between">
      <formula>0</formula>
      <formula>10</formula>
    </cfRule>
  </conditionalFormatting>
  <conditionalFormatting sqref="CG13:CG7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7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102" workbookViewId="0">
      <pane xSplit="6" ySplit="12" topLeftCell="BV57" activePane="bottomRight" state="frozen"/>
      <selection pane="topRight"/>
      <selection pane="bottomLeft"/>
      <selection pane="bottomRight" activeCell="CB59" sqref="CB5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81</v>
      </c>
      <c r="E5" s="2" t="s">
        <v>82</v>
      </c>
    </row>
    <row r="6" spans="1:86" x14ac:dyDescent="0.2">
      <c r="B6" t="s">
        <v>13</v>
      </c>
      <c r="D6" t="s">
        <v>14</v>
      </c>
      <c r="E6" s="2" t="s">
        <v>15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16</v>
      </c>
      <c r="D7" t="s">
        <v>17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22</v>
      </c>
      <c r="H10" s="82"/>
      <c r="I10" s="82"/>
      <c r="J10" s="82"/>
      <c r="K10" s="82"/>
      <c r="L10" s="81"/>
      <c r="M10" s="80" t="s">
        <v>23</v>
      </c>
      <c r="N10" s="82"/>
      <c r="O10" s="82"/>
      <c r="P10" s="82"/>
      <c r="Q10" s="82"/>
      <c r="R10" s="81"/>
      <c r="S10" s="80" t="s">
        <v>24</v>
      </c>
      <c r="T10" s="82"/>
      <c r="U10" s="82"/>
      <c r="V10" s="81"/>
      <c r="W10" s="80" t="s">
        <v>25</v>
      </c>
      <c r="X10" s="81"/>
      <c r="Y10" s="53" t="s">
        <v>26</v>
      </c>
      <c r="Z10" s="80" t="s">
        <v>22</v>
      </c>
      <c r="AA10" s="82"/>
      <c r="AB10" s="82"/>
      <c r="AC10" s="82"/>
      <c r="AD10" s="82"/>
      <c r="AE10" s="81"/>
      <c r="AF10" s="80" t="s">
        <v>23</v>
      </c>
      <c r="AG10" s="82"/>
      <c r="AH10" s="82"/>
      <c r="AI10" s="82"/>
      <c r="AJ10" s="82"/>
      <c r="AK10" s="81"/>
      <c r="AL10" s="80" t="s">
        <v>24</v>
      </c>
      <c r="AM10" s="82"/>
      <c r="AN10" s="82"/>
      <c r="AO10" s="81"/>
      <c r="AP10" s="80" t="s">
        <v>25</v>
      </c>
      <c r="AQ10" s="81"/>
      <c r="AR10" s="53" t="s">
        <v>26</v>
      </c>
      <c r="AS10" s="80" t="s">
        <v>22</v>
      </c>
      <c r="AT10" s="82"/>
      <c r="AU10" s="82"/>
      <c r="AV10" s="82"/>
      <c r="AW10" s="82"/>
      <c r="AX10" s="81"/>
      <c r="AY10" s="80" t="s">
        <v>23</v>
      </c>
      <c r="AZ10" s="82"/>
      <c r="BA10" s="82"/>
      <c r="BB10" s="82"/>
      <c r="BC10" s="82"/>
      <c r="BD10" s="81"/>
      <c r="BE10" s="80" t="s">
        <v>24</v>
      </c>
      <c r="BF10" s="82"/>
      <c r="BG10" s="82"/>
      <c r="BH10" s="81"/>
      <c r="BI10" s="80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0.1</v>
      </c>
      <c r="H11" s="12">
        <v>0.2</v>
      </c>
      <c r="I11" s="12">
        <v>0.1</v>
      </c>
      <c r="J11" s="12">
        <v>0.1</v>
      </c>
      <c r="K11" s="12">
        <v>0.2</v>
      </c>
      <c r="L11" s="55">
        <f>SUM(G11:K11)</f>
        <v>0.7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0.5</v>
      </c>
      <c r="AF11" s="11">
        <v>0.1</v>
      </c>
      <c r="AG11" s="12">
        <v>0.1</v>
      </c>
      <c r="AH11" s="12">
        <v>0.1</v>
      </c>
      <c r="AI11" s="12">
        <v>0.2</v>
      </c>
      <c r="AJ11" s="12"/>
      <c r="AK11" s="55">
        <f>SUM(AF11:AJ11)</f>
        <v>0.5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0.2</v>
      </c>
      <c r="AT11" s="12">
        <v>0.1</v>
      </c>
      <c r="AU11" s="12">
        <v>0.1</v>
      </c>
      <c r="AV11" s="12">
        <v>0.1</v>
      </c>
      <c r="AW11" s="12">
        <v>0.2</v>
      </c>
      <c r="AX11" s="55">
        <f>SUM(AS11:AW11)</f>
        <v>0.7</v>
      </c>
      <c r="AY11" s="11">
        <v>0.1</v>
      </c>
      <c r="AZ11" s="12">
        <v>0.1</v>
      </c>
      <c r="BA11" s="12">
        <v>0.1</v>
      </c>
      <c r="BB11" s="12"/>
      <c r="BC11" s="12"/>
      <c r="BD11" s="55">
        <f>SUM(AY11:BC11)</f>
        <v>0.30000000000000004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0.2</v>
      </c>
      <c r="BN11" s="12">
        <v>0.2</v>
      </c>
      <c r="BO11" s="12">
        <v>0.1</v>
      </c>
      <c r="BP11" s="12">
        <v>0.1</v>
      </c>
      <c r="BQ11" s="9">
        <f>SUM(BL11:BP11)</f>
        <v>0.7</v>
      </c>
      <c r="BR11" s="11">
        <v>0.1</v>
      </c>
      <c r="BS11" s="12">
        <v>0.1</v>
      </c>
      <c r="BT11" s="12">
        <v>0.1</v>
      </c>
      <c r="BU11" s="12"/>
      <c r="BV11" s="12"/>
      <c r="BW11" s="9">
        <f>SUM(BR11:BV11)</f>
        <v>0.30000000000000004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190</v>
      </c>
      <c r="H12" s="26" t="s">
        <v>191</v>
      </c>
      <c r="I12" s="26" t="s">
        <v>192</v>
      </c>
      <c r="J12" s="26" t="s">
        <v>193</v>
      </c>
      <c r="K12" s="26" t="s">
        <v>194</v>
      </c>
      <c r="L12" s="56" t="s">
        <v>34</v>
      </c>
      <c r="M12" s="26" t="s">
        <v>195</v>
      </c>
      <c r="N12" s="26" t="s">
        <v>211</v>
      </c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220</v>
      </c>
      <c r="AA12" s="26" t="s">
        <v>221</v>
      </c>
      <c r="AB12" s="26" t="s">
        <v>222</v>
      </c>
      <c r="AC12" s="26" t="s">
        <v>223</v>
      </c>
      <c r="AD12" s="26" t="s">
        <v>224</v>
      </c>
      <c r="AE12" s="56" t="s">
        <v>34</v>
      </c>
      <c r="AF12" s="26" t="s">
        <v>225</v>
      </c>
      <c r="AG12" s="26" t="s">
        <v>244</v>
      </c>
      <c r="AH12" s="26" t="s">
        <v>226</v>
      </c>
      <c r="AI12" s="26" t="s">
        <v>227</v>
      </c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252</v>
      </c>
      <c r="AT12" s="26" t="s">
        <v>253</v>
      </c>
      <c r="AU12" s="26" t="s">
        <v>254</v>
      </c>
      <c r="AV12" s="26" t="s">
        <v>255</v>
      </c>
      <c r="AW12" s="26" t="s">
        <v>256</v>
      </c>
      <c r="AX12" s="56" t="s">
        <v>34</v>
      </c>
      <c r="AY12" s="26" t="s">
        <v>257</v>
      </c>
      <c r="AZ12" s="26" t="s">
        <v>258</v>
      </c>
      <c r="BA12" s="26" t="s">
        <v>259</v>
      </c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288</v>
      </c>
      <c r="BM12" s="26" t="s">
        <v>289</v>
      </c>
      <c r="BN12" s="26" t="s">
        <v>290</v>
      </c>
      <c r="BO12" s="26" t="s">
        <v>291</v>
      </c>
      <c r="BP12" s="26" t="s">
        <v>292</v>
      </c>
      <c r="BQ12" s="56" t="s">
        <v>34</v>
      </c>
      <c r="BR12" s="26" t="s">
        <v>293</v>
      </c>
      <c r="BS12" s="26" t="s">
        <v>294</v>
      </c>
      <c r="BT12" s="26" t="s">
        <v>211</v>
      </c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2893730</v>
      </c>
      <c r="C13" s="2">
        <v>5028</v>
      </c>
      <c r="D13" s="2">
        <v>13982</v>
      </c>
      <c r="E13" s="2" t="s">
        <v>83</v>
      </c>
      <c r="F13" s="70" t="s">
        <v>43</v>
      </c>
      <c r="G13" s="61">
        <v>8</v>
      </c>
      <c r="H13" s="8">
        <v>10</v>
      </c>
      <c r="I13" s="8">
        <v>10</v>
      </c>
      <c r="J13" s="8">
        <v>9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6.7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9.6999999999999993</v>
      </c>
      <c r="Z13" s="8">
        <v>7</v>
      </c>
      <c r="AA13" s="8">
        <v>7</v>
      </c>
      <c r="AB13" s="8">
        <v>7.5</v>
      </c>
      <c r="AC13" s="8">
        <v>10</v>
      </c>
      <c r="AD13" s="8">
        <v>8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3.95</v>
      </c>
      <c r="AF13" s="8">
        <v>10</v>
      </c>
      <c r="AG13" s="8">
        <v>8</v>
      </c>
      <c r="AH13" s="8">
        <v>9</v>
      </c>
      <c r="AI13" s="8">
        <v>10</v>
      </c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4.7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8">
        <v>8</v>
      </c>
      <c r="AT13" s="8">
        <v>10</v>
      </c>
      <c r="AU13" s="8">
        <v>9.1</v>
      </c>
      <c r="AV13" s="8">
        <v>8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6.31</v>
      </c>
      <c r="AY13" s="8">
        <v>7</v>
      </c>
      <c r="AZ13" s="8">
        <v>10</v>
      </c>
      <c r="BA13" s="8">
        <v>9</v>
      </c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2.6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8.9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5822402</v>
      </c>
      <c r="C14" s="3">
        <v>5026</v>
      </c>
      <c r="D14" s="3">
        <v>13983</v>
      </c>
      <c r="E14" s="3" t="s">
        <v>84</v>
      </c>
      <c r="F14" s="72" t="s">
        <v>43</v>
      </c>
      <c r="G14" s="62">
        <v>8</v>
      </c>
      <c r="H14" s="13">
        <v>10</v>
      </c>
      <c r="I14" s="13">
        <v>10</v>
      </c>
      <c r="J14" s="13">
        <v>5</v>
      </c>
      <c r="K14" s="13">
        <v>10</v>
      </c>
      <c r="L14" s="14">
        <f t="shared" si="0"/>
        <v>6.3</v>
      </c>
      <c r="M14" s="13">
        <v>8.5</v>
      </c>
      <c r="N14" s="13">
        <v>9</v>
      </c>
      <c r="O14" s="13"/>
      <c r="P14" s="13"/>
      <c r="Q14" s="13"/>
      <c r="R14" s="14">
        <f t="shared" si="1"/>
        <v>2.6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8.9</v>
      </c>
      <c r="Z14" s="13">
        <v>10</v>
      </c>
      <c r="AA14" s="13">
        <v>10</v>
      </c>
      <c r="AB14" s="13">
        <v>8</v>
      </c>
      <c r="AC14" s="13">
        <v>10</v>
      </c>
      <c r="AD14" s="13">
        <v>10</v>
      </c>
      <c r="AE14" s="14">
        <f t="shared" si="5"/>
        <v>4.8</v>
      </c>
      <c r="AF14" s="13">
        <v>10</v>
      </c>
      <c r="AG14" s="13">
        <v>8</v>
      </c>
      <c r="AH14" s="13">
        <v>9</v>
      </c>
      <c r="AI14" s="13">
        <v>10</v>
      </c>
      <c r="AJ14" s="13"/>
      <c r="AK14" s="14">
        <f t="shared" si="6"/>
        <v>4.7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9.5</v>
      </c>
      <c r="AS14" s="13">
        <v>8</v>
      </c>
      <c r="AT14" s="13">
        <v>10</v>
      </c>
      <c r="AU14" s="13">
        <v>7.5</v>
      </c>
      <c r="AV14" s="13">
        <v>8</v>
      </c>
      <c r="AW14" s="13">
        <v>9</v>
      </c>
      <c r="AX14" s="14">
        <f t="shared" si="10"/>
        <v>5.95</v>
      </c>
      <c r="AY14" s="13">
        <v>8</v>
      </c>
      <c r="AZ14" s="13">
        <v>1</v>
      </c>
      <c r="BA14" s="13">
        <v>8</v>
      </c>
      <c r="BB14" s="13"/>
      <c r="BC14" s="13"/>
      <c r="BD14" s="14">
        <f t="shared" si="11"/>
        <v>1.7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7.7</v>
      </c>
      <c r="BL14" s="13">
        <v>2</v>
      </c>
      <c r="BM14" s="13">
        <v>8</v>
      </c>
      <c r="BN14" s="13">
        <v>10</v>
      </c>
      <c r="BO14" s="13">
        <v>10</v>
      </c>
      <c r="BP14" s="13">
        <v>10</v>
      </c>
      <c r="BQ14" s="14">
        <f t="shared" si="15"/>
        <v>5.8</v>
      </c>
      <c r="BR14" s="13">
        <v>6</v>
      </c>
      <c r="BS14" s="13">
        <v>1</v>
      </c>
      <c r="BT14" s="13">
        <v>9</v>
      </c>
      <c r="BU14" s="13"/>
      <c r="BV14" s="13"/>
      <c r="BW14" s="14">
        <f t="shared" si="16"/>
        <v>1.6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7.4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2206875</v>
      </c>
      <c r="C15" s="2">
        <v>5142</v>
      </c>
      <c r="D15" s="2">
        <v>14355</v>
      </c>
      <c r="E15" s="2" t="s">
        <v>85</v>
      </c>
      <c r="F15" s="70" t="s">
        <v>45</v>
      </c>
      <c r="G15" s="61">
        <v>7.5</v>
      </c>
      <c r="H15" s="8">
        <v>10</v>
      </c>
      <c r="I15" s="8">
        <v>1</v>
      </c>
      <c r="J15" s="8">
        <v>5</v>
      </c>
      <c r="K15" s="8">
        <v>10</v>
      </c>
      <c r="L15" s="14">
        <f t="shared" si="0"/>
        <v>5.35</v>
      </c>
      <c r="M15" s="8">
        <v>10</v>
      </c>
      <c r="N15" s="8">
        <v>8</v>
      </c>
      <c r="O15" s="8"/>
      <c r="P15" s="8"/>
      <c r="Q15" s="8"/>
      <c r="R15" s="14">
        <f t="shared" si="1"/>
        <v>2.8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7</v>
      </c>
      <c r="AA15" s="8">
        <v>8</v>
      </c>
      <c r="AB15" s="8">
        <v>8.5</v>
      </c>
      <c r="AC15" s="8">
        <v>10</v>
      </c>
      <c r="AD15" s="8"/>
      <c r="AE15" s="14">
        <f t="shared" si="5"/>
        <v>3.35</v>
      </c>
      <c r="AF15" s="8">
        <v>8</v>
      </c>
      <c r="AG15" s="8">
        <v>8</v>
      </c>
      <c r="AH15" s="8">
        <v>9</v>
      </c>
      <c r="AI15" s="8">
        <v>10</v>
      </c>
      <c r="AJ15" s="8"/>
      <c r="AK15" s="14">
        <f t="shared" si="6"/>
        <v>4.5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7.9</v>
      </c>
      <c r="AS15" s="8">
        <v>6</v>
      </c>
      <c r="AT15" s="8">
        <v>1</v>
      </c>
      <c r="AU15" s="8">
        <v>8.3000000000000007</v>
      </c>
      <c r="AV15" s="8">
        <v>6</v>
      </c>
      <c r="AW15" s="8">
        <v>9</v>
      </c>
      <c r="AX15" s="14">
        <f t="shared" si="10"/>
        <v>4.53</v>
      </c>
      <c r="AY15" s="8">
        <v>8</v>
      </c>
      <c r="AZ15" s="8">
        <v>1</v>
      </c>
      <c r="BA15" s="8">
        <v>8</v>
      </c>
      <c r="BB15" s="8"/>
      <c r="BC15" s="8"/>
      <c r="BD15" s="14">
        <f t="shared" si="11"/>
        <v>1.7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6.2</v>
      </c>
      <c r="BL15" s="8">
        <v>4</v>
      </c>
      <c r="BM15" s="8">
        <v>8</v>
      </c>
      <c r="BN15" s="8">
        <v>1</v>
      </c>
      <c r="BO15" s="8">
        <v>1</v>
      </c>
      <c r="BP15" s="8">
        <v>1</v>
      </c>
      <c r="BQ15" s="14">
        <f t="shared" si="15"/>
        <v>2.4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2.4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3778869</v>
      </c>
      <c r="C16" s="3">
        <v>5022</v>
      </c>
      <c r="D16" s="3">
        <v>14356</v>
      </c>
      <c r="E16" s="3" t="s">
        <v>86</v>
      </c>
      <c r="F16" s="72" t="s">
        <v>43</v>
      </c>
      <c r="G16" s="62">
        <v>3</v>
      </c>
      <c r="H16" s="13">
        <v>10</v>
      </c>
      <c r="I16" s="13">
        <v>10</v>
      </c>
      <c r="J16" s="13">
        <v>8</v>
      </c>
      <c r="K16" s="13">
        <v>10</v>
      </c>
      <c r="L16" s="14">
        <f t="shared" si="0"/>
        <v>6.1</v>
      </c>
      <c r="M16" s="13">
        <v>10</v>
      </c>
      <c r="N16" s="13">
        <v>9</v>
      </c>
      <c r="O16" s="13"/>
      <c r="P16" s="13"/>
      <c r="Q16" s="13"/>
      <c r="R16" s="14">
        <f t="shared" si="1"/>
        <v>2.9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</v>
      </c>
      <c r="Z16" s="13">
        <v>7</v>
      </c>
      <c r="AA16" s="13">
        <v>7</v>
      </c>
      <c r="AB16" s="13">
        <v>5.7</v>
      </c>
      <c r="AC16" s="13">
        <v>10</v>
      </c>
      <c r="AD16" s="13">
        <v>6</v>
      </c>
      <c r="AE16" s="14">
        <f t="shared" si="5"/>
        <v>3.57</v>
      </c>
      <c r="AF16" s="13">
        <v>10</v>
      </c>
      <c r="AG16" s="13">
        <v>2</v>
      </c>
      <c r="AH16" s="13">
        <v>9</v>
      </c>
      <c r="AI16" s="13">
        <v>10</v>
      </c>
      <c r="AJ16" s="13"/>
      <c r="AK16" s="14">
        <f t="shared" si="6"/>
        <v>4.0999999999999996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7.7</v>
      </c>
      <c r="AS16" s="13">
        <v>7</v>
      </c>
      <c r="AT16" s="13">
        <v>10</v>
      </c>
      <c r="AU16" s="13">
        <v>9.1</v>
      </c>
      <c r="AV16" s="13">
        <v>8</v>
      </c>
      <c r="AW16" s="13">
        <v>10</v>
      </c>
      <c r="AX16" s="14">
        <f t="shared" si="10"/>
        <v>6.11</v>
      </c>
      <c r="AY16" s="13">
        <v>7</v>
      </c>
      <c r="AZ16" s="13">
        <v>8.5</v>
      </c>
      <c r="BA16" s="13">
        <v>8</v>
      </c>
      <c r="BB16" s="13"/>
      <c r="BC16" s="13"/>
      <c r="BD16" s="14">
        <f t="shared" si="11"/>
        <v>2.35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>
        <v>4</v>
      </c>
      <c r="BM16" s="13">
        <v>8</v>
      </c>
      <c r="BN16" s="13">
        <v>10</v>
      </c>
      <c r="BO16" s="13">
        <v>8</v>
      </c>
      <c r="BP16" s="13">
        <v>7</v>
      </c>
      <c r="BQ16" s="14">
        <f t="shared" si="15"/>
        <v>5.5</v>
      </c>
      <c r="BR16" s="13">
        <v>8</v>
      </c>
      <c r="BS16" s="13">
        <v>8</v>
      </c>
      <c r="BT16" s="13">
        <v>9</v>
      </c>
      <c r="BU16" s="13"/>
      <c r="BV16" s="13"/>
      <c r="BW16" s="14">
        <f t="shared" si="16"/>
        <v>2.5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2557725</v>
      </c>
      <c r="C17" s="2">
        <v>5032</v>
      </c>
      <c r="D17" s="2">
        <v>13984</v>
      </c>
      <c r="E17" s="2" t="s">
        <v>87</v>
      </c>
      <c r="F17" s="70" t="s">
        <v>43</v>
      </c>
      <c r="G17" s="61">
        <v>7.5</v>
      </c>
      <c r="H17" s="8">
        <v>8</v>
      </c>
      <c r="I17" s="8">
        <v>10</v>
      </c>
      <c r="J17" s="8">
        <v>5</v>
      </c>
      <c r="K17" s="8">
        <v>8</v>
      </c>
      <c r="L17" s="14">
        <f t="shared" si="0"/>
        <v>5.45</v>
      </c>
      <c r="M17" s="8">
        <v>5</v>
      </c>
      <c r="N17" s="8">
        <v>8</v>
      </c>
      <c r="O17" s="8"/>
      <c r="P17" s="8"/>
      <c r="Q17" s="8"/>
      <c r="R17" s="14">
        <f t="shared" si="1"/>
        <v>1.8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7.3</v>
      </c>
      <c r="Z17" s="8">
        <v>8</v>
      </c>
      <c r="AA17" s="8">
        <v>5</v>
      </c>
      <c r="AB17" s="8">
        <v>8.5</v>
      </c>
      <c r="AC17" s="8">
        <v>10</v>
      </c>
      <c r="AD17" s="8"/>
      <c r="AE17" s="14">
        <f t="shared" si="5"/>
        <v>3.15</v>
      </c>
      <c r="AF17" s="8">
        <v>8</v>
      </c>
      <c r="AG17" s="8">
        <v>1</v>
      </c>
      <c r="AH17" s="8">
        <v>8</v>
      </c>
      <c r="AI17" s="8">
        <v>10</v>
      </c>
      <c r="AJ17" s="8"/>
      <c r="AK17" s="14">
        <f t="shared" si="6"/>
        <v>3.7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6.9</v>
      </c>
      <c r="AS17" s="8">
        <v>6</v>
      </c>
      <c r="AT17" s="8">
        <v>9</v>
      </c>
      <c r="AU17" s="8">
        <v>1</v>
      </c>
      <c r="AV17" s="8">
        <v>8</v>
      </c>
      <c r="AW17" s="8">
        <v>10</v>
      </c>
      <c r="AX17" s="14">
        <f t="shared" si="10"/>
        <v>5</v>
      </c>
      <c r="AY17" s="8">
        <v>1</v>
      </c>
      <c r="AZ17" s="8">
        <v>1</v>
      </c>
      <c r="BA17" s="8">
        <v>6</v>
      </c>
      <c r="BB17" s="8"/>
      <c r="BC17" s="8"/>
      <c r="BD17" s="14">
        <f t="shared" si="11"/>
        <v>0.8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5.8</v>
      </c>
      <c r="BL17" s="8">
        <v>1</v>
      </c>
      <c r="BM17" s="8">
        <v>8</v>
      </c>
      <c r="BN17" s="8">
        <v>10</v>
      </c>
      <c r="BO17" s="8">
        <v>4</v>
      </c>
      <c r="BP17" s="8">
        <v>7</v>
      </c>
      <c r="BQ17" s="14">
        <f t="shared" si="15"/>
        <v>4.8</v>
      </c>
      <c r="BR17" s="8">
        <v>6.5</v>
      </c>
      <c r="BS17" s="8">
        <v>1</v>
      </c>
      <c r="BT17" s="8">
        <v>7</v>
      </c>
      <c r="BU17" s="8"/>
      <c r="BV17" s="8"/>
      <c r="BW17" s="14">
        <f t="shared" si="16"/>
        <v>1.45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6.3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5018929</v>
      </c>
      <c r="C18" s="3">
        <v>4979</v>
      </c>
      <c r="D18" s="3">
        <v>13985</v>
      </c>
      <c r="E18" s="3" t="s">
        <v>88</v>
      </c>
      <c r="F18" s="72" t="s">
        <v>45</v>
      </c>
      <c r="G18" s="62">
        <v>10</v>
      </c>
      <c r="H18" s="13">
        <v>10</v>
      </c>
      <c r="I18" s="13">
        <v>10</v>
      </c>
      <c r="J18" s="13">
        <v>6.5</v>
      </c>
      <c r="K18" s="13">
        <v>10</v>
      </c>
      <c r="L18" s="14">
        <f t="shared" si="0"/>
        <v>6.65</v>
      </c>
      <c r="M18" s="13">
        <v>10</v>
      </c>
      <c r="N18" s="13">
        <v>8</v>
      </c>
      <c r="O18" s="13"/>
      <c r="P18" s="13"/>
      <c r="Q18" s="13"/>
      <c r="R18" s="14">
        <f t="shared" si="1"/>
        <v>2.8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9.5</v>
      </c>
      <c r="Z18" s="13">
        <v>10</v>
      </c>
      <c r="AA18" s="13">
        <v>10</v>
      </c>
      <c r="AB18" s="13">
        <v>7.3</v>
      </c>
      <c r="AC18" s="13">
        <v>10</v>
      </c>
      <c r="AD18" s="13">
        <v>9</v>
      </c>
      <c r="AE18" s="14">
        <f t="shared" si="5"/>
        <v>4.63</v>
      </c>
      <c r="AF18" s="13">
        <v>10</v>
      </c>
      <c r="AG18" s="13">
        <v>10</v>
      </c>
      <c r="AH18" s="13">
        <v>8</v>
      </c>
      <c r="AI18" s="13">
        <v>10</v>
      </c>
      <c r="AJ18" s="13"/>
      <c r="AK18" s="14">
        <f t="shared" si="6"/>
        <v>4.8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9.4</v>
      </c>
      <c r="AS18" s="13">
        <v>6</v>
      </c>
      <c r="AT18" s="13">
        <v>10</v>
      </c>
      <c r="AU18" s="13">
        <v>6.7</v>
      </c>
      <c r="AV18" s="13">
        <v>8</v>
      </c>
      <c r="AW18" s="13">
        <v>10</v>
      </c>
      <c r="AX18" s="14">
        <f t="shared" si="10"/>
        <v>5.67</v>
      </c>
      <c r="AY18" s="13">
        <v>9</v>
      </c>
      <c r="AZ18" s="13">
        <v>8.5</v>
      </c>
      <c r="BA18" s="13">
        <v>8</v>
      </c>
      <c r="BB18" s="13"/>
      <c r="BC18" s="13"/>
      <c r="BD18" s="14">
        <f t="shared" si="11"/>
        <v>2.5499999999999998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8.1999999999999993</v>
      </c>
      <c r="BL18" s="13">
        <v>6</v>
      </c>
      <c r="BM18" s="13">
        <v>8</v>
      </c>
      <c r="BN18" s="13">
        <v>10</v>
      </c>
      <c r="BO18" s="13">
        <v>8</v>
      </c>
      <c r="BP18" s="13">
        <v>7</v>
      </c>
      <c r="BQ18" s="14">
        <f t="shared" si="15"/>
        <v>5.7</v>
      </c>
      <c r="BR18" s="13">
        <v>8</v>
      </c>
      <c r="BS18" s="13">
        <v>9</v>
      </c>
      <c r="BT18" s="13">
        <v>9</v>
      </c>
      <c r="BU18" s="13"/>
      <c r="BV18" s="13"/>
      <c r="BW18" s="14">
        <f t="shared" si="16"/>
        <v>2.6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8.3000000000000007</v>
      </c>
      <c r="CE18" s="58">
        <f t="shared" si="20"/>
        <v>9</v>
      </c>
      <c r="CF18" s="22"/>
      <c r="CG18" s="58">
        <f t="shared" si="21"/>
        <v>9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2557687</v>
      </c>
      <c r="C19" s="2">
        <v>5025</v>
      </c>
      <c r="D19" s="2">
        <v>13986</v>
      </c>
      <c r="E19" s="2" t="s">
        <v>89</v>
      </c>
      <c r="F19" s="70" t="s">
        <v>43</v>
      </c>
      <c r="G19" s="61">
        <v>7</v>
      </c>
      <c r="H19" s="8">
        <v>5</v>
      </c>
      <c r="I19" s="8">
        <v>9</v>
      </c>
      <c r="J19" s="8">
        <v>6.5</v>
      </c>
      <c r="K19" s="8">
        <v>7.5</v>
      </c>
      <c r="L19" s="14">
        <f t="shared" si="0"/>
        <v>4.75</v>
      </c>
      <c r="M19" s="8">
        <v>6.5</v>
      </c>
      <c r="N19" s="8">
        <v>8</v>
      </c>
      <c r="O19" s="8"/>
      <c r="P19" s="8"/>
      <c r="Q19" s="8"/>
      <c r="R19" s="14">
        <f t="shared" si="1"/>
        <v>2.1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>
        <v>8</v>
      </c>
      <c r="AA19" s="8">
        <v>8</v>
      </c>
      <c r="AB19" s="8">
        <v>8</v>
      </c>
      <c r="AC19" s="8">
        <v>9</v>
      </c>
      <c r="AD19" s="8">
        <v>8</v>
      </c>
      <c r="AE19" s="14">
        <f t="shared" si="5"/>
        <v>4.0999999999999996</v>
      </c>
      <c r="AF19" s="8">
        <v>8</v>
      </c>
      <c r="AG19" s="8">
        <v>10</v>
      </c>
      <c r="AH19" s="8">
        <v>8</v>
      </c>
      <c r="AI19" s="8">
        <v>10</v>
      </c>
      <c r="AJ19" s="8"/>
      <c r="AK19" s="14">
        <f t="shared" si="6"/>
        <v>4.5999999999999996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8.6999999999999993</v>
      </c>
      <c r="AS19" s="8">
        <v>6</v>
      </c>
      <c r="AT19" s="8">
        <v>10</v>
      </c>
      <c r="AU19" s="8">
        <v>6.7</v>
      </c>
      <c r="AV19" s="8">
        <v>10</v>
      </c>
      <c r="AW19" s="8">
        <v>8.5</v>
      </c>
      <c r="AX19" s="14">
        <f t="shared" si="10"/>
        <v>5.57</v>
      </c>
      <c r="AY19" s="8">
        <v>8</v>
      </c>
      <c r="AZ19" s="8">
        <v>8.5</v>
      </c>
      <c r="BA19" s="8">
        <v>8</v>
      </c>
      <c r="BB19" s="8"/>
      <c r="BC19" s="8"/>
      <c r="BD19" s="14">
        <f t="shared" si="11"/>
        <v>2.4500000000000002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</v>
      </c>
      <c r="BL19" s="8">
        <v>2</v>
      </c>
      <c r="BM19" s="8">
        <v>8</v>
      </c>
      <c r="BN19" s="8">
        <v>10</v>
      </c>
      <c r="BO19" s="8">
        <v>8</v>
      </c>
      <c r="BP19" s="8">
        <v>7</v>
      </c>
      <c r="BQ19" s="14">
        <f t="shared" si="15"/>
        <v>5.3</v>
      </c>
      <c r="BR19" s="8">
        <v>6</v>
      </c>
      <c r="BS19" s="8">
        <v>1</v>
      </c>
      <c r="BT19" s="8">
        <v>8</v>
      </c>
      <c r="BU19" s="8"/>
      <c r="BV19" s="8"/>
      <c r="BW19" s="14">
        <f t="shared" si="16"/>
        <v>1.5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6.8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2564150</v>
      </c>
      <c r="C20" s="3">
        <v>4662</v>
      </c>
      <c r="D20" s="3">
        <v>14374</v>
      </c>
      <c r="E20" s="3" t="s">
        <v>90</v>
      </c>
      <c r="F20" s="72" t="s">
        <v>45</v>
      </c>
      <c r="G20" s="62">
        <v>7.5</v>
      </c>
      <c r="H20" s="13">
        <v>8</v>
      </c>
      <c r="I20" s="13">
        <v>10</v>
      </c>
      <c r="J20" s="13">
        <v>5</v>
      </c>
      <c r="K20" s="13">
        <v>10</v>
      </c>
      <c r="L20" s="14">
        <f t="shared" si="0"/>
        <v>5.85</v>
      </c>
      <c r="M20" s="13">
        <v>7.5</v>
      </c>
      <c r="N20" s="13">
        <v>8</v>
      </c>
      <c r="O20" s="13"/>
      <c r="P20" s="13"/>
      <c r="Q20" s="13"/>
      <c r="R20" s="14">
        <f t="shared" si="1"/>
        <v>2.2999999999999998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>
        <v>1</v>
      </c>
      <c r="AA20" s="13">
        <v>1</v>
      </c>
      <c r="AB20" s="13">
        <v>6.5</v>
      </c>
      <c r="AC20" s="13">
        <v>8</v>
      </c>
      <c r="AD20" s="13">
        <v>9</v>
      </c>
      <c r="AE20" s="14">
        <f t="shared" si="5"/>
        <v>2.5499999999999998</v>
      </c>
      <c r="AF20" s="13">
        <v>8</v>
      </c>
      <c r="AG20" s="13">
        <v>1</v>
      </c>
      <c r="AH20" s="13">
        <v>7</v>
      </c>
      <c r="AI20" s="13">
        <v>10</v>
      </c>
      <c r="AJ20" s="13"/>
      <c r="AK20" s="14">
        <f t="shared" si="6"/>
        <v>3.6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6.2</v>
      </c>
      <c r="AS20" s="13">
        <v>6</v>
      </c>
      <c r="AT20" s="13">
        <v>10</v>
      </c>
      <c r="AU20" s="13">
        <v>1</v>
      </c>
      <c r="AV20" s="13">
        <v>1</v>
      </c>
      <c r="AW20" s="13">
        <v>8</v>
      </c>
      <c r="AX20" s="14">
        <f t="shared" si="10"/>
        <v>4</v>
      </c>
      <c r="AY20" s="13">
        <v>8</v>
      </c>
      <c r="AZ20" s="13">
        <v>1</v>
      </c>
      <c r="BA20" s="13">
        <v>7</v>
      </c>
      <c r="BB20" s="13"/>
      <c r="BC20" s="13"/>
      <c r="BD20" s="14">
        <f t="shared" si="11"/>
        <v>1.6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5.6</v>
      </c>
      <c r="BL20" s="13">
        <v>4</v>
      </c>
      <c r="BM20" s="13">
        <v>8</v>
      </c>
      <c r="BN20" s="13">
        <v>10</v>
      </c>
      <c r="BO20" s="13">
        <v>6</v>
      </c>
      <c r="BP20" s="13">
        <v>6</v>
      </c>
      <c r="BQ20" s="14">
        <f t="shared" si="15"/>
        <v>5.2</v>
      </c>
      <c r="BR20" s="13">
        <v>1</v>
      </c>
      <c r="BS20" s="13">
        <v>8</v>
      </c>
      <c r="BT20" s="13">
        <v>7</v>
      </c>
      <c r="BU20" s="13"/>
      <c r="BV20" s="13"/>
      <c r="BW20" s="14">
        <f t="shared" si="16"/>
        <v>1.6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6.8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3635304</v>
      </c>
      <c r="C21" s="2">
        <v>4699</v>
      </c>
      <c r="D21" s="2">
        <v>13987</v>
      </c>
      <c r="E21" s="2" t="s">
        <v>91</v>
      </c>
      <c r="F21" s="70" t="s">
        <v>43</v>
      </c>
      <c r="G21" s="61">
        <v>10</v>
      </c>
      <c r="H21" s="8">
        <v>10</v>
      </c>
      <c r="I21" s="8">
        <v>10</v>
      </c>
      <c r="J21" s="8">
        <v>6.5</v>
      </c>
      <c r="K21" s="8">
        <v>10</v>
      </c>
      <c r="L21" s="14">
        <f t="shared" si="0"/>
        <v>6.65</v>
      </c>
      <c r="M21" s="8">
        <v>10</v>
      </c>
      <c r="N21" s="8">
        <v>9</v>
      </c>
      <c r="O21" s="8"/>
      <c r="P21" s="8"/>
      <c r="Q21" s="8"/>
      <c r="R21" s="14">
        <f t="shared" si="1"/>
        <v>2.9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9.6</v>
      </c>
      <c r="Z21" s="8">
        <v>10</v>
      </c>
      <c r="AA21" s="8">
        <v>10</v>
      </c>
      <c r="AB21" s="8">
        <v>8.5</v>
      </c>
      <c r="AC21" s="8">
        <v>10</v>
      </c>
      <c r="AD21" s="8">
        <v>9</v>
      </c>
      <c r="AE21" s="14">
        <f t="shared" si="5"/>
        <v>4.75</v>
      </c>
      <c r="AF21" s="8">
        <v>10</v>
      </c>
      <c r="AG21" s="8">
        <v>10</v>
      </c>
      <c r="AH21" s="8">
        <v>10</v>
      </c>
      <c r="AI21" s="8">
        <v>10</v>
      </c>
      <c r="AJ21" s="8"/>
      <c r="AK21" s="14">
        <f t="shared" si="6"/>
        <v>5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9.8000000000000007</v>
      </c>
      <c r="AS21" s="8">
        <v>9</v>
      </c>
      <c r="AT21" s="8">
        <v>10</v>
      </c>
      <c r="AU21" s="8">
        <v>7.5</v>
      </c>
      <c r="AV21" s="8">
        <v>10</v>
      </c>
      <c r="AW21" s="8">
        <v>10</v>
      </c>
      <c r="AX21" s="14">
        <f t="shared" si="10"/>
        <v>6.55</v>
      </c>
      <c r="AY21" s="8">
        <v>10</v>
      </c>
      <c r="AZ21" s="8">
        <v>10</v>
      </c>
      <c r="BA21" s="8">
        <v>10</v>
      </c>
      <c r="BB21" s="8"/>
      <c r="BC21" s="8"/>
      <c r="BD21" s="14">
        <f t="shared" si="11"/>
        <v>3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</v>
      </c>
      <c r="BL21" s="8">
        <v>8</v>
      </c>
      <c r="BM21" s="8">
        <v>10</v>
      </c>
      <c r="BN21" s="8">
        <v>10</v>
      </c>
      <c r="BO21" s="8">
        <v>6</v>
      </c>
      <c r="BP21" s="8">
        <v>10</v>
      </c>
      <c r="BQ21" s="14">
        <f t="shared" si="15"/>
        <v>6.4</v>
      </c>
      <c r="BR21" s="8">
        <v>10</v>
      </c>
      <c r="BS21" s="8">
        <v>8</v>
      </c>
      <c r="BT21" s="8">
        <v>10</v>
      </c>
      <c r="BU21" s="8"/>
      <c r="BV21" s="8"/>
      <c r="BW21" s="14">
        <f t="shared" si="16"/>
        <v>2.8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9.1999999999999993</v>
      </c>
      <c r="CE21" s="58">
        <f t="shared" si="20"/>
        <v>10</v>
      </c>
      <c r="CF21" s="21"/>
      <c r="CG21" s="58">
        <f t="shared" si="21"/>
        <v>10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2568682</v>
      </c>
      <c r="C22" s="3">
        <v>5012</v>
      </c>
      <c r="D22" s="3">
        <v>13988</v>
      </c>
      <c r="E22" s="3" t="s">
        <v>92</v>
      </c>
      <c r="F22" s="72" t="s">
        <v>45</v>
      </c>
      <c r="G22" s="62">
        <v>3</v>
      </c>
      <c r="H22" s="13">
        <v>7</v>
      </c>
      <c r="I22" s="13">
        <v>1</v>
      </c>
      <c r="J22" s="13">
        <v>5</v>
      </c>
      <c r="K22" s="13">
        <v>10</v>
      </c>
      <c r="L22" s="14">
        <f t="shared" si="0"/>
        <v>4.3</v>
      </c>
      <c r="M22" s="13">
        <v>9</v>
      </c>
      <c r="N22" s="13">
        <v>8</v>
      </c>
      <c r="O22" s="13"/>
      <c r="P22" s="13"/>
      <c r="Q22" s="13"/>
      <c r="R22" s="14">
        <f t="shared" si="1"/>
        <v>2.6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>
        <v>9</v>
      </c>
      <c r="AA22" s="13">
        <v>1</v>
      </c>
      <c r="AB22" s="13">
        <v>6.6</v>
      </c>
      <c r="AC22" s="13">
        <v>10</v>
      </c>
      <c r="AD22" s="13">
        <v>10</v>
      </c>
      <c r="AE22" s="14">
        <f t="shared" si="5"/>
        <v>3.66</v>
      </c>
      <c r="AF22" s="13">
        <v>10</v>
      </c>
      <c r="AG22" s="13">
        <v>4</v>
      </c>
      <c r="AH22" s="13">
        <v>8</v>
      </c>
      <c r="AI22" s="13">
        <v>10</v>
      </c>
      <c r="AJ22" s="13"/>
      <c r="AK22" s="14">
        <f t="shared" si="6"/>
        <v>4.2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7.9</v>
      </c>
      <c r="AS22" s="13">
        <v>6</v>
      </c>
      <c r="AT22" s="13">
        <v>10</v>
      </c>
      <c r="AU22" s="13">
        <v>8</v>
      </c>
      <c r="AV22" s="13">
        <v>6</v>
      </c>
      <c r="AW22" s="13">
        <v>10</v>
      </c>
      <c r="AX22" s="14">
        <f t="shared" si="10"/>
        <v>5.6</v>
      </c>
      <c r="AY22" s="13">
        <v>8</v>
      </c>
      <c r="AZ22" s="13">
        <v>10</v>
      </c>
      <c r="BA22" s="13">
        <v>8</v>
      </c>
      <c r="BB22" s="13"/>
      <c r="BC22" s="13"/>
      <c r="BD22" s="14">
        <f t="shared" si="11"/>
        <v>2.6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8.1999999999999993</v>
      </c>
      <c r="BL22" s="13">
        <v>1</v>
      </c>
      <c r="BM22" s="13">
        <v>8</v>
      </c>
      <c r="BN22" s="13">
        <v>10</v>
      </c>
      <c r="BO22" s="13">
        <v>6</v>
      </c>
      <c r="BP22" s="13">
        <v>8</v>
      </c>
      <c r="BQ22" s="14">
        <f t="shared" si="15"/>
        <v>5.0999999999999996</v>
      </c>
      <c r="BR22" s="13">
        <v>6</v>
      </c>
      <c r="BS22" s="13">
        <v>10</v>
      </c>
      <c r="BT22" s="13">
        <v>8</v>
      </c>
      <c r="BU22" s="13"/>
      <c r="BV22" s="13"/>
      <c r="BW22" s="14">
        <f t="shared" si="16"/>
        <v>2.4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7.5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2568929</v>
      </c>
      <c r="C23" s="2">
        <v>4995</v>
      </c>
      <c r="D23" s="2">
        <v>13989</v>
      </c>
      <c r="E23" s="2" t="s">
        <v>93</v>
      </c>
      <c r="F23" s="70" t="s">
        <v>43</v>
      </c>
      <c r="G23" s="61">
        <v>3</v>
      </c>
      <c r="H23" s="8">
        <v>9</v>
      </c>
      <c r="I23" s="8">
        <v>10</v>
      </c>
      <c r="J23" s="8">
        <v>8</v>
      </c>
      <c r="K23" s="8">
        <v>8</v>
      </c>
      <c r="L23" s="14">
        <f t="shared" si="0"/>
        <v>5.5</v>
      </c>
      <c r="M23" s="8">
        <v>10</v>
      </c>
      <c r="N23" s="8">
        <v>8</v>
      </c>
      <c r="O23" s="8"/>
      <c r="P23" s="8"/>
      <c r="Q23" s="8"/>
      <c r="R23" s="14">
        <f t="shared" si="1"/>
        <v>2.8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>
        <v>8</v>
      </c>
      <c r="AA23" s="8">
        <v>4</v>
      </c>
      <c r="AB23" s="8">
        <v>7.5</v>
      </c>
      <c r="AC23" s="8">
        <v>9</v>
      </c>
      <c r="AD23" s="8">
        <v>8</v>
      </c>
      <c r="AE23" s="14">
        <f t="shared" si="5"/>
        <v>3.65</v>
      </c>
      <c r="AF23" s="8">
        <v>8</v>
      </c>
      <c r="AG23" s="8">
        <v>2</v>
      </c>
      <c r="AH23" s="8">
        <v>8</v>
      </c>
      <c r="AI23" s="8">
        <v>10</v>
      </c>
      <c r="AJ23" s="8"/>
      <c r="AK23" s="14">
        <f t="shared" si="6"/>
        <v>3.8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7.5</v>
      </c>
      <c r="AS23" s="8">
        <v>8</v>
      </c>
      <c r="AT23" s="8">
        <v>9</v>
      </c>
      <c r="AU23" s="8">
        <v>9.1</v>
      </c>
      <c r="AV23" s="8">
        <v>6</v>
      </c>
      <c r="AW23" s="8">
        <v>10</v>
      </c>
      <c r="AX23" s="14">
        <f t="shared" si="10"/>
        <v>6.01</v>
      </c>
      <c r="AY23" s="8">
        <v>7</v>
      </c>
      <c r="AZ23" s="8">
        <v>10</v>
      </c>
      <c r="BA23" s="8">
        <v>9</v>
      </c>
      <c r="BB23" s="8"/>
      <c r="BC23" s="8"/>
      <c r="BD23" s="14">
        <f t="shared" si="11"/>
        <v>2.6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8.6</v>
      </c>
      <c r="BL23" s="8">
        <v>6</v>
      </c>
      <c r="BM23" s="8">
        <v>8</v>
      </c>
      <c r="BN23" s="8">
        <v>10</v>
      </c>
      <c r="BO23" s="8">
        <v>6</v>
      </c>
      <c r="BP23" s="8">
        <v>6</v>
      </c>
      <c r="BQ23" s="14">
        <f t="shared" si="15"/>
        <v>5.4</v>
      </c>
      <c r="BR23" s="8">
        <v>6</v>
      </c>
      <c r="BS23" s="8">
        <v>4</v>
      </c>
      <c r="BT23" s="8">
        <v>9</v>
      </c>
      <c r="BU23" s="8"/>
      <c r="BV23" s="8"/>
      <c r="BW23" s="14">
        <f t="shared" si="16"/>
        <v>1.9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7.3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2207214</v>
      </c>
      <c r="C24" s="3">
        <v>4997</v>
      </c>
      <c r="D24" s="3">
        <v>13991</v>
      </c>
      <c r="E24" s="3" t="s">
        <v>94</v>
      </c>
      <c r="F24" s="72" t="s">
        <v>43</v>
      </c>
      <c r="G24" s="62">
        <v>3</v>
      </c>
      <c r="H24" s="13">
        <v>10</v>
      </c>
      <c r="I24" s="13">
        <v>10</v>
      </c>
      <c r="J24" s="13">
        <v>8</v>
      </c>
      <c r="K24" s="13">
        <v>10</v>
      </c>
      <c r="L24" s="14">
        <f t="shared" si="0"/>
        <v>6.1</v>
      </c>
      <c r="M24" s="13">
        <v>6</v>
      </c>
      <c r="N24" s="13">
        <v>8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8.1</v>
      </c>
      <c r="Z24" s="13">
        <v>8</v>
      </c>
      <c r="AA24" s="13">
        <v>7</v>
      </c>
      <c r="AB24" s="13">
        <v>8.5</v>
      </c>
      <c r="AC24" s="13">
        <v>10</v>
      </c>
      <c r="AD24" s="13">
        <v>9</v>
      </c>
      <c r="AE24" s="14">
        <f t="shared" si="5"/>
        <v>4.25</v>
      </c>
      <c r="AF24" s="13">
        <v>10</v>
      </c>
      <c r="AG24" s="13"/>
      <c r="AH24" s="13">
        <v>8</v>
      </c>
      <c r="AI24" s="13">
        <v>10</v>
      </c>
      <c r="AJ24" s="13"/>
      <c r="AK24" s="14">
        <f t="shared" si="6"/>
        <v>3.8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8.1</v>
      </c>
      <c r="AS24" s="13">
        <v>8</v>
      </c>
      <c r="AT24" s="13">
        <v>10</v>
      </c>
      <c r="AU24" s="13">
        <v>7.5</v>
      </c>
      <c r="AV24" s="13">
        <v>10</v>
      </c>
      <c r="AW24" s="13">
        <v>10</v>
      </c>
      <c r="AX24" s="14">
        <f t="shared" si="10"/>
        <v>6.35</v>
      </c>
      <c r="AY24" s="13">
        <v>9</v>
      </c>
      <c r="AZ24" s="13">
        <v>8.5</v>
      </c>
      <c r="BA24" s="13">
        <v>10</v>
      </c>
      <c r="BB24" s="13"/>
      <c r="BC24" s="13"/>
      <c r="BD24" s="14">
        <f t="shared" si="11"/>
        <v>2.75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9.1</v>
      </c>
      <c r="BL24" s="13">
        <v>8</v>
      </c>
      <c r="BM24" s="13">
        <v>8</v>
      </c>
      <c r="BN24" s="13">
        <v>10</v>
      </c>
      <c r="BO24" s="13">
        <v>10</v>
      </c>
      <c r="BP24" s="13">
        <v>10</v>
      </c>
      <c r="BQ24" s="14">
        <f t="shared" si="15"/>
        <v>6.4</v>
      </c>
      <c r="BR24" s="13">
        <v>10</v>
      </c>
      <c r="BS24" s="13">
        <v>6</v>
      </c>
      <c r="BT24" s="13">
        <v>10</v>
      </c>
      <c r="BU24" s="13"/>
      <c r="BV24" s="13"/>
      <c r="BW24" s="14">
        <f t="shared" si="16"/>
        <v>2.6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</v>
      </c>
      <c r="CE24" s="58">
        <f t="shared" si="20"/>
        <v>9</v>
      </c>
      <c r="CF24" s="22"/>
      <c r="CG24" s="58">
        <f t="shared" si="21"/>
        <v>9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2562362</v>
      </c>
      <c r="C25" s="2">
        <v>5001</v>
      </c>
      <c r="D25" s="2">
        <v>13992</v>
      </c>
      <c r="E25" s="2" t="s">
        <v>95</v>
      </c>
      <c r="F25" s="70" t="s">
        <v>43</v>
      </c>
      <c r="G25" s="61">
        <v>3</v>
      </c>
      <c r="H25" s="8">
        <v>10</v>
      </c>
      <c r="I25" s="8">
        <v>10</v>
      </c>
      <c r="J25" s="8">
        <v>5</v>
      </c>
      <c r="K25" s="8">
        <v>10</v>
      </c>
      <c r="L25" s="14">
        <f t="shared" si="0"/>
        <v>5.8</v>
      </c>
      <c r="M25" s="8">
        <v>8.6999999999999993</v>
      </c>
      <c r="N25" s="8">
        <v>8</v>
      </c>
      <c r="O25" s="8"/>
      <c r="P25" s="8"/>
      <c r="Q25" s="8"/>
      <c r="R25" s="14">
        <f t="shared" si="1"/>
        <v>2.54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8.3000000000000007</v>
      </c>
      <c r="Z25" s="8">
        <v>10</v>
      </c>
      <c r="AA25" s="8">
        <v>10</v>
      </c>
      <c r="AB25" s="8">
        <v>3.3</v>
      </c>
      <c r="AC25" s="8">
        <v>10</v>
      </c>
      <c r="AD25" s="8">
        <v>1</v>
      </c>
      <c r="AE25" s="14">
        <f t="shared" si="5"/>
        <v>3.43</v>
      </c>
      <c r="AF25" s="8">
        <v>5</v>
      </c>
      <c r="AG25" s="8">
        <v>5</v>
      </c>
      <c r="AH25" s="8">
        <v>8</v>
      </c>
      <c r="AI25" s="8">
        <v>10</v>
      </c>
      <c r="AJ25" s="8"/>
      <c r="AK25" s="14">
        <f t="shared" si="6"/>
        <v>3.8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7.2</v>
      </c>
      <c r="AS25" s="8">
        <v>7</v>
      </c>
      <c r="AT25" s="8">
        <v>8</v>
      </c>
      <c r="AU25" s="8">
        <v>9.1</v>
      </c>
      <c r="AV25" s="8">
        <v>4</v>
      </c>
      <c r="AW25" s="8">
        <v>9</v>
      </c>
      <c r="AX25" s="14">
        <f t="shared" si="10"/>
        <v>5.31</v>
      </c>
      <c r="AY25" s="8">
        <v>8</v>
      </c>
      <c r="AZ25" s="8">
        <v>7</v>
      </c>
      <c r="BA25" s="8">
        <v>8</v>
      </c>
      <c r="BB25" s="8"/>
      <c r="BC25" s="8"/>
      <c r="BD25" s="14">
        <f t="shared" si="11"/>
        <v>2.2999999999999998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7.6</v>
      </c>
      <c r="BL25" s="8">
        <v>2</v>
      </c>
      <c r="BM25" s="8">
        <v>8</v>
      </c>
      <c r="BN25" s="8">
        <v>10</v>
      </c>
      <c r="BO25" s="8">
        <v>6</v>
      </c>
      <c r="BP25" s="8">
        <v>8</v>
      </c>
      <c r="BQ25" s="14">
        <f t="shared" si="15"/>
        <v>5.2</v>
      </c>
      <c r="BR25" s="8">
        <v>10</v>
      </c>
      <c r="BS25" s="8">
        <v>8</v>
      </c>
      <c r="BT25" s="8">
        <v>8</v>
      </c>
      <c r="BU25" s="8"/>
      <c r="BV25" s="8"/>
      <c r="BW25" s="14">
        <f t="shared" si="16"/>
        <v>2.6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7.8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656216</v>
      </c>
      <c r="C26" s="3">
        <v>5031</v>
      </c>
      <c r="D26" s="3">
        <v>13993</v>
      </c>
      <c r="E26" s="3" t="s">
        <v>96</v>
      </c>
      <c r="F26" s="72" t="s">
        <v>43</v>
      </c>
      <c r="G26" s="62">
        <v>6</v>
      </c>
      <c r="H26" s="13">
        <v>6</v>
      </c>
      <c r="I26" s="13">
        <v>10</v>
      </c>
      <c r="J26" s="13">
        <v>9</v>
      </c>
      <c r="K26" s="13">
        <v>7.5</v>
      </c>
      <c r="L26" s="14">
        <f t="shared" si="0"/>
        <v>5.2</v>
      </c>
      <c r="M26" s="13">
        <v>8.6999999999999993</v>
      </c>
      <c r="N26" s="13">
        <v>8</v>
      </c>
      <c r="O26" s="13"/>
      <c r="P26" s="13"/>
      <c r="Q26" s="13"/>
      <c r="R26" s="14">
        <f t="shared" si="1"/>
        <v>2.54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7.7</v>
      </c>
      <c r="Z26" s="13">
        <v>8</v>
      </c>
      <c r="AA26" s="13">
        <v>8</v>
      </c>
      <c r="AB26" s="13">
        <v>8.5</v>
      </c>
      <c r="AC26" s="13">
        <v>10</v>
      </c>
      <c r="AD26" s="13">
        <v>8</v>
      </c>
      <c r="AE26" s="14">
        <f t="shared" si="5"/>
        <v>4.25</v>
      </c>
      <c r="AF26" s="13">
        <v>6</v>
      </c>
      <c r="AG26" s="13">
        <v>2</v>
      </c>
      <c r="AH26" s="13">
        <v>8</v>
      </c>
      <c r="AI26" s="13">
        <v>10</v>
      </c>
      <c r="AJ26" s="13"/>
      <c r="AK26" s="14">
        <f t="shared" si="6"/>
        <v>3.6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7.9</v>
      </c>
      <c r="AS26" s="13">
        <v>8</v>
      </c>
      <c r="AT26" s="13">
        <v>10</v>
      </c>
      <c r="AU26" s="13">
        <v>6.6</v>
      </c>
      <c r="AV26" s="13">
        <v>7</v>
      </c>
      <c r="AW26" s="13">
        <v>7</v>
      </c>
      <c r="AX26" s="14">
        <f t="shared" si="10"/>
        <v>5.36</v>
      </c>
      <c r="AY26" s="13">
        <v>9</v>
      </c>
      <c r="AZ26" s="13">
        <v>10</v>
      </c>
      <c r="BA26" s="13">
        <v>8</v>
      </c>
      <c r="BB26" s="13"/>
      <c r="BC26" s="13"/>
      <c r="BD26" s="14">
        <f t="shared" si="11"/>
        <v>2.7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8.1</v>
      </c>
      <c r="BL26" s="13">
        <v>1</v>
      </c>
      <c r="BM26" s="13">
        <v>8</v>
      </c>
      <c r="BN26" s="13">
        <v>10</v>
      </c>
      <c r="BO26" s="13">
        <v>6</v>
      </c>
      <c r="BP26" s="13">
        <v>1</v>
      </c>
      <c r="BQ26" s="14">
        <f t="shared" si="15"/>
        <v>4.4000000000000004</v>
      </c>
      <c r="BR26" s="13">
        <v>1</v>
      </c>
      <c r="BS26" s="13">
        <v>1</v>
      </c>
      <c r="BT26" s="13">
        <v>7</v>
      </c>
      <c r="BU26" s="13"/>
      <c r="BV26" s="13"/>
      <c r="BW26" s="14">
        <f t="shared" si="16"/>
        <v>0.9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5.3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6373969</v>
      </c>
      <c r="C27" s="2">
        <v>5002</v>
      </c>
      <c r="D27" s="2">
        <v>13994</v>
      </c>
      <c r="E27" s="2" t="s">
        <v>97</v>
      </c>
      <c r="F27" s="70" t="s">
        <v>43</v>
      </c>
      <c r="G27" s="61">
        <v>3</v>
      </c>
      <c r="H27" s="8">
        <v>7</v>
      </c>
      <c r="I27" s="8">
        <v>10</v>
      </c>
      <c r="J27" s="8">
        <v>6</v>
      </c>
      <c r="K27" s="8">
        <v>10</v>
      </c>
      <c r="L27" s="14">
        <f t="shared" si="0"/>
        <v>5.3</v>
      </c>
      <c r="M27" s="8">
        <v>10</v>
      </c>
      <c r="N27" s="8">
        <v>8</v>
      </c>
      <c r="O27" s="8"/>
      <c r="P27" s="8"/>
      <c r="Q27" s="8"/>
      <c r="R27" s="14">
        <f t="shared" si="1"/>
        <v>2.8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</v>
      </c>
      <c r="Z27" s="8">
        <v>8</v>
      </c>
      <c r="AA27" s="8">
        <v>7</v>
      </c>
      <c r="AB27" s="8">
        <v>6.4</v>
      </c>
      <c r="AC27" s="8">
        <v>9</v>
      </c>
      <c r="AD27" s="8">
        <v>1</v>
      </c>
      <c r="AE27" s="14">
        <f t="shared" si="5"/>
        <v>3.14</v>
      </c>
      <c r="AF27" s="8">
        <v>8</v>
      </c>
      <c r="AG27" s="8">
        <v>1</v>
      </c>
      <c r="AH27" s="8">
        <v>8</v>
      </c>
      <c r="AI27" s="8">
        <v>10</v>
      </c>
      <c r="AJ27" s="8"/>
      <c r="AK27" s="14">
        <f t="shared" si="6"/>
        <v>3.7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6.8</v>
      </c>
      <c r="AS27" s="8">
        <v>8</v>
      </c>
      <c r="AT27" s="8">
        <v>10</v>
      </c>
      <c r="AU27" s="8">
        <v>5.8</v>
      </c>
      <c r="AV27" s="8">
        <v>10</v>
      </c>
      <c r="AW27" s="8">
        <v>10</v>
      </c>
      <c r="AX27" s="14">
        <f t="shared" si="10"/>
        <v>6.18</v>
      </c>
      <c r="AY27" s="8">
        <v>9</v>
      </c>
      <c r="AZ27" s="8">
        <v>10</v>
      </c>
      <c r="BA27" s="8">
        <v>8</v>
      </c>
      <c r="BB27" s="8"/>
      <c r="BC27" s="8"/>
      <c r="BD27" s="14">
        <f t="shared" si="11"/>
        <v>2.7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8.9</v>
      </c>
      <c r="BL27" s="8">
        <v>6</v>
      </c>
      <c r="BM27" s="8">
        <v>8</v>
      </c>
      <c r="BN27" s="8">
        <v>10</v>
      </c>
      <c r="BO27" s="8">
        <v>6</v>
      </c>
      <c r="BP27" s="8">
        <v>8</v>
      </c>
      <c r="BQ27" s="14">
        <f t="shared" si="15"/>
        <v>5.6</v>
      </c>
      <c r="BR27" s="8">
        <v>6</v>
      </c>
      <c r="BS27" s="8">
        <v>1</v>
      </c>
      <c r="BT27" s="8">
        <v>8</v>
      </c>
      <c r="BU27" s="8"/>
      <c r="BV27" s="8"/>
      <c r="BW27" s="14">
        <f t="shared" si="16"/>
        <v>1.5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7.1</v>
      </c>
      <c r="CE27" s="58">
        <f t="shared" si="20"/>
        <v>8</v>
      </c>
      <c r="CF27" s="21">
        <v>10</v>
      </c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339706</v>
      </c>
      <c r="C28" s="3">
        <v>4832</v>
      </c>
      <c r="D28" s="3">
        <v>13995</v>
      </c>
      <c r="E28" s="3" t="s">
        <v>98</v>
      </c>
      <c r="F28" s="72" t="s">
        <v>45</v>
      </c>
      <c r="G28" s="62">
        <v>3</v>
      </c>
      <c r="H28" s="13">
        <v>9</v>
      </c>
      <c r="I28" s="13">
        <v>10</v>
      </c>
      <c r="J28" s="13">
        <v>5</v>
      </c>
      <c r="K28" s="13">
        <v>8</v>
      </c>
      <c r="L28" s="14">
        <f t="shared" si="0"/>
        <v>5.2</v>
      </c>
      <c r="M28" s="13">
        <v>5</v>
      </c>
      <c r="N28" s="13">
        <v>8</v>
      </c>
      <c r="O28" s="13"/>
      <c r="P28" s="13"/>
      <c r="Q28" s="13"/>
      <c r="R28" s="14">
        <f t="shared" si="1"/>
        <v>1.8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</v>
      </c>
      <c r="Z28" s="13">
        <v>8</v>
      </c>
      <c r="AA28" s="13">
        <v>6</v>
      </c>
      <c r="AB28" s="13">
        <v>1</v>
      </c>
      <c r="AC28" s="13">
        <v>7</v>
      </c>
      <c r="AD28" s="13">
        <v>9</v>
      </c>
      <c r="AE28" s="14">
        <f t="shared" si="5"/>
        <v>3.1</v>
      </c>
      <c r="AF28" s="13">
        <v>10</v>
      </c>
      <c r="AG28" s="13">
        <v>1</v>
      </c>
      <c r="AH28" s="13">
        <v>6</v>
      </c>
      <c r="AI28" s="13">
        <v>10</v>
      </c>
      <c r="AJ28" s="13"/>
      <c r="AK28" s="14">
        <f t="shared" si="6"/>
        <v>3.7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6.8</v>
      </c>
      <c r="AS28" s="13">
        <v>1</v>
      </c>
      <c r="AT28" s="13">
        <v>1</v>
      </c>
      <c r="AU28" s="13">
        <v>7.5</v>
      </c>
      <c r="AV28" s="13">
        <v>4</v>
      </c>
      <c r="AW28" s="13">
        <v>1</v>
      </c>
      <c r="AX28" s="14">
        <f t="shared" si="10"/>
        <v>1.65</v>
      </c>
      <c r="AY28" s="13">
        <v>9</v>
      </c>
      <c r="AZ28" s="13">
        <v>10</v>
      </c>
      <c r="BA28" s="13">
        <v>8</v>
      </c>
      <c r="BB28" s="13"/>
      <c r="BC28" s="13"/>
      <c r="BD28" s="14">
        <f t="shared" si="11"/>
        <v>2.7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4.4000000000000004</v>
      </c>
      <c r="BL28" s="13">
        <v>1</v>
      </c>
      <c r="BM28" s="13">
        <v>8</v>
      </c>
      <c r="BN28" s="13">
        <v>10</v>
      </c>
      <c r="BO28" s="13">
        <v>8</v>
      </c>
      <c r="BP28" s="13">
        <v>6</v>
      </c>
      <c r="BQ28" s="14">
        <f t="shared" si="15"/>
        <v>5.0999999999999996</v>
      </c>
      <c r="BR28" s="13">
        <v>1</v>
      </c>
      <c r="BS28" s="13">
        <v>1</v>
      </c>
      <c r="BT28" s="13">
        <v>7</v>
      </c>
      <c r="BU28" s="13"/>
      <c r="BV28" s="13"/>
      <c r="BW28" s="14">
        <f t="shared" si="16"/>
        <v>0.9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2564916</v>
      </c>
      <c r="C29" s="2">
        <v>4923</v>
      </c>
      <c r="D29" s="2">
        <v>14015</v>
      </c>
      <c r="E29" s="2" t="s">
        <v>99</v>
      </c>
      <c r="F29" s="70" t="s">
        <v>45</v>
      </c>
      <c r="G29" s="61">
        <v>10</v>
      </c>
      <c r="H29" s="8">
        <v>10</v>
      </c>
      <c r="I29" s="8">
        <v>10</v>
      </c>
      <c r="J29" s="8">
        <v>7.5</v>
      </c>
      <c r="K29" s="8">
        <v>10</v>
      </c>
      <c r="L29" s="14">
        <f t="shared" si="0"/>
        <v>6.75</v>
      </c>
      <c r="M29" s="8">
        <v>10</v>
      </c>
      <c r="N29" s="8">
        <v>10</v>
      </c>
      <c r="O29" s="8"/>
      <c r="P29" s="8"/>
      <c r="Q29" s="8"/>
      <c r="R29" s="14">
        <f t="shared" si="1"/>
        <v>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>
        <v>10</v>
      </c>
      <c r="AA29" s="8">
        <v>10</v>
      </c>
      <c r="AB29" s="8">
        <v>8.5</v>
      </c>
      <c r="AC29" s="8">
        <v>10</v>
      </c>
      <c r="AD29" s="8">
        <v>9</v>
      </c>
      <c r="AE29" s="14">
        <f t="shared" si="5"/>
        <v>4.75</v>
      </c>
      <c r="AF29" s="8">
        <v>10</v>
      </c>
      <c r="AG29" s="8">
        <v>10</v>
      </c>
      <c r="AH29" s="8">
        <v>10</v>
      </c>
      <c r="AI29" s="8">
        <v>10</v>
      </c>
      <c r="AJ29" s="8"/>
      <c r="AK29" s="14">
        <f t="shared" si="6"/>
        <v>5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>
        <v>5</v>
      </c>
      <c r="AT29" s="8">
        <v>10</v>
      </c>
      <c r="AU29" s="8">
        <v>7.5</v>
      </c>
      <c r="AV29" s="8">
        <v>10</v>
      </c>
      <c r="AW29" s="8">
        <v>10</v>
      </c>
      <c r="AX29" s="14">
        <f t="shared" si="10"/>
        <v>5.75</v>
      </c>
      <c r="AY29" s="8">
        <v>10</v>
      </c>
      <c r="AZ29" s="8">
        <v>10</v>
      </c>
      <c r="BA29" s="8">
        <v>10</v>
      </c>
      <c r="BB29" s="8"/>
      <c r="BC29" s="8"/>
      <c r="BD29" s="14">
        <f t="shared" si="11"/>
        <v>3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8.8000000000000007</v>
      </c>
      <c r="BL29" s="8">
        <v>8</v>
      </c>
      <c r="BM29" s="8">
        <v>10</v>
      </c>
      <c r="BN29" s="8">
        <v>10</v>
      </c>
      <c r="BO29" s="8">
        <v>10</v>
      </c>
      <c r="BP29" s="8">
        <v>8</v>
      </c>
      <c r="BQ29" s="14">
        <f t="shared" si="15"/>
        <v>6.6</v>
      </c>
      <c r="BR29" s="8">
        <v>8</v>
      </c>
      <c r="BS29" s="8">
        <v>10</v>
      </c>
      <c r="BT29" s="8">
        <v>10</v>
      </c>
      <c r="BU29" s="8"/>
      <c r="BV29" s="8"/>
      <c r="BW29" s="14">
        <f t="shared" si="16"/>
        <v>2.8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9.4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7296447</v>
      </c>
      <c r="C30" s="3">
        <v>5011</v>
      </c>
      <c r="D30" s="3">
        <v>13996</v>
      </c>
      <c r="E30" s="3" t="s">
        <v>100</v>
      </c>
      <c r="F30" s="72" t="s">
        <v>43</v>
      </c>
      <c r="G30" s="62">
        <v>5</v>
      </c>
      <c r="H30" s="13">
        <v>9</v>
      </c>
      <c r="I30" s="13">
        <v>10</v>
      </c>
      <c r="J30" s="13">
        <v>5</v>
      </c>
      <c r="K30" s="13">
        <v>10</v>
      </c>
      <c r="L30" s="14">
        <f t="shared" si="0"/>
        <v>5.8</v>
      </c>
      <c r="M30" s="13">
        <v>9.5</v>
      </c>
      <c r="N30" s="13">
        <v>8</v>
      </c>
      <c r="O30" s="13"/>
      <c r="P30" s="13"/>
      <c r="Q30" s="13"/>
      <c r="R30" s="14">
        <f t="shared" si="1"/>
        <v>2.7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8.5</v>
      </c>
      <c r="Z30" s="13">
        <v>10</v>
      </c>
      <c r="AA30" s="13">
        <v>7</v>
      </c>
      <c r="AB30" s="13">
        <v>7.3</v>
      </c>
      <c r="AC30" s="13">
        <v>7</v>
      </c>
      <c r="AD30" s="13">
        <v>1</v>
      </c>
      <c r="AE30" s="14">
        <f t="shared" si="5"/>
        <v>3.23</v>
      </c>
      <c r="AF30" s="13">
        <v>8</v>
      </c>
      <c r="AG30" s="13">
        <v>4</v>
      </c>
      <c r="AH30" s="13">
        <v>8</v>
      </c>
      <c r="AI30" s="13">
        <v>10</v>
      </c>
      <c r="AJ30" s="13"/>
      <c r="AK30" s="14">
        <f t="shared" si="6"/>
        <v>4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7.2</v>
      </c>
      <c r="AS30" s="13">
        <v>6</v>
      </c>
      <c r="AT30" s="13">
        <v>10</v>
      </c>
      <c r="AU30" s="13">
        <v>8.3000000000000007</v>
      </c>
      <c r="AV30" s="13">
        <v>4</v>
      </c>
      <c r="AW30" s="13">
        <v>10</v>
      </c>
      <c r="AX30" s="14">
        <f t="shared" si="10"/>
        <v>5.43</v>
      </c>
      <c r="AY30" s="13">
        <v>8</v>
      </c>
      <c r="AZ30" s="13">
        <v>8.5</v>
      </c>
      <c r="BA30" s="13">
        <v>8</v>
      </c>
      <c r="BB30" s="13"/>
      <c r="BC30" s="13"/>
      <c r="BD30" s="14">
        <f t="shared" si="11"/>
        <v>2.4500000000000002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7.9</v>
      </c>
      <c r="BL30" s="13">
        <v>6</v>
      </c>
      <c r="BM30" s="13">
        <v>8</v>
      </c>
      <c r="BN30" s="13">
        <v>1</v>
      </c>
      <c r="BO30" s="13">
        <v>7</v>
      </c>
      <c r="BP30" s="13">
        <v>7</v>
      </c>
      <c r="BQ30" s="14">
        <f t="shared" si="15"/>
        <v>3.8</v>
      </c>
      <c r="BR30" s="13">
        <v>10</v>
      </c>
      <c r="BS30" s="13">
        <v>6</v>
      </c>
      <c r="BT30" s="13">
        <v>8</v>
      </c>
      <c r="BU30" s="13"/>
      <c r="BV30" s="13"/>
      <c r="BW30" s="14">
        <f t="shared" si="16"/>
        <v>2.4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6.2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2568057</v>
      </c>
      <c r="C31" s="2">
        <v>4918</v>
      </c>
      <c r="D31" s="2">
        <v>14017</v>
      </c>
      <c r="E31" s="2" t="s">
        <v>101</v>
      </c>
      <c r="F31" s="70" t="s">
        <v>45</v>
      </c>
      <c r="G31" s="61">
        <v>3</v>
      </c>
      <c r="H31" s="8">
        <v>4</v>
      </c>
      <c r="I31" s="8">
        <v>10</v>
      </c>
      <c r="J31" s="8">
        <v>5</v>
      </c>
      <c r="K31" s="8">
        <v>5</v>
      </c>
      <c r="L31" s="14">
        <f t="shared" si="0"/>
        <v>3.6</v>
      </c>
      <c r="M31" s="8">
        <v>6.3</v>
      </c>
      <c r="N31" s="8">
        <v>8</v>
      </c>
      <c r="O31" s="8"/>
      <c r="P31" s="8"/>
      <c r="Q31" s="8"/>
      <c r="R31" s="14">
        <f t="shared" si="1"/>
        <v>2.06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5.7</v>
      </c>
      <c r="Z31" s="8">
        <v>10</v>
      </c>
      <c r="AA31" s="8">
        <v>6</v>
      </c>
      <c r="AB31" s="8">
        <v>7.7</v>
      </c>
      <c r="AC31" s="8">
        <v>1</v>
      </c>
      <c r="AD31" s="8">
        <v>8</v>
      </c>
      <c r="AE31" s="14">
        <f t="shared" si="5"/>
        <v>3.27</v>
      </c>
      <c r="AF31" s="8">
        <v>8</v>
      </c>
      <c r="AG31" s="8">
        <v>4</v>
      </c>
      <c r="AH31" s="8">
        <v>7</v>
      </c>
      <c r="AI31" s="8">
        <v>10</v>
      </c>
      <c r="AJ31" s="8"/>
      <c r="AK31" s="14">
        <f t="shared" si="6"/>
        <v>3.9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7.2</v>
      </c>
      <c r="AS31" s="8">
        <v>7</v>
      </c>
      <c r="AT31" s="8">
        <v>10</v>
      </c>
      <c r="AU31" s="8">
        <v>7.5</v>
      </c>
      <c r="AV31" s="8">
        <v>4</v>
      </c>
      <c r="AW31" s="8">
        <v>6.8</v>
      </c>
      <c r="AX31" s="14">
        <f t="shared" si="10"/>
        <v>4.91</v>
      </c>
      <c r="AY31" s="8">
        <v>9</v>
      </c>
      <c r="AZ31" s="8">
        <v>10</v>
      </c>
      <c r="BA31" s="8">
        <v>8</v>
      </c>
      <c r="BB31" s="8"/>
      <c r="BC31" s="8"/>
      <c r="BD31" s="14">
        <f t="shared" si="11"/>
        <v>2.7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7.6</v>
      </c>
      <c r="BL31" s="8">
        <v>6</v>
      </c>
      <c r="BM31" s="8">
        <v>8</v>
      </c>
      <c r="BN31" s="8">
        <v>10</v>
      </c>
      <c r="BO31" s="8">
        <v>8</v>
      </c>
      <c r="BP31" s="8">
        <v>7</v>
      </c>
      <c r="BQ31" s="14">
        <f t="shared" si="15"/>
        <v>5.7</v>
      </c>
      <c r="BR31" s="8">
        <v>8</v>
      </c>
      <c r="BS31" s="8">
        <v>7</v>
      </c>
      <c r="BT31" s="8">
        <v>8</v>
      </c>
      <c r="BU31" s="8"/>
      <c r="BV31" s="8"/>
      <c r="BW31" s="14">
        <f t="shared" si="16"/>
        <v>2.2999999999999998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2557668</v>
      </c>
      <c r="C32" s="3">
        <v>4992</v>
      </c>
      <c r="D32" s="3">
        <v>14210</v>
      </c>
      <c r="E32" s="3" t="s">
        <v>102</v>
      </c>
      <c r="F32" s="72" t="s">
        <v>43</v>
      </c>
      <c r="G32" s="62">
        <v>7</v>
      </c>
      <c r="H32" s="13">
        <v>9</v>
      </c>
      <c r="I32" s="13">
        <v>10</v>
      </c>
      <c r="J32" s="13">
        <v>5</v>
      </c>
      <c r="K32" s="13">
        <v>3</v>
      </c>
      <c r="L32" s="14">
        <f t="shared" si="0"/>
        <v>4.5999999999999996</v>
      </c>
      <c r="M32" s="13">
        <v>10</v>
      </c>
      <c r="N32" s="13">
        <v>7</v>
      </c>
      <c r="O32" s="13"/>
      <c r="P32" s="13"/>
      <c r="Q32" s="13"/>
      <c r="R32" s="14">
        <f t="shared" si="1"/>
        <v>2.7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7.3</v>
      </c>
      <c r="Z32" s="13">
        <v>7</v>
      </c>
      <c r="AA32" s="13">
        <v>5</v>
      </c>
      <c r="AB32" s="13">
        <v>6.1</v>
      </c>
      <c r="AC32" s="13">
        <v>9</v>
      </c>
      <c r="AD32" s="13">
        <v>5</v>
      </c>
      <c r="AE32" s="14">
        <f t="shared" si="5"/>
        <v>3.21</v>
      </c>
      <c r="AF32" s="13">
        <v>8</v>
      </c>
      <c r="AG32" s="13">
        <v>1</v>
      </c>
      <c r="AH32" s="13">
        <v>6</v>
      </c>
      <c r="AI32" s="13">
        <v>10</v>
      </c>
      <c r="AJ32" s="13"/>
      <c r="AK32" s="14">
        <f t="shared" si="6"/>
        <v>3.5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6.7</v>
      </c>
      <c r="AS32" s="13">
        <v>6</v>
      </c>
      <c r="AT32" s="13">
        <v>10</v>
      </c>
      <c r="AU32" s="13">
        <v>7.5</v>
      </c>
      <c r="AV32" s="13">
        <v>8</v>
      </c>
      <c r="AW32" s="13">
        <v>6.8</v>
      </c>
      <c r="AX32" s="14">
        <f t="shared" si="10"/>
        <v>5.1100000000000003</v>
      </c>
      <c r="AY32" s="13">
        <v>8</v>
      </c>
      <c r="AZ32" s="13">
        <v>5.0999999999999996</v>
      </c>
      <c r="BA32" s="13">
        <v>7</v>
      </c>
      <c r="BB32" s="13"/>
      <c r="BC32" s="13"/>
      <c r="BD32" s="14">
        <f t="shared" si="11"/>
        <v>2.0099999999999998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7.1</v>
      </c>
      <c r="BL32" s="13">
        <v>6</v>
      </c>
      <c r="BM32" s="13">
        <v>8</v>
      </c>
      <c r="BN32" s="13">
        <v>10</v>
      </c>
      <c r="BO32" s="13">
        <v>8</v>
      </c>
      <c r="BP32" s="13">
        <v>8</v>
      </c>
      <c r="BQ32" s="14">
        <f t="shared" si="15"/>
        <v>5.8</v>
      </c>
      <c r="BR32" s="13">
        <v>10</v>
      </c>
      <c r="BS32" s="13">
        <v>5</v>
      </c>
      <c r="BT32" s="13">
        <v>8</v>
      </c>
      <c r="BU32" s="13"/>
      <c r="BV32" s="13"/>
      <c r="BW32" s="14">
        <f t="shared" si="16"/>
        <v>2.2999999999999998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8.1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2565207</v>
      </c>
      <c r="C33" s="2">
        <v>4991</v>
      </c>
      <c r="D33" s="2">
        <v>13997</v>
      </c>
      <c r="E33" s="2" t="s">
        <v>103</v>
      </c>
      <c r="F33" s="70" t="s">
        <v>43</v>
      </c>
      <c r="G33" s="61">
        <v>1</v>
      </c>
      <c r="H33" s="8">
        <v>10</v>
      </c>
      <c r="I33" s="8">
        <v>6</v>
      </c>
      <c r="J33" s="8">
        <v>5</v>
      </c>
      <c r="K33" s="8">
        <v>10</v>
      </c>
      <c r="L33" s="14">
        <f t="shared" si="0"/>
        <v>5.2</v>
      </c>
      <c r="M33" s="8">
        <v>6.3</v>
      </c>
      <c r="N33" s="8">
        <v>8</v>
      </c>
      <c r="O33" s="8"/>
      <c r="P33" s="8"/>
      <c r="Q33" s="8"/>
      <c r="R33" s="14">
        <f t="shared" si="1"/>
        <v>2.06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7.3</v>
      </c>
      <c r="Z33" s="8">
        <v>8</v>
      </c>
      <c r="AA33" s="8">
        <v>8</v>
      </c>
      <c r="AB33" s="8">
        <v>7</v>
      </c>
      <c r="AC33" s="8">
        <v>9</v>
      </c>
      <c r="AD33" s="8">
        <v>5</v>
      </c>
      <c r="AE33" s="14">
        <f t="shared" si="5"/>
        <v>3.7</v>
      </c>
      <c r="AF33" s="8">
        <v>8</v>
      </c>
      <c r="AG33" s="8">
        <v>2</v>
      </c>
      <c r="AH33" s="8">
        <v>7</v>
      </c>
      <c r="AI33" s="8">
        <v>10</v>
      </c>
      <c r="AJ33" s="8"/>
      <c r="AK33" s="14">
        <f t="shared" si="6"/>
        <v>3.7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7.4</v>
      </c>
      <c r="AS33" s="8">
        <v>6</v>
      </c>
      <c r="AT33" s="8">
        <v>10</v>
      </c>
      <c r="AU33" s="8">
        <v>7.5</v>
      </c>
      <c r="AV33" s="8">
        <v>5</v>
      </c>
      <c r="AW33" s="8">
        <v>7.3</v>
      </c>
      <c r="AX33" s="14">
        <f t="shared" si="10"/>
        <v>4.91</v>
      </c>
      <c r="AY33" s="8">
        <v>7</v>
      </c>
      <c r="AZ33" s="8">
        <v>10</v>
      </c>
      <c r="BA33" s="8">
        <v>8</v>
      </c>
      <c r="BB33" s="8"/>
      <c r="BC33" s="8"/>
      <c r="BD33" s="14">
        <f t="shared" si="11"/>
        <v>2.5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7.4</v>
      </c>
      <c r="BL33" s="8">
        <v>6</v>
      </c>
      <c r="BM33" s="8">
        <v>8</v>
      </c>
      <c r="BN33" s="8">
        <v>10</v>
      </c>
      <c r="BO33" s="8">
        <v>6</v>
      </c>
      <c r="BP33" s="8">
        <v>6</v>
      </c>
      <c r="BQ33" s="14">
        <f t="shared" si="15"/>
        <v>5.4</v>
      </c>
      <c r="BR33" s="8">
        <v>8</v>
      </c>
      <c r="BS33" s="8">
        <v>10</v>
      </c>
      <c r="BT33" s="8">
        <v>8</v>
      </c>
      <c r="BU33" s="8"/>
      <c r="BV33" s="8"/>
      <c r="BW33" s="14">
        <f t="shared" si="16"/>
        <v>2.6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2557673</v>
      </c>
      <c r="C34" s="3">
        <v>4962</v>
      </c>
      <c r="D34" s="3">
        <v>13998</v>
      </c>
      <c r="E34" s="3" t="s">
        <v>104</v>
      </c>
      <c r="F34" s="72" t="s">
        <v>43</v>
      </c>
      <c r="G34" s="62">
        <v>10</v>
      </c>
      <c r="H34" s="13">
        <v>8</v>
      </c>
      <c r="I34" s="13">
        <v>10</v>
      </c>
      <c r="J34" s="13">
        <v>10</v>
      </c>
      <c r="K34" s="13">
        <v>10</v>
      </c>
      <c r="L34" s="14">
        <f t="shared" si="0"/>
        <v>6.6</v>
      </c>
      <c r="M34" s="13">
        <v>10</v>
      </c>
      <c r="N34" s="13">
        <v>7</v>
      </c>
      <c r="O34" s="13"/>
      <c r="P34" s="13"/>
      <c r="Q34" s="13"/>
      <c r="R34" s="14">
        <f t="shared" si="1"/>
        <v>2.7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9.3000000000000007</v>
      </c>
      <c r="Z34" s="13">
        <v>1</v>
      </c>
      <c r="AA34" s="13">
        <v>7</v>
      </c>
      <c r="AB34" s="13">
        <v>8.5</v>
      </c>
      <c r="AC34" s="13">
        <v>10</v>
      </c>
      <c r="AD34" s="13"/>
      <c r="AE34" s="14">
        <f t="shared" si="5"/>
        <v>2.65</v>
      </c>
      <c r="AF34" s="13">
        <v>10</v>
      </c>
      <c r="AG34" s="13">
        <v>6</v>
      </c>
      <c r="AH34" s="13">
        <v>7</v>
      </c>
      <c r="AI34" s="13">
        <v>10</v>
      </c>
      <c r="AJ34" s="13"/>
      <c r="AK34" s="14">
        <f t="shared" si="6"/>
        <v>4.3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</v>
      </c>
      <c r="AS34" s="13">
        <v>8</v>
      </c>
      <c r="AT34" s="13">
        <v>10</v>
      </c>
      <c r="AU34" s="13">
        <v>8.3000000000000007</v>
      </c>
      <c r="AV34" s="13">
        <v>7</v>
      </c>
      <c r="AW34" s="13">
        <v>10</v>
      </c>
      <c r="AX34" s="14">
        <f t="shared" si="10"/>
        <v>6.13</v>
      </c>
      <c r="AY34" s="13">
        <v>8</v>
      </c>
      <c r="AZ34" s="13">
        <v>8.5</v>
      </c>
      <c r="BA34" s="13">
        <v>7</v>
      </c>
      <c r="BB34" s="13"/>
      <c r="BC34" s="13"/>
      <c r="BD34" s="14">
        <f t="shared" si="11"/>
        <v>2.35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>
        <v>6</v>
      </c>
      <c r="BM34" s="13">
        <v>8</v>
      </c>
      <c r="BN34" s="13">
        <v>10</v>
      </c>
      <c r="BO34" s="13">
        <v>10</v>
      </c>
      <c r="BP34" s="13">
        <v>10</v>
      </c>
      <c r="BQ34" s="14">
        <f t="shared" si="15"/>
        <v>6.2</v>
      </c>
      <c r="BR34" s="13">
        <v>9</v>
      </c>
      <c r="BS34" s="13">
        <v>8.5</v>
      </c>
      <c r="BT34" s="13">
        <v>8</v>
      </c>
      <c r="BU34" s="13"/>
      <c r="BV34" s="13"/>
      <c r="BW34" s="14">
        <f t="shared" si="16"/>
        <v>2.5499999999999998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8.8000000000000007</v>
      </c>
      <c r="CE34" s="58">
        <f t="shared" si="20"/>
        <v>8</v>
      </c>
      <c r="CF34" s="22"/>
      <c r="CG34" s="58">
        <f t="shared" si="21"/>
        <v>8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7118852</v>
      </c>
      <c r="C35" s="2">
        <v>4998</v>
      </c>
      <c r="D35" s="2">
        <v>13999</v>
      </c>
      <c r="E35" s="2" t="s">
        <v>105</v>
      </c>
      <c r="F35" s="70" t="s">
        <v>45</v>
      </c>
      <c r="G35" s="61">
        <v>9</v>
      </c>
      <c r="H35" s="8">
        <v>9</v>
      </c>
      <c r="I35" s="8">
        <v>10</v>
      </c>
      <c r="J35" s="8">
        <v>5</v>
      </c>
      <c r="K35" s="8">
        <v>10</v>
      </c>
      <c r="L35" s="14">
        <f t="shared" si="0"/>
        <v>6.2</v>
      </c>
      <c r="M35" s="8">
        <v>10</v>
      </c>
      <c r="N35" s="8">
        <v>8</v>
      </c>
      <c r="O35" s="8"/>
      <c r="P35" s="8"/>
      <c r="Q35" s="8"/>
      <c r="R35" s="14">
        <f t="shared" si="1"/>
        <v>2.8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>
        <v>9</v>
      </c>
      <c r="AA35" s="8">
        <v>6</v>
      </c>
      <c r="AB35" s="8">
        <v>7.7</v>
      </c>
      <c r="AC35" s="8">
        <v>10</v>
      </c>
      <c r="AD35" s="8"/>
      <c r="AE35" s="14">
        <f t="shared" si="5"/>
        <v>3.27</v>
      </c>
      <c r="AF35" s="8">
        <v>10</v>
      </c>
      <c r="AG35" s="8">
        <v>10</v>
      </c>
      <c r="AH35" s="8">
        <v>8</v>
      </c>
      <c r="AI35" s="8">
        <v>10</v>
      </c>
      <c r="AJ35" s="8"/>
      <c r="AK35" s="14">
        <f t="shared" si="6"/>
        <v>4.8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8.1</v>
      </c>
      <c r="AS35" s="8">
        <v>8</v>
      </c>
      <c r="AT35" s="8">
        <v>10</v>
      </c>
      <c r="AU35" s="8">
        <v>8.3000000000000007</v>
      </c>
      <c r="AV35" s="8">
        <v>4</v>
      </c>
      <c r="AW35" s="8">
        <v>7.5</v>
      </c>
      <c r="AX35" s="14">
        <f t="shared" si="10"/>
        <v>5.33</v>
      </c>
      <c r="AY35" s="8">
        <v>9</v>
      </c>
      <c r="AZ35" s="8">
        <v>1</v>
      </c>
      <c r="BA35" s="8">
        <v>8</v>
      </c>
      <c r="BB35" s="8"/>
      <c r="BC35" s="8"/>
      <c r="BD35" s="14">
        <f t="shared" si="11"/>
        <v>1.8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7.1</v>
      </c>
      <c r="BL35" s="8">
        <v>2</v>
      </c>
      <c r="BM35" s="8">
        <v>8</v>
      </c>
      <c r="BN35" s="8">
        <v>10</v>
      </c>
      <c r="BO35" s="8">
        <v>10</v>
      </c>
      <c r="BP35" s="8">
        <v>10</v>
      </c>
      <c r="BQ35" s="14">
        <f t="shared" si="15"/>
        <v>5.8</v>
      </c>
      <c r="BR35" s="8">
        <v>9</v>
      </c>
      <c r="BS35" s="8">
        <v>8</v>
      </c>
      <c r="BT35" s="8">
        <v>10</v>
      </c>
      <c r="BU35" s="8"/>
      <c r="BV35" s="8"/>
      <c r="BW35" s="14">
        <f t="shared" si="16"/>
        <v>2.7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8.5</v>
      </c>
      <c r="CE35" s="58">
        <f t="shared" si="20"/>
        <v>8</v>
      </c>
      <c r="CF35" s="21"/>
      <c r="CG35" s="58">
        <f t="shared" si="21"/>
        <v>8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215433</v>
      </c>
      <c r="C36" s="3">
        <v>5014</v>
      </c>
      <c r="D36" s="3">
        <v>14000</v>
      </c>
      <c r="E36" s="3" t="s">
        <v>106</v>
      </c>
      <c r="F36" s="72" t="s">
        <v>43</v>
      </c>
      <c r="G36" s="62">
        <v>8</v>
      </c>
      <c r="H36" s="13">
        <v>10</v>
      </c>
      <c r="I36" s="13">
        <v>10</v>
      </c>
      <c r="J36" s="13">
        <v>8</v>
      </c>
      <c r="K36" s="13">
        <v>7.5</v>
      </c>
      <c r="L36" s="14">
        <f t="shared" si="0"/>
        <v>6.1</v>
      </c>
      <c r="M36" s="13">
        <v>10</v>
      </c>
      <c r="N36" s="13">
        <v>9</v>
      </c>
      <c r="O36" s="13"/>
      <c r="P36" s="13"/>
      <c r="Q36" s="13"/>
      <c r="R36" s="14">
        <f t="shared" si="1"/>
        <v>2.9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>
        <v>10</v>
      </c>
      <c r="AA36" s="13">
        <v>9</v>
      </c>
      <c r="AB36" s="13">
        <v>7.1</v>
      </c>
      <c r="AC36" s="13">
        <v>10</v>
      </c>
      <c r="AD36" s="13">
        <v>6</v>
      </c>
      <c r="AE36" s="14">
        <f t="shared" si="5"/>
        <v>4.21</v>
      </c>
      <c r="AF36" s="13">
        <v>10</v>
      </c>
      <c r="AG36" s="13">
        <v>2</v>
      </c>
      <c r="AH36" s="13">
        <v>8</v>
      </c>
      <c r="AI36" s="13">
        <v>10</v>
      </c>
      <c r="AJ36" s="13"/>
      <c r="AK36" s="14">
        <f t="shared" si="6"/>
        <v>4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8.1999999999999993</v>
      </c>
      <c r="AS36" s="13">
        <v>6</v>
      </c>
      <c r="AT36" s="13">
        <v>9</v>
      </c>
      <c r="AU36" s="13">
        <v>9</v>
      </c>
      <c r="AV36" s="13">
        <v>10</v>
      </c>
      <c r="AW36" s="13">
        <v>8.1999999999999993</v>
      </c>
      <c r="AX36" s="14">
        <f t="shared" si="10"/>
        <v>5.64</v>
      </c>
      <c r="AY36" s="13">
        <v>4</v>
      </c>
      <c r="AZ36" s="13">
        <v>10</v>
      </c>
      <c r="BA36" s="13">
        <v>8</v>
      </c>
      <c r="BB36" s="13"/>
      <c r="BC36" s="13"/>
      <c r="BD36" s="14">
        <f t="shared" si="11"/>
        <v>2.2000000000000002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7.8</v>
      </c>
      <c r="BL36" s="13">
        <v>6</v>
      </c>
      <c r="BM36" s="13">
        <v>8</v>
      </c>
      <c r="BN36" s="13">
        <v>10</v>
      </c>
      <c r="BO36" s="13">
        <v>8</v>
      </c>
      <c r="BP36" s="13">
        <v>8</v>
      </c>
      <c r="BQ36" s="14">
        <f t="shared" si="15"/>
        <v>5.8</v>
      </c>
      <c r="BR36" s="13">
        <v>8</v>
      </c>
      <c r="BS36" s="13">
        <v>8</v>
      </c>
      <c r="BT36" s="13">
        <v>9</v>
      </c>
      <c r="BU36" s="13"/>
      <c r="BV36" s="13"/>
      <c r="BW36" s="14">
        <f t="shared" si="16"/>
        <v>2.5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8.3000000000000007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2204296</v>
      </c>
      <c r="C37" s="2">
        <v>4813</v>
      </c>
      <c r="D37" s="2">
        <v>14001</v>
      </c>
      <c r="E37" s="2" t="s">
        <v>107</v>
      </c>
      <c r="F37" s="70" t="s">
        <v>43</v>
      </c>
      <c r="G37" s="61">
        <v>3</v>
      </c>
      <c r="H37" s="8">
        <v>8</v>
      </c>
      <c r="I37" s="8">
        <v>10</v>
      </c>
      <c r="J37" s="8">
        <v>7.5</v>
      </c>
      <c r="K37" s="8">
        <v>10</v>
      </c>
      <c r="L37" s="14">
        <f t="shared" si="0"/>
        <v>5.65</v>
      </c>
      <c r="M37" s="8">
        <v>5</v>
      </c>
      <c r="N37" s="8">
        <v>8</v>
      </c>
      <c r="O37" s="8"/>
      <c r="P37" s="8"/>
      <c r="Q37" s="8"/>
      <c r="R37" s="14">
        <f t="shared" si="1"/>
        <v>1.8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7.5</v>
      </c>
      <c r="Z37" s="8">
        <v>10</v>
      </c>
      <c r="AA37" s="8">
        <v>5</v>
      </c>
      <c r="AB37" s="8">
        <v>6.2</v>
      </c>
      <c r="AC37" s="8">
        <v>9</v>
      </c>
      <c r="AD37" s="8">
        <v>1</v>
      </c>
      <c r="AE37" s="14">
        <f t="shared" si="5"/>
        <v>3.12</v>
      </c>
      <c r="AF37" s="8">
        <v>10</v>
      </c>
      <c r="AG37" s="8">
        <v>2</v>
      </c>
      <c r="AH37" s="8">
        <v>7</v>
      </c>
      <c r="AI37" s="8">
        <v>10</v>
      </c>
      <c r="AJ37" s="8"/>
      <c r="AK37" s="14">
        <f t="shared" si="6"/>
        <v>3.9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7</v>
      </c>
      <c r="AS37" s="8">
        <v>6</v>
      </c>
      <c r="AT37" s="8">
        <v>10</v>
      </c>
      <c r="AU37" s="8">
        <v>7.5</v>
      </c>
      <c r="AV37" s="8">
        <v>8</v>
      </c>
      <c r="AW37" s="8">
        <v>10</v>
      </c>
      <c r="AX37" s="14">
        <f t="shared" si="10"/>
        <v>5.75</v>
      </c>
      <c r="AY37" s="8">
        <v>9</v>
      </c>
      <c r="AZ37" s="8">
        <v>8.5</v>
      </c>
      <c r="BA37" s="8">
        <v>8</v>
      </c>
      <c r="BB37" s="8"/>
      <c r="BC37" s="8"/>
      <c r="BD37" s="14">
        <f t="shared" si="11"/>
        <v>2.5499999999999998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8.3000000000000007</v>
      </c>
      <c r="BL37" s="8">
        <v>1</v>
      </c>
      <c r="BM37" s="8">
        <v>8</v>
      </c>
      <c r="BN37" s="8">
        <v>10</v>
      </c>
      <c r="BO37" s="8">
        <v>8</v>
      </c>
      <c r="BP37" s="8">
        <v>1</v>
      </c>
      <c r="BQ37" s="14">
        <f t="shared" si="15"/>
        <v>4.5999999999999996</v>
      </c>
      <c r="BR37" s="8">
        <v>7</v>
      </c>
      <c r="BS37" s="8">
        <v>7</v>
      </c>
      <c r="BT37" s="8">
        <v>8</v>
      </c>
      <c r="BU37" s="8"/>
      <c r="BV37" s="8"/>
      <c r="BW37" s="14">
        <f t="shared" si="16"/>
        <v>2.2000000000000002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6.8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19751672</v>
      </c>
      <c r="C38" s="3">
        <v>4999</v>
      </c>
      <c r="D38" s="3">
        <v>14002</v>
      </c>
      <c r="E38" s="3" t="s">
        <v>108</v>
      </c>
      <c r="F38" s="72" t="s">
        <v>45</v>
      </c>
      <c r="G38" s="62">
        <v>5</v>
      </c>
      <c r="H38" s="13">
        <v>8</v>
      </c>
      <c r="I38" s="13">
        <v>10</v>
      </c>
      <c r="J38" s="13">
        <v>5</v>
      </c>
      <c r="K38" s="13">
        <v>8</v>
      </c>
      <c r="L38" s="14">
        <f t="shared" si="0"/>
        <v>5.2</v>
      </c>
      <c r="M38" s="13">
        <v>7.5</v>
      </c>
      <c r="N38" s="13">
        <v>8</v>
      </c>
      <c r="O38" s="13"/>
      <c r="P38" s="13"/>
      <c r="Q38" s="13"/>
      <c r="R38" s="14">
        <f t="shared" si="1"/>
        <v>2.2999999999999998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7.5</v>
      </c>
      <c r="Z38" s="13">
        <v>7</v>
      </c>
      <c r="AA38" s="13">
        <v>6</v>
      </c>
      <c r="AB38" s="13">
        <v>8</v>
      </c>
      <c r="AC38" s="13">
        <v>10</v>
      </c>
      <c r="AD38" s="13">
        <v>5</v>
      </c>
      <c r="AE38" s="14">
        <f t="shared" si="5"/>
        <v>3.6</v>
      </c>
      <c r="AF38" s="13">
        <v>10</v>
      </c>
      <c r="AG38" s="13">
        <v>4</v>
      </c>
      <c r="AH38" s="13">
        <v>8</v>
      </c>
      <c r="AI38" s="13">
        <v>10</v>
      </c>
      <c r="AJ38" s="13"/>
      <c r="AK38" s="14">
        <f t="shared" si="6"/>
        <v>4.2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7.8</v>
      </c>
      <c r="AS38" s="13">
        <v>6</v>
      </c>
      <c r="AT38" s="13">
        <v>10</v>
      </c>
      <c r="AU38" s="13">
        <v>7.5</v>
      </c>
      <c r="AV38" s="13">
        <v>7</v>
      </c>
      <c r="AW38" s="13">
        <v>9.1999999999999993</v>
      </c>
      <c r="AX38" s="14">
        <f t="shared" si="10"/>
        <v>5.49</v>
      </c>
      <c r="AY38" s="13">
        <v>6</v>
      </c>
      <c r="AZ38" s="13">
        <v>10</v>
      </c>
      <c r="BA38" s="13">
        <v>8</v>
      </c>
      <c r="BB38" s="13"/>
      <c r="BC38" s="13"/>
      <c r="BD38" s="14">
        <f t="shared" si="11"/>
        <v>2.4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7.9</v>
      </c>
      <c r="BL38" s="13">
        <v>4</v>
      </c>
      <c r="BM38" s="13">
        <v>8</v>
      </c>
      <c r="BN38" s="13">
        <v>10</v>
      </c>
      <c r="BO38" s="13">
        <v>6</v>
      </c>
      <c r="BP38" s="13">
        <v>6</v>
      </c>
      <c r="BQ38" s="14">
        <f t="shared" si="15"/>
        <v>5.2</v>
      </c>
      <c r="BR38" s="13">
        <v>6</v>
      </c>
      <c r="BS38" s="13">
        <v>10</v>
      </c>
      <c r="BT38" s="13">
        <v>8</v>
      </c>
      <c r="BU38" s="13"/>
      <c r="BV38" s="13"/>
      <c r="BW38" s="14">
        <f t="shared" si="16"/>
        <v>2.4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7.6</v>
      </c>
      <c r="CE38" s="58">
        <f t="shared" si="20"/>
        <v>8</v>
      </c>
      <c r="CF38" s="22"/>
      <c r="CG38" s="58">
        <f t="shared" si="21"/>
        <v>8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2559987</v>
      </c>
      <c r="C39" s="2">
        <v>4801</v>
      </c>
      <c r="D39" s="2">
        <v>14003</v>
      </c>
      <c r="E39" s="2" t="s">
        <v>109</v>
      </c>
      <c r="F39" s="70" t="s">
        <v>43</v>
      </c>
      <c r="G39" s="61">
        <v>3</v>
      </c>
      <c r="H39" s="8">
        <v>1</v>
      </c>
      <c r="I39" s="8">
        <v>1</v>
      </c>
      <c r="J39" s="8">
        <v>5</v>
      </c>
      <c r="K39" s="8">
        <v>1</v>
      </c>
      <c r="L39" s="14">
        <f t="shared" si="0"/>
        <v>1.3</v>
      </c>
      <c r="M39" s="8">
        <v>1</v>
      </c>
      <c r="N39" s="8">
        <v>10</v>
      </c>
      <c r="O39" s="8"/>
      <c r="P39" s="8"/>
      <c r="Q39" s="8"/>
      <c r="R39" s="14">
        <f t="shared" si="1"/>
        <v>1.2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2.5</v>
      </c>
      <c r="Z39" s="8">
        <v>8</v>
      </c>
      <c r="AA39" s="8">
        <v>1</v>
      </c>
      <c r="AB39" s="8">
        <v>2.6</v>
      </c>
      <c r="AC39" s="8">
        <v>9</v>
      </c>
      <c r="AD39" s="8">
        <v>1</v>
      </c>
      <c r="AE39" s="14">
        <f t="shared" si="5"/>
        <v>2.16</v>
      </c>
      <c r="AF39" s="8">
        <v>8</v>
      </c>
      <c r="AG39" s="8"/>
      <c r="AH39" s="8">
        <v>7</v>
      </c>
      <c r="AI39" s="8">
        <v>10</v>
      </c>
      <c r="AJ39" s="8"/>
      <c r="AK39" s="14">
        <f t="shared" si="6"/>
        <v>3.5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5.7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5305368</v>
      </c>
      <c r="C40" s="3">
        <v>4906</v>
      </c>
      <c r="D40" s="3">
        <v>14018</v>
      </c>
      <c r="E40" s="3" t="s">
        <v>110</v>
      </c>
      <c r="F40" s="72" t="s">
        <v>43</v>
      </c>
      <c r="G40" s="62">
        <v>5</v>
      </c>
      <c r="H40" s="13">
        <v>8</v>
      </c>
      <c r="I40" s="13">
        <v>8</v>
      </c>
      <c r="J40" s="13">
        <v>7.5</v>
      </c>
      <c r="K40" s="13">
        <v>8</v>
      </c>
      <c r="L40" s="14">
        <f t="shared" si="0"/>
        <v>5.25</v>
      </c>
      <c r="M40" s="13">
        <v>10</v>
      </c>
      <c r="N40" s="13">
        <v>8</v>
      </c>
      <c r="O40" s="13"/>
      <c r="P40" s="13"/>
      <c r="Q40" s="13"/>
      <c r="R40" s="14">
        <f t="shared" si="1"/>
        <v>2.8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</v>
      </c>
      <c r="Z40" s="13">
        <v>8</v>
      </c>
      <c r="AA40" s="13">
        <v>6</v>
      </c>
      <c r="AB40" s="13">
        <v>8</v>
      </c>
      <c r="AC40" s="13">
        <v>10</v>
      </c>
      <c r="AD40" s="13">
        <v>1</v>
      </c>
      <c r="AE40" s="14">
        <f t="shared" si="5"/>
        <v>3.3</v>
      </c>
      <c r="AF40" s="13">
        <v>10</v>
      </c>
      <c r="AG40" s="13">
        <v>2</v>
      </c>
      <c r="AH40" s="13">
        <v>7</v>
      </c>
      <c r="AI40" s="13">
        <v>10</v>
      </c>
      <c r="AJ40" s="13"/>
      <c r="AK40" s="14">
        <f t="shared" si="6"/>
        <v>3.9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7.2</v>
      </c>
      <c r="AS40" s="13">
        <v>6</v>
      </c>
      <c r="AT40" s="13">
        <v>10</v>
      </c>
      <c r="AU40" s="13">
        <v>5</v>
      </c>
      <c r="AV40" s="13">
        <v>7</v>
      </c>
      <c r="AW40" s="13">
        <v>10</v>
      </c>
      <c r="AX40" s="14">
        <f t="shared" si="10"/>
        <v>5.4</v>
      </c>
      <c r="AY40" s="13">
        <v>8</v>
      </c>
      <c r="AZ40" s="13">
        <v>10</v>
      </c>
      <c r="BA40" s="13">
        <v>8</v>
      </c>
      <c r="BB40" s="13"/>
      <c r="BC40" s="13"/>
      <c r="BD40" s="14">
        <f t="shared" si="11"/>
        <v>2.6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</v>
      </c>
      <c r="BL40" s="13">
        <v>6</v>
      </c>
      <c r="BM40" s="13">
        <v>8</v>
      </c>
      <c r="BN40" s="13">
        <v>10</v>
      </c>
      <c r="BO40" s="13">
        <v>8</v>
      </c>
      <c r="BP40" s="13">
        <v>1</v>
      </c>
      <c r="BQ40" s="14">
        <f t="shared" si="15"/>
        <v>5.0999999999999996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5.0999999999999996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7296547</v>
      </c>
      <c r="C41" s="2">
        <v>4960</v>
      </c>
      <c r="D41" s="2">
        <v>14364</v>
      </c>
      <c r="E41" s="2" t="s">
        <v>111</v>
      </c>
      <c r="F41" s="70" t="s">
        <v>43</v>
      </c>
      <c r="G41" s="61">
        <v>1</v>
      </c>
      <c r="H41" s="8">
        <v>10</v>
      </c>
      <c r="I41" s="8">
        <v>1</v>
      </c>
      <c r="J41" s="8">
        <v>7.5</v>
      </c>
      <c r="K41" s="8">
        <v>10</v>
      </c>
      <c r="L41" s="14">
        <f t="shared" si="0"/>
        <v>4.95</v>
      </c>
      <c r="M41" s="8">
        <v>1</v>
      </c>
      <c r="N41" s="8">
        <v>8</v>
      </c>
      <c r="O41" s="8"/>
      <c r="P41" s="8"/>
      <c r="Q41" s="8"/>
      <c r="R41" s="14">
        <f t="shared" si="1"/>
        <v>1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>
        <v>8</v>
      </c>
      <c r="AA41" s="8">
        <v>10</v>
      </c>
      <c r="AB41" s="8">
        <v>6.3</v>
      </c>
      <c r="AC41" s="8">
        <v>8</v>
      </c>
      <c r="AD41" s="8">
        <v>9</v>
      </c>
      <c r="AE41" s="14">
        <f t="shared" si="5"/>
        <v>4.13</v>
      </c>
      <c r="AF41" s="8">
        <v>5</v>
      </c>
      <c r="AG41" s="8">
        <v>1</v>
      </c>
      <c r="AH41" s="8">
        <v>6</v>
      </c>
      <c r="AI41" s="8">
        <v>10</v>
      </c>
      <c r="AJ41" s="8"/>
      <c r="AK41" s="14">
        <f t="shared" si="6"/>
        <v>3.2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7.3</v>
      </c>
      <c r="AS41" s="8">
        <v>3</v>
      </c>
      <c r="AT41" s="8">
        <v>7.5</v>
      </c>
      <c r="AU41" s="8">
        <v>7.5</v>
      </c>
      <c r="AV41" s="8">
        <v>6</v>
      </c>
      <c r="AW41" s="8">
        <v>1</v>
      </c>
      <c r="AX41" s="14">
        <f t="shared" si="10"/>
        <v>2.9</v>
      </c>
      <c r="AY41" s="8">
        <v>1</v>
      </c>
      <c r="AZ41" s="8">
        <v>1</v>
      </c>
      <c r="BA41" s="8">
        <v>7</v>
      </c>
      <c r="BB41" s="8"/>
      <c r="BC41" s="8"/>
      <c r="BD41" s="14">
        <f t="shared" si="11"/>
        <v>0.9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3.8</v>
      </c>
      <c r="BL41" s="8">
        <v>1</v>
      </c>
      <c r="BM41" s="8">
        <v>1</v>
      </c>
      <c r="BN41" s="8">
        <v>1</v>
      </c>
      <c r="BO41" s="8">
        <v>8</v>
      </c>
      <c r="BP41" s="8"/>
      <c r="BQ41" s="14">
        <f t="shared" si="15"/>
        <v>1.3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1.3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6045286</v>
      </c>
      <c r="C42" s="3">
        <v>4982</v>
      </c>
      <c r="D42" s="3">
        <v>14004</v>
      </c>
      <c r="E42" s="3" t="s">
        <v>112</v>
      </c>
      <c r="F42" s="72" t="s">
        <v>45</v>
      </c>
      <c r="G42" s="62">
        <v>7.5</v>
      </c>
      <c r="H42" s="13">
        <v>9</v>
      </c>
      <c r="I42" s="13">
        <v>10</v>
      </c>
      <c r="J42" s="13">
        <v>5</v>
      </c>
      <c r="K42" s="13">
        <v>10</v>
      </c>
      <c r="L42" s="14">
        <f t="shared" si="0"/>
        <v>6.05</v>
      </c>
      <c r="M42" s="13">
        <v>10</v>
      </c>
      <c r="N42" s="13">
        <v>9</v>
      </c>
      <c r="O42" s="13"/>
      <c r="P42" s="13"/>
      <c r="Q42" s="13"/>
      <c r="R42" s="14">
        <f t="shared" si="1"/>
        <v>2.9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9</v>
      </c>
      <c r="Z42" s="13">
        <v>10</v>
      </c>
      <c r="AA42" s="13">
        <v>6</v>
      </c>
      <c r="AB42" s="13">
        <v>7.4</v>
      </c>
      <c r="AC42" s="13">
        <v>9</v>
      </c>
      <c r="AD42" s="13">
        <v>9</v>
      </c>
      <c r="AE42" s="14">
        <f t="shared" si="5"/>
        <v>4.1399999999999997</v>
      </c>
      <c r="AF42" s="13">
        <v>10</v>
      </c>
      <c r="AG42" s="13">
        <v>6</v>
      </c>
      <c r="AH42" s="13">
        <v>8</v>
      </c>
      <c r="AI42" s="13">
        <v>10</v>
      </c>
      <c r="AJ42" s="13"/>
      <c r="AK42" s="14">
        <f t="shared" si="6"/>
        <v>4.4000000000000004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8.5</v>
      </c>
      <c r="AS42" s="13">
        <v>6</v>
      </c>
      <c r="AT42" s="13">
        <v>10</v>
      </c>
      <c r="AU42" s="13">
        <v>9.1</v>
      </c>
      <c r="AV42" s="13">
        <v>8</v>
      </c>
      <c r="AW42" s="13">
        <v>7</v>
      </c>
      <c r="AX42" s="14">
        <f t="shared" si="10"/>
        <v>5.31</v>
      </c>
      <c r="AY42" s="13">
        <v>6</v>
      </c>
      <c r="AZ42" s="13">
        <v>8.5</v>
      </c>
      <c r="BA42" s="13">
        <v>8</v>
      </c>
      <c r="BB42" s="13"/>
      <c r="BC42" s="13"/>
      <c r="BD42" s="14">
        <f t="shared" si="11"/>
        <v>2.25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7.6</v>
      </c>
      <c r="BL42" s="13">
        <v>6</v>
      </c>
      <c r="BM42" s="13">
        <v>8</v>
      </c>
      <c r="BN42" s="13">
        <v>10</v>
      </c>
      <c r="BO42" s="13">
        <v>8</v>
      </c>
      <c r="BP42" s="13">
        <v>8</v>
      </c>
      <c r="BQ42" s="14">
        <f t="shared" si="15"/>
        <v>5.8</v>
      </c>
      <c r="BR42" s="13">
        <v>10</v>
      </c>
      <c r="BS42" s="13">
        <v>8</v>
      </c>
      <c r="BT42" s="13">
        <v>10</v>
      </c>
      <c r="BU42" s="13"/>
      <c r="BV42" s="13"/>
      <c r="BW42" s="14">
        <f t="shared" si="16"/>
        <v>2.8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8.6</v>
      </c>
      <c r="CE42" s="58">
        <f t="shared" si="20"/>
        <v>8</v>
      </c>
      <c r="CF42" s="22"/>
      <c r="CG42" s="58">
        <f t="shared" si="21"/>
        <v>8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2203045</v>
      </c>
      <c r="C43" s="2">
        <v>5033</v>
      </c>
      <c r="D43" s="2">
        <v>14014</v>
      </c>
      <c r="E43" s="2" t="s">
        <v>113</v>
      </c>
      <c r="F43" s="70" t="s">
        <v>43</v>
      </c>
      <c r="G43" s="61">
        <v>3</v>
      </c>
      <c r="H43" s="8">
        <v>9</v>
      </c>
      <c r="I43" s="8">
        <v>10</v>
      </c>
      <c r="J43" s="8">
        <v>7.5</v>
      </c>
      <c r="K43" s="8">
        <v>10</v>
      </c>
      <c r="L43" s="14">
        <f t="shared" si="0"/>
        <v>5.85</v>
      </c>
      <c r="M43" s="8">
        <v>7.5</v>
      </c>
      <c r="N43" s="8">
        <v>7</v>
      </c>
      <c r="O43" s="8"/>
      <c r="P43" s="8"/>
      <c r="Q43" s="8"/>
      <c r="R43" s="14">
        <f t="shared" si="1"/>
        <v>2.2000000000000002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8.1</v>
      </c>
      <c r="Z43" s="8">
        <v>7</v>
      </c>
      <c r="AA43" s="8">
        <v>4</v>
      </c>
      <c r="AB43" s="8">
        <v>7</v>
      </c>
      <c r="AC43" s="8">
        <v>9</v>
      </c>
      <c r="AD43" s="8">
        <v>6</v>
      </c>
      <c r="AE43" s="14">
        <f t="shared" si="5"/>
        <v>3.3</v>
      </c>
      <c r="AF43" s="8">
        <v>8</v>
      </c>
      <c r="AG43" s="8">
        <v>1</v>
      </c>
      <c r="AH43" s="8">
        <v>8</v>
      </c>
      <c r="AI43" s="8">
        <v>10</v>
      </c>
      <c r="AJ43" s="8"/>
      <c r="AK43" s="14">
        <f t="shared" si="6"/>
        <v>3.7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7</v>
      </c>
      <c r="AS43" s="8">
        <v>6</v>
      </c>
      <c r="AT43" s="8">
        <v>1</v>
      </c>
      <c r="AU43" s="8">
        <v>1</v>
      </c>
      <c r="AV43" s="8">
        <v>6</v>
      </c>
      <c r="AW43" s="8">
        <v>10</v>
      </c>
      <c r="AX43" s="14">
        <f t="shared" si="10"/>
        <v>4</v>
      </c>
      <c r="AY43" s="8">
        <v>7</v>
      </c>
      <c r="AZ43" s="8">
        <v>6</v>
      </c>
      <c r="BA43" s="8">
        <v>8</v>
      </c>
      <c r="BB43" s="8"/>
      <c r="BC43" s="8"/>
      <c r="BD43" s="14">
        <f t="shared" si="11"/>
        <v>2.1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6.1</v>
      </c>
      <c r="BL43" s="8">
        <v>4</v>
      </c>
      <c r="BM43" s="8">
        <v>8</v>
      </c>
      <c r="BN43" s="8">
        <v>10</v>
      </c>
      <c r="BO43" s="8">
        <v>8</v>
      </c>
      <c r="BP43" s="8">
        <v>6</v>
      </c>
      <c r="BQ43" s="14">
        <f t="shared" si="15"/>
        <v>5.4</v>
      </c>
      <c r="BR43" s="8">
        <v>10</v>
      </c>
      <c r="BS43" s="8">
        <v>7</v>
      </c>
      <c r="BT43" s="8">
        <v>9</v>
      </c>
      <c r="BU43" s="8"/>
      <c r="BV43" s="8"/>
      <c r="BW43" s="14">
        <f t="shared" si="16"/>
        <v>2.6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8</v>
      </c>
      <c r="CE43" s="58">
        <f t="shared" si="20"/>
        <v>7</v>
      </c>
      <c r="CF43" s="21"/>
      <c r="CG43" s="58">
        <f t="shared" si="21"/>
        <v>7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7296555</v>
      </c>
      <c r="C44" s="3">
        <v>5021</v>
      </c>
      <c r="D44" s="3">
        <v>14005</v>
      </c>
      <c r="E44" s="3" t="s">
        <v>114</v>
      </c>
      <c r="F44" s="72" t="s">
        <v>43</v>
      </c>
      <c r="G44" s="62">
        <v>3</v>
      </c>
      <c r="H44" s="13">
        <v>9</v>
      </c>
      <c r="I44" s="13">
        <v>10</v>
      </c>
      <c r="J44" s="13">
        <v>7.5</v>
      </c>
      <c r="K44" s="13">
        <v>10</v>
      </c>
      <c r="L44" s="14">
        <f t="shared" si="0"/>
        <v>5.85</v>
      </c>
      <c r="M44" s="13">
        <v>10</v>
      </c>
      <c r="N44" s="13">
        <v>8</v>
      </c>
      <c r="O44" s="13"/>
      <c r="P44" s="13"/>
      <c r="Q44" s="13"/>
      <c r="R44" s="14">
        <f t="shared" si="1"/>
        <v>2.8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8.6999999999999993</v>
      </c>
      <c r="Z44" s="13">
        <v>9</v>
      </c>
      <c r="AA44" s="13">
        <v>9</v>
      </c>
      <c r="AB44" s="13">
        <v>8.5</v>
      </c>
      <c r="AC44" s="13">
        <v>10</v>
      </c>
      <c r="AD44" s="13">
        <v>8</v>
      </c>
      <c r="AE44" s="14">
        <f t="shared" si="5"/>
        <v>4.45</v>
      </c>
      <c r="AF44" s="13">
        <v>8</v>
      </c>
      <c r="AG44" s="13">
        <v>1</v>
      </c>
      <c r="AH44" s="13">
        <v>8</v>
      </c>
      <c r="AI44" s="13">
        <v>10</v>
      </c>
      <c r="AJ44" s="13"/>
      <c r="AK44" s="14">
        <f t="shared" si="6"/>
        <v>3.7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8.1999999999999993</v>
      </c>
      <c r="AS44" s="13">
        <v>8</v>
      </c>
      <c r="AT44" s="13">
        <v>9</v>
      </c>
      <c r="AU44" s="13">
        <v>7.5</v>
      </c>
      <c r="AV44" s="13">
        <v>8</v>
      </c>
      <c r="AW44" s="13">
        <v>8.1999999999999993</v>
      </c>
      <c r="AX44" s="14">
        <f t="shared" si="10"/>
        <v>5.69</v>
      </c>
      <c r="AY44" s="13">
        <v>5</v>
      </c>
      <c r="AZ44" s="13">
        <v>10</v>
      </c>
      <c r="BA44" s="13">
        <v>8</v>
      </c>
      <c r="BB44" s="13"/>
      <c r="BC44" s="13"/>
      <c r="BD44" s="14">
        <f t="shared" si="11"/>
        <v>2.2999999999999998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8</v>
      </c>
      <c r="BL44" s="13">
        <v>1</v>
      </c>
      <c r="BM44" s="13">
        <v>8</v>
      </c>
      <c r="BN44" s="13">
        <v>10</v>
      </c>
      <c r="BO44" s="13">
        <v>10</v>
      </c>
      <c r="BP44" s="13">
        <v>7</v>
      </c>
      <c r="BQ44" s="14">
        <f t="shared" si="15"/>
        <v>5.4</v>
      </c>
      <c r="BR44" s="13">
        <v>7</v>
      </c>
      <c r="BS44" s="13">
        <v>7</v>
      </c>
      <c r="BT44" s="13">
        <v>8</v>
      </c>
      <c r="BU44" s="13"/>
      <c r="BV44" s="13"/>
      <c r="BW44" s="14">
        <f t="shared" si="16"/>
        <v>2.2000000000000002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7.6</v>
      </c>
      <c r="CE44" s="58">
        <f t="shared" si="20"/>
        <v>8</v>
      </c>
      <c r="CF44" s="22"/>
      <c r="CG44" s="58">
        <f t="shared" si="21"/>
        <v>8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19764930</v>
      </c>
      <c r="C45" s="2">
        <v>5018</v>
      </c>
      <c r="D45" s="2">
        <v>14006</v>
      </c>
      <c r="E45" s="2" t="s">
        <v>115</v>
      </c>
      <c r="F45" s="70" t="s">
        <v>45</v>
      </c>
      <c r="G45" s="61">
        <v>7</v>
      </c>
      <c r="H45" s="8">
        <v>9</v>
      </c>
      <c r="I45" s="8">
        <v>10</v>
      </c>
      <c r="J45" s="8">
        <v>5</v>
      </c>
      <c r="K45" s="8">
        <v>5</v>
      </c>
      <c r="L45" s="14">
        <f t="shared" ref="L45:L72" si="23">IF(OR($G$4="MEDIA",$G$4="BASICA - TERCER CICLO"),ROUND((G45*$G$11)+(H45*$H$11)+(I45*$I$11)+(J45*$J$11)+(K45*$K$11),2),ROUND((G45*$G$11)+(H45*$H$11)+(I45*$I$11)+(J45*$J$11)+(K45*$K$11),2))</f>
        <v>5</v>
      </c>
      <c r="M45" s="8">
        <v>1</v>
      </c>
      <c r="N45" s="8">
        <v>8</v>
      </c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1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6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>
        <v>0</v>
      </c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2</v>
      </c>
      <c r="CF45" s="21"/>
      <c r="CG45" s="58">
        <f t="shared" ref="CG45:CG72" si="44">IF(AND(CE45&lt;5,$G$4="BASICA"),ROUND((CE45+CF45)/2,0),IF(AND(CE45&lt;6,$G$4="MEDIA"),ROUND((CE45+CF45)/2,0),CE45))</f>
        <v>1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2564845</v>
      </c>
      <c r="C46" s="3">
        <v>5020</v>
      </c>
      <c r="D46" s="3">
        <v>14007</v>
      </c>
      <c r="E46" s="3" t="s">
        <v>116</v>
      </c>
      <c r="F46" s="72" t="s">
        <v>45</v>
      </c>
      <c r="G46" s="62">
        <v>6</v>
      </c>
      <c r="H46" s="13">
        <v>10</v>
      </c>
      <c r="I46" s="13">
        <v>10</v>
      </c>
      <c r="J46" s="13">
        <v>5</v>
      </c>
      <c r="K46" s="13">
        <v>10</v>
      </c>
      <c r="L46" s="14">
        <f t="shared" si="23"/>
        <v>6.1</v>
      </c>
      <c r="M46" s="13">
        <v>5</v>
      </c>
      <c r="N46" s="13">
        <v>9</v>
      </c>
      <c r="O46" s="13"/>
      <c r="P46" s="13"/>
      <c r="Q46" s="13"/>
      <c r="R46" s="14">
        <f t="shared" si="24"/>
        <v>1.9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8</v>
      </c>
      <c r="Z46" s="13">
        <v>10</v>
      </c>
      <c r="AA46" s="13">
        <v>6</v>
      </c>
      <c r="AB46" s="13">
        <v>6</v>
      </c>
      <c r="AC46" s="13">
        <v>9</v>
      </c>
      <c r="AD46" s="13">
        <v>9</v>
      </c>
      <c r="AE46" s="14">
        <f t="shared" si="28"/>
        <v>4</v>
      </c>
      <c r="AF46" s="13">
        <v>6</v>
      </c>
      <c r="AG46" s="13">
        <v>2</v>
      </c>
      <c r="AH46" s="13">
        <v>8</v>
      </c>
      <c r="AI46" s="13">
        <v>10</v>
      </c>
      <c r="AJ46" s="13"/>
      <c r="AK46" s="14">
        <f t="shared" si="29"/>
        <v>3.6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7.6</v>
      </c>
      <c r="AS46" s="13">
        <v>6</v>
      </c>
      <c r="AT46" s="13">
        <v>10</v>
      </c>
      <c r="AU46" s="13">
        <v>8.5</v>
      </c>
      <c r="AV46" s="13">
        <v>8</v>
      </c>
      <c r="AW46" s="13">
        <v>1</v>
      </c>
      <c r="AX46" s="14">
        <f t="shared" si="33"/>
        <v>4.05</v>
      </c>
      <c r="AY46" s="13">
        <v>9</v>
      </c>
      <c r="AZ46" s="13">
        <v>3</v>
      </c>
      <c r="BA46" s="13">
        <v>8</v>
      </c>
      <c r="BB46" s="13"/>
      <c r="BC46" s="13"/>
      <c r="BD46" s="14">
        <f t="shared" si="34"/>
        <v>2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6.1</v>
      </c>
      <c r="BL46" s="13">
        <v>4</v>
      </c>
      <c r="BM46" s="13">
        <v>8</v>
      </c>
      <c r="BN46" s="13">
        <v>1</v>
      </c>
      <c r="BO46" s="13">
        <v>6</v>
      </c>
      <c r="BP46" s="13">
        <v>6</v>
      </c>
      <c r="BQ46" s="14">
        <f t="shared" si="38"/>
        <v>3.4</v>
      </c>
      <c r="BR46" s="13">
        <v>10</v>
      </c>
      <c r="BS46" s="13">
        <v>5</v>
      </c>
      <c r="BT46" s="13">
        <v>8</v>
      </c>
      <c r="BU46" s="13"/>
      <c r="BV46" s="13"/>
      <c r="BW46" s="14">
        <f t="shared" si="39"/>
        <v>2.2999999999999998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5.7</v>
      </c>
      <c r="CE46" s="58">
        <f t="shared" si="43"/>
        <v>7</v>
      </c>
      <c r="CF46" s="22"/>
      <c r="CG46" s="58">
        <f t="shared" si="44"/>
        <v>7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2563171</v>
      </c>
      <c r="C47" s="2">
        <v>5008</v>
      </c>
      <c r="D47" s="2">
        <v>14008</v>
      </c>
      <c r="E47" s="2" t="s">
        <v>117</v>
      </c>
      <c r="F47" s="70" t="s">
        <v>45</v>
      </c>
      <c r="G47" s="61">
        <v>5</v>
      </c>
      <c r="H47" s="8">
        <v>6</v>
      </c>
      <c r="I47" s="8">
        <v>10</v>
      </c>
      <c r="J47" s="8">
        <v>5</v>
      </c>
      <c r="K47" s="8">
        <v>8</v>
      </c>
      <c r="L47" s="14">
        <f t="shared" si="23"/>
        <v>4.8</v>
      </c>
      <c r="M47" s="8">
        <v>7</v>
      </c>
      <c r="N47" s="8">
        <v>6</v>
      </c>
      <c r="O47" s="8"/>
      <c r="P47" s="8"/>
      <c r="Q47" s="8"/>
      <c r="R47" s="14">
        <f t="shared" si="24"/>
        <v>2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6.8</v>
      </c>
      <c r="Z47" s="8">
        <v>9</v>
      </c>
      <c r="AA47" s="8">
        <v>6</v>
      </c>
      <c r="AB47" s="8">
        <v>5.9</v>
      </c>
      <c r="AC47" s="8">
        <v>9</v>
      </c>
      <c r="AD47" s="8">
        <v>1</v>
      </c>
      <c r="AE47" s="14">
        <f t="shared" si="28"/>
        <v>3.09</v>
      </c>
      <c r="AF47" s="8">
        <v>8</v>
      </c>
      <c r="AG47" s="8">
        <v>4</v>
      </c>
      <c r="AH47" s="8">
        <v>6</v>
      </c>
      <c r="AI47" s="8">
        <v>10</v>
      </c>
      <c r="AJ47" s="8"/>
      <c r="AK47" s="14">
        <f t="shared" si="29"/>
        <v>3.8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6.9</v>
      </c>
      <c r="AS47" s="8">
        <v>6</v>
      </c>
      <c r="AT47" s="8">
        <v>1</v>
      </c>
      <c r="AU47" s="8">
        <v>7.5</v>
      </c>
      <c r="AV47" s="8">
        <v>8</v>
      </c>
      <c r="AW47" s="8">
        <v>7</v>
      </c>
      <c r="AX47" s="14">
        <f t="shared" si="33"/>
        <v>4.25</v>
      </c>
      <c r="AY47" s="8">
        <v>8</v>
      </c>
      <c r="AZ47" s="8">
        <v>1</v>
      </c>
      <c r="BA47" s="8">
        <v>8</v>
      </c>
      <c r="BB47" s="8"/>
      <c r="BC47" s="8"/>
      <c r="BD47" s="14">
        <f t="shared" si="34"/>
        <v>1.7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6</v>
      </c>
      <c r="BL47" s="8">
        <v>1</v>
      </c>
      <c r="BM47" s="8">
        <v>8</v>
      </c>
      <c r="BN47" s="8">
        <v>10</v>
      </c>
      <c r="BO47" s="8">
        <v>6</v>
      </c>
      <c r="BP47" s="8"/>
      <c r="BQ47" s="14">
        <f t="shared" si="38"/>
        <v>4.3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4.3</v>
      </c>
      <c r="CE47" s="58">
        <f t="shared" si="43"/>
        <v>6</v>
      </c>
      <c r="CF47" s="21"/>
      <c r="CG47" s="58">
        <f t="shared" si="44"/>
        <v>6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2206418</v>
      </c>
      <c r="C48" s="3">
        <v>5016</v>
      </c>
      <c r="D48" s="3">
        <v>14009</v>
      </c>
      <c r="E48" s="3" t="s">
        <v>118</v>
      </c>
      <c r="F48" s="72" t="s">
        <v>43</v>
      </c>
      <c r="G48" s="62">
        <v>5</v>
      </c>
      <c r="H48" s="13">
        <v>9</v>
      </c>
      <c r="I48" s="13">
        <v>10</v>
      </c>
      <c r="J48" s="13">
        <v>8</v>
      </c>
      <c r="K48" s="13">
        <v>10</v>
      </c>
      <c r="L48" s="14">
        <f t="shared" si="23"/>
        <v>6.1</v>
      </c>
      <c r="M48" s="13">
        <v>10</v>
      </c>
      <c r="N48" s="13">
        <v>9</v>
      </c>
      <c r="O48" s="13"/>
      <c r="P48" s="13"/>
      <c r="Q48" s="13"/>
      <c r="R48" s="14">
        <f t="shared" si="24"/>
        <v>2.9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9</v>
      </c>
      <c r="Z48" s="13">
        <v>8</v>
      </c>
      <c r="AA48" s="13">
        <v>7</v>
      </c>
      <c r="AB48" s="13">
        <v>8</v>
      </c>
      <c r="AC48" s="13">
        <v>10</v>
      </c>
      <c r="AD48" s="13">
        <v>8</v>
      </c>
      <c r="AE48" s="14">
        <f t="shared" si="28"/>
        <v>4.0999999999999996</v>
      </c>
      <c r="AF48" s="13">
        <v>8</v>
      </c>
      <c r="AG48" s="13">
        <v>4</v>
      </c>
      <c r="AH48" s="13">
        <v>9</v>
      </c>
      <c r="AI48" s="13">
        <v>10</v>
      </c>
      <c r="AJ48" s="13"/>
      <c r="AK48" s="14">
        <f t="shared" si="29"/>
        <v>4.0999999999999996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8.1999999999999993</v>
      </c>
      <c r="AS48" s="13">
        <v>7</v>
      </c>
      <c r="AT48" s="13">
        <v>9</v>
      </c>
      <c r="AU48" s="13">
        <v>9.1</v>
      </c>
      <c r="AV48" s="13">
        <v>8</v>
      </c>
      <c r="AW48" s="13">
        <v>10</v>
      </c>
      <c r="AX48" s="14">
        <f t="shared" si="33"/>
        <v>6.01</v>
      </c>
      <c r="AY48" s="13">
        <v>6</v>
      </c>
      <c r="AZ48" s="13">
        <v>10</v>
      </c>
      <c r="BA48" s="13">
        <v>10</v>
      </c>
      <c r="BB48" s="13"/>
      <c r="BC48" s="13"/>
      <c r="BD48" s="14">
        <f t="shared" si="34"/>
        <v>2.6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8.6</v>
      </c>
      <c r="BL48" s="13">
        <v>6</v>
      </c>
      <c r="BM48" s="13">
        <v>10</v>
      </c>
      <c r="BN48" s="13">
        <v>10</v>
      </c>
      <c r="BO48" s="13">
        <v>8</v>
      </c>
      <c r="BP48" s="13">
        <v>1</v>
      </c>
      <c r="BQ48" s="14">
        <f t="shared" si="38"/>
        <v>5.5</v>
      </c>
      <c r="BR48" s="13">
        <v>8</v>
      </c>
      <c r="BS48" s="13">
        <v>8</v>
      </c>
      <c r="BT48" s="13">
        <v>10</v>
      </c>
      <c r="BU48" s="13"/>
      <c r="BV48" s="13"/>
      <c r="BW48" s="14">
        <f t="shared" si="39"/>
        <v>2.6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8.1</v>
      </c>
      <c r="CE48" s="58">
        <f t="shared" si="43"/>
        <v>8</v>
      </c>
      <c r="CF48" s="22"/>
      <c r="CG48" s="58">
        <f t="shared" si="44"/>
        <v>8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2206224</v>
      </c>
      <c r="C49" s="2">
        <v>4731</v>
      </c>
      <c r="D49" s="2">
        <v>14020</v>
      </c>
      <c r="E49" s="2" t="s">
        <v>119</v>
      </c>
      <c r="F49" s="70" t="s">
        <v>45</v>
      </c>
      <c r="G49" s="61">
        <v>8</v>
      </c>
      <c r="H49" s="8">
        <v>4</v>
      </c>
      <c r="I49" s="8">
        <v>1</v>
      </c>
      <c r="J49" s="8">
        <v>5</v>
      </c>
      <c r="K49" s="8">
        <v>1</v>
      </c>
      <c r="L49" s="14">
        <f t="shared" si="23"/>
        <v>2.4</v>
      </c>
      <c r="M49" s="8">
        <v>7.7</v>
      </c>
      <c r="N49" s="8">
        <v>7</v>
      </c>
      <c r="O49" s="8"/>
      <c r="P49" s="8"/>
      <c r="Q49" s="8"/>
      <c r="R49" s="14">
        <f t="shared" si="24"/>
        <v>2.2400000000000002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4.5999999999999996</v>
      </c>
      <c r="Z49" s="8">
        <v>1</v>
      </c>
      <c r="AA49" s="8">
        <v>6</v>
      </c>
      <c r="AB49" s="8">
        <v>5.9</v>
      </c>
      <c r="AC49" s="8">
        <v>1</v>
      </c>
      <c r="AD49" s="8">
        <v>9</v>
      </c>
      <c r="AE49" s="14">
        <f t="shared" si="28"/>
        <v>2.29</v>
      </c>
      <c r="AF49" s="8">
        <v>10</v>
      </c>
      <c r="AG49" s="8">
        <v>2</v>
      </c>
      <c r="AH49" s="8">
        <v>8</v>
      </c>
      <c r="AI49" s="8">
        <v>10</v>
      </c>
      <c r="AJ49" s="8"/>
      <c r="AK49" s="14">
        <f t="shared" si="29"/>
        <v>4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6.3</v>
      </c>
      <c r="AS49" s="8">
        <v>7</v>
      </c>
      <c r="AT49" s="8">
        <v>10</v>
      </c>
      <c r="AU49" s="8">
        <v>7.5</v>
      </c>
      <c r="AV49" s="8">
        <v>5</v>
      </c>
      <c r="AW49" s="8">
        <v>7.3</v>
      </c>
      <c r="AX49" s="14">
        <f t="shared" si="33"/>
        <v>5.1100000000000003</v>
      </c>
      <c r="AY49" s="8">
        <v>7</v>
      </c>
      <c r="AZ49" s="8">
        <v>10</v>
      </c>
      <c r="BA49" s="8">
        <v>8</v>
      </c>
      <c r="BB49" s="8"/>
      <c r="BC49" s="8"/>
      <c r="BD49" s="14">
        <f t="shared" si="34"/>
        <v>2.5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7.6</v>
      </c>
      <c r="BL49" s="8">
        <v>8</v>
      </c>
      <c r="BM49" s="8">
        <v>8</v>
      </c>
      <c r="BN49" s="8">
        <v>10</v>
      </c>
      <c r="BO49" s="8">
        <v>8</v>
      </c>
      <c r="BP49" s="8">
        <v>1</v>
      </c>
      <c r="BQ49" s="14">
        <f t="shared" si="38"/>
        <v>5.3</v>
      </c>
      <c r="BR49" s="8">
        <v>8</v>
      </c>
      <c r="BS49" s="8">
        <v>1</v>
      </c>
      <c r="BT49" s="8">
        <v>10</v>
      </c>
      <c r="BU49" s="8"/>
      <c r="BV49" s="8"/>
      <c r="BW49" s="14">
        <f t="shared" si="39"/>
        <v>1.9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7.2</v>
      </c>
      <c r="CE49" s="58">
        <f t="shared" si="43"/>
        <v>6</v>
      </c>
      <c r="CF49" s="21"/>
      <c r="CG49" s="58">
        <f t="shared" si="44"/>
        <v>6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2564137</v>
      </c>
      <c r="C50" s="3">
        <v>4932</v>
      </c>
      <c r="D50" s="3">
        <v>14021</v>
      </c>
      <c r="E50" s="3" t="s">
        <v>120</v>
      </c>
      <c r="F50" s="72" t="s">
        <v>43</v>
      </c>
      <c r="G50" s="62">
        <v>3</v>
      </c>
      <c r="H50" s="13">
        <v>8</v>
      </c>
      <c r="I50" s="13">
        <v>1</v>
      </c>
      <c r="J50" s="13">
        <v>7.5</v>
      </c>
      <c r="K50" s="13">
        <v>10</v>
      </c>
      <c r="L50" s="14">
        <f t="shared" si="23"/>
        <v>4.75</v>
      </c>
      <c r="M50" s="13">
        <v>10</v>
      </c>
      <c r="N50" s="13">
        <v>8</v>
      </c>
      <c r="O50" s="13"/>
      <c r="P50" s="13"/>
      <c r="Q50" s="13"/>
      <c r="R50" s="14">
        <f t="shared" si="24"/>
        <v>2.8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7.6</v>
      </c>
      <c r="Z50" s="13">
        <v>7</v>
      </c>
      <c r="AA50" s="13">
        <v>10</v>
      </c>
      <c r="AB50" s="13">
        <v>6.2</v>
      </c>
      <c r="AC50" s="13">
        <v>10</v>
      </c>
      <c r="AD50" s="13">
        <v>9</v>
      </c>
      <c r="AE50" s="14">
        <f t="shared" si="28"/>
        <v>4.22</v>
      </c>
      <c r="AF50" s="13">
        <v>10</v>
      </c>
      <c r="AG50" s="13">
        <v>1</v>
      </c>
      <c r="AH50" s="13">
        <v>8</v>
      </c>
      <c r="AI50" s="13">
        <v>10</v>
      </c>
      <c r="AJ50" s="13"/>
      <c r="AK50" s="14">
        <f t="shared" si="29"/>
        <v>3.9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8.1</v>
      </c>
      <c r="AS50" s="13">
        <v>3</v>
      </c>
      <c r="AT50" s="13">
        <v>10</v>
      </c>
      <c r="AU50" s="13">
        <v>8.3000000000000007</v>
      </c>
      <c r="AV50" s="13">
        <v>1</v>
      </c>
      <c r="AW50" s="13">
        <v>10</v>
      </c>
      <c r="AX50" s="14">
        <f t="shared" si="33"/>
        <v>4.53</v>
      </c>
      <c r="AY50" s="13">
        <v>9</v>
      </c>
      <c r="AZ50" s="13">
        <v>1</v>
      </c>
      <c r="BA50" s="13">
        <v>8</v>
      </c>
      <c r="BB50" s="13"/>
      <c r="BC50" s="13"/>
      <c r="BD50" s="14">
        <f t="shared" si="34"/>
        <v>1.8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6.3</v>
      </c>
      <c r="BL50" s="13">
        <v>8</v>
      </c>
      <c r="BM50" s="13">
        <v>8</v>
      </c>
      <c r="BN50" s="13">
        <v>10</v>
      </c>
      <c r="BO50" s="13">
        <v>8</v>
      </c>
      <c r="BP50" s="13">
        <v>8</v>
      </c>
      <c r="BQ50" s="14">
        <f t="shared" si="38"/>
        <v>6</v>
      </c>
      <c r="BR50" s="13">
        <v>3</v>
      </c>
      <c r="BS50" s="13">
        <v>9</v>
      </c>
      <c r="BT50" s="13">
        <v>8</v>
      </c>
      <c r="BU50" s="13"/>
      <c r="BV50" s="13"/>
      <c r="BW50" s="14">
        <f t="shared" si="39"/>
        <v>2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8</v>
      </c>
      <c r="CE50" s="58">
        <f t="shared" si="43"/>
        <v>8</v>
      </c>
      <c r="CF50" s="22"/>
      <c r="CG50" s="58">
        <f t="shared" si="44"/>
        <v>8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2564136</v>
      </c>
      <c r="C51" s="2">
        <v>5006</v>
      </c>
      <c r="D51" s="2">
        <v>14010</v>
      </c>
      <c r="E51" s="2" t="s">
        <v>121</v>
      </c>
      <c r="F51" s="70" t="s">
        <v>45</v>
      </c>
      <c r="G51" s="61">
        <v>8</v>
      </c>
      <c r="H51" s="8">
        <v>9</v>
      </c>
      <c r="I51" s="8">
        <v>10</v>
      </c>
      <c r="J51" s="8">
        <v>7.5</v>
      </c>
      <c r="K51" s="8">
        <v>10</v>
      </c>
      <c r="L51" s="14">
        <f t="shared" si="23"/>
        <v>6.35</v>
      </c>
      <c r="M51" s="8">
        <v>10</v>
      </c>
      <c r="N51" s="8">
        <v>8</v>
      </c>
      <c r="O51" s="8"/>
      <c r="P51" s="8"/>
      <c r="Q51" s="8"/>
      <c r="R51" s="14">
        <f t="shared" si="24"/>
        <v>2.8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9.1999999999999993</v>
      </c>
      <c r="Z51" s="8">
        <v>8</v>
      </c>
      <c r="AA51" s="8">
        <v>10</v>
      </c>
      <c r="AB51" s="8">
        <v>7.3</v>
      </c>
      <c r="AC51" s="8">
        <v>8</v>
      </c>
      <c r="AD51" s="8">
        <v>9</v>
      </c>
      <c r="AE51" s="14">
        <f t="shared" si="28"/>
        <v>4.2300000000000004</v>
      </c>
      <c r="AF51" s="8">
        <v>10</v>
      </c>
      <c r="AG51" s="8">
        <v>6</v>
      </c>
      <c r="AH51" s="8">
        <v>8</v>
      </c>
      <c r="AI51" s="8">
        <v>10</v>
      </c>
      <c r="AJ51" s="8"/>
      <c r="AK51" s="14">
        <f t="shared" si="29"/>
        <v>4.4000000000000004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8.6</v>
      </c>
      <c r="AS51" s="8">
        <v>6</v>
      </c>
      <c r="AT51" s="8">
        <v>10</v>
      </c>
      <c r="AU51" s="8">
        <v>7.5</v>
      </c>
      <c r="AV51" s="8">
        <v>7</v>
      </c>
      <c r="AW51" s="8">
        <v>8</v>
      </c>
      <c r="AX51" s="14">
        <f t="shared" si="33"/>
        <v>5.25</v>
      </c>
      <c r="AY51" s="8">
        <v>9</v>
      </c>
      <c r="AZ51" s="8">
        <v>10</v>
      </c>
      <c r="BA51" s="8">
        <v>8</v>
      </c>
      <c r="BB51" s="8"/>
      <c r="BC51" s="8"/>
      <c r="BD51" s="14">
        <f t="shared" si="34"/>
        <v>2.7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8</v>
      </c>
      <c r="BL51" s="8">
        <v>6</v>
      </c>
      <c r="BM51" s="8">
        <v>8</v>
      </c>
      <c r="BN51" s="8">
        <v>10</v>
      </c>
      <c r="BO51" s="8">
        <v>8</v>
      </c>
      <c r="BP51" s="8">
        <v>8</v>
      </c>
      <c r="BQ51" s="14">
        <f t="shared" si="38"/>
        <v>5.8</v>
      </c>
      <c r="BR51" s="8">
        <v>7</v>
      </c>
      <c r="BS51" s="8">
        <v>7</v>
      </c>
      <c r="BT51" s="8">
        <v>9</v>
      </c>
      <c r="BU51" s="8"/>
      <c r="BV51" s="8"/>
      <c r="BW51" s="14">
        <f t="shared" si="39"/>
        <v>2.2999999999999998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8.1</v>
      </c>
      <c r="CE51" s="58">
        <f t="shared" si="43"/>
        <v>8</v>
      </c>
      <c r="CF51" s="21"/>
      <c r="CG51" s="58">
        <f t="shared" si="44"/>
        <v>8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4516723</v>
      </c>
      <c r="C52" s="3">
        <v>5010</v>
      </c>
      <c r="D52" s="3">
        <v>14011</v>
      </c>
      <c r="E52" s="3" t="s">
        <v>122</v>
      </c>
      <c r="F52" s="72" t="s">
        <v>45</v>
      </c>
      <c r="G52" s="62">
        <v>7.5</v>
      </c>
      <c r="H52" s="13">
        <v>10</v>
      </c>
      <c r="I52" s="13">
        <v>1</v>
      </c>
      <c r="J52" s="13">
        <v>5</v>
      </c>
      <c r="K52" s="13">
        <v>10</v>
      </c>
      <c r="L52" s="14">
        <f t="shared" si="23"/>
        <v>5.35</v>
      </c>
      <c r="M52" s="13">
        <v>10</v>
      </c>
      <c r="N52" s="13">
        <v>8</v>
      </c>
      <c r="O52" s="13"/>
      <c r="P52" s="13"/>
      <c r="Q52" s="13"/>
      <c r="R52" s="14">
        <f t="shared" si="24"/>
        <v>2.8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8.1999999999999993</v>
      </c>
      <c r="Z52" s="13">
        <v>10</v>
      </c>
      <c r="AA52" s="13">
        <v>7</v>
      </c>
      <c r="AB52" s="13">
        <v>7.6</v>
      </c>
      <c r="AC52" s="13">
        <v>9</v>
      </c>
      <c r="AD52" s="13">
        <v>9</v>
      </c>
      <c r="AE52" s="14">
        <f t="shared" si="28"/>
        <v>4.26</v>
      </c>
      <c r="AF52" s="13">
        <v>8</v>
      </c>
      <c r="AG52" s="13">
        <v>10</v>
      </c>
      <c r="AH52" s="13">
        <v>8</v>
      </c>
      <c r="AI52" s="13">
        <v>10</v>
      </c>
      <c r="AJ52" s="13"/>
      <c r="AK52" s="14">
        <f t="shared" si="29"/>
        <v>4.5999999999999996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8.9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>
        <v>8</v>
      </c>
      <c r="BB52" s="13"/>
      <c r="BC52" s="13"/>
      <c r="BD52" s="14">
        <f t="shared" si="34"/>
        <v>0.8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0.8</v>
      </c>
      <c r="BL52" s="13">
        <v>6</v>
      </c>
      <c r="BM52" s="13">
        <v>8</v>
      </c>
      <c r="BN52" s="13">
        <v>10</v>
      </c>
      <c r="BO52" s="13">
        <v>5</v>
      </c>
      <c r="BP52" s="13">
        <v>6</v>
      </c>
      <c r="BQ52" s="14">
        <f t="shared" si="38"/>
        <v>5.3</v>
      </c>
      <c r="BR52" s="13">
        <v>10</v>
      </c>
      <c r="BS52" s="13">
        <v>8</v>
      </c>
      <c r="BT52" s="13">
        <v>8</v>
      </c>
      <c r="BU52" s="13"/>
      <c r="BV52" s="13"/>
      <c r="BW52" s="14">
        <f t="shared" si="39"/>
        <v>2.6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7.9</v>
      </c>
      <c r="CE52" s="58">
        <f t="shared" si="43"/>
        <v>6</v>
      </c>
      <c r="CF52" s="22"/>
      <c r="CG52" s="58">
        <f t="shared" si="44"/>
        <v>6</v>
      </c>
      <c r="CH52" s="17" t="str">
        <f t="shared" si="45"/>
        <v>Aprobado</v>
      </c>
    </row>
    <row r="53" spans="1:86" ht="20.25" customHeight="1" x14ac:dyDescent="0.4">
      <c r="A53" s="69">
        <v>41</v>
      </c>
      <c r="B53" s="2">
        <v>3850434</v>
      </c>
      <c r="C53" s="2">
        <v>5024</v>
      </c>
      <c r="D53" s="2">
        <v>14105</v>
      </c>
      <c r="E53" s="2" t="s">
        <v>123</v>
      </c>
      <c r="F53" s="70" t="s">
        <v>45</v>
      </c>
      <c r="G53" s="61">
        <v>7</v>
      </c>
      <c r="H53" s="8">
        <v>10</v>
      </c>
      <c r="I53" s="8">
        <v>10</v>
      </c>
      <c r="J53" s="8">
        <v>7</v>
      </c>
      <c r="K53" s="8">
        <v>10</v>
      </c>
      <c r="L53" s="14">
        <f t="shared" si="23"/>
        <v>6.4</v>
      </c>
      <c r="M53" s="8">
        <v>6.3</v>
      </c>
      <c r="N53" s="8">
        <v>7</v>
      </c>
      <c r="O53" s="8"/>
      <c r="P53" s="8"/>
      <c r="Q53" s="8"/>
      <c r="R53" s="14">
        <f t="shared" si="24"/>
        <v>1.96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8.4</v>
      </c>
      <c r="Z53" s="8">
        <v>1</v>
      </c>
      <c r="AA53" s="8">
        <v>1</v>
      </c>
      <c r="AB53" s="8">
        <v>6.8</v>
      </c>
      <c r="AC53" s="8">
        <v>8</v>
      </c>
      <c r="AD53" s="8">
        <v>9</v>
      </c>
      <c r="AE53" s="14">
        <f t="shared" si="28"/>
        <v>2.58</v>
      </c>
      <c r="AF53" s="8">
        <v>10</v>
      </c>
      <c r="AG53" s="8">
        <v>6</v>
      </c>
      <c r="AH53" s="8">
        <v>8</v>
      </c>
      <c r="AI53" s="8">
        <v>10</v>
      </c>
      <c r="AJ53" s="8"/>
      <c r="AK53" s="14">
        <f t="shared" si="29"/>
        <v>4.4000000000000004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7</v>
      </c>
      <c r="AS53" s="8">
        <v>6</v>
      </c>
      <c r="AT53" s="8">
        <v>10</v>
      </c>
      <c r="AU53" s="8">
        <v>6.7</v>
      </c>
      <c r="AV53" s="8">
        <v>8</v>
      </c>
      <c r="AW53" s="8">
        <v>9.1999999999999993</v>
      </c>
      <c r="AX53" s="14">
        <f t="shared" si="33"/>
        <v>5.51</v>
      </c>
      <c r="AY53" s="8">
        <v>9</v>
      </c>
      <c r="AZ53" s="8">
        <v>8.5</v>
      </c>
      <c r="BA53" s="8">
        <v>8</v>
      </c>
      <c r="BB53" s="8"/>
      <c r="BC53" s="8"/>
      <c r="BD53" s="14">
        <f t="shared" si="34"/>
        <v>2.5499999999999998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8.1</v>
      </c>
      <c r="BL53" s="8">
        <v>2</v>
      </c>
      <c r="BM53" s="8">
        <v>8</v>
      </c>
      <c r="BN53" s="8">
        <v>10</v>
      </c>
      <c r="BO53" s="8">
        <v>8</v>
      </c>
      <c r="BP53" s="8">
        <v>8</v>
      </c>
      <c r="BQ53" s="14">
        <f t="shared" si="38"/>
        <v>5.4</v>
      </c>
      <c r="BR53" s="8">
        <v>6</v>
      </c>
      <c r="BS53" s="8">
        <v>7</v>
      </c>
      <c r="BT53" s="8">
        <v>8</v>
      </c>
      <c r="BU53" s="8"/>
      <c r="BV53" s="8"/>
      <c r="BW53" s="14">
        <f t="shared" si="39"/>
        <v>2.1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7.5</v>
      </c>
      <c r="CE53" s="58">
        <f t="shared" si="43"/>
        <v>8</v>
      </c>
      <c r="CF53" s="21"/>
      <c r="CG53" s="58">
        <f t="shared" si="44"/>
        <v>8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2629594</v>
      </c>
      <c r="C54" s="3">
        <v>5004</v>
      </c>
      <c r="D54" s="3">
        <v>14012</v>
      </c>
      <c r="E54" s="3" t="s">
        <v>124</v>
      </c>
      <c r="F54" s="72" t="s">
        <v>45</v>
      </c>
      <c r="G54" s="62">
        <v>5</v>
      </c>
      <c r="H54" s="13">
        <v>8</v>
      </c>
      <c r="I54" s="13">
        <v>10</v>
      </c>
      <c r="J54" s="13">
        <v>5</v>
      </c>
      <c r="K54" s="13">
        <v>5</v>
      </c>
      <c r="L54" s="14">
        <f t="shared" si="23"/>
        <v>4.5999999999999996</v>
      </c>
      <c r="M54" s="13">
        <v>8</v>
      </c>
      <c r="N54" s="13">
        <v>8</v>
      </c>
      <c r="O54" s="13"/>
      <c r="P54" s="13"/>
      <c r="Q54" s="13"/>
      <c r="R54" s="14">
        <f t="shared" si="24"/>
        <v>2.4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7</v>
      </c>
      <c r="Z54" s="13">
        <v>1</v>
      </c>
      <c r="AA54" s="13">
        <v>6</v>
      </c>
      <c r="AB54" s="13">
        <v>7</v>
      </c>
      <c r="AC54" s="13">
        <v>10</v>
      </c>
      <c r="AD54" s="13">
        <v>8</v>
      </c>
      <c r="AE54" s="14">
        <f t="shared" si="28"/>
        <v>3.2</v>
      </c>
      <c r="AF54" s="13">
        <v>10</v>
      </c>
      <c r="AG54" s="13">
        <v>6</v>
      </c>
      <c r="AH54" s="13">
        <v>8</v>
      </c>
      <c r="AI54" s="13">
        <v>10</v>
      </c>
      <c r="AJ54" s="13"/>
      <c r="AK54" s="14">
        <f t="shared" si="29"/>
        <v>4.4000000000000004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7.6</v>
      </c>
      <c r="AS54" s="13">
        <v>6</v>
      </c>
      <c r="AT54" s="13">
        <v>10</v>
      </c>
      <c r="AU54" s="13">
        <v>8.3000000000000007</v>
      </c>
      <c r="AV54" s="13">
        <v>8</v>
      </c>
      <c r="AW54" s="13">
        <v>7.5</v>
      </c>
      <c r="AX54" s="14">
        <f t="shared" si="33"/>
        <v>5.33</v>
      </c>
      <c r="AY54" s="13">
        <v>9</v>
      </c>
      <c r="AZ54" s="13">
        <v>6.8</v>
      </c>
      <c r="BA54" s="13">
        <v>8</v>
      </c>
      <c r="BB54" s="13"/>
      <c r="BC54" s="13"/>
      <c r="BD54" s="14">
        <f t="shared" si="34"/>
        <v>2.38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7.7</v>
      </c>
      <c r="BL54" s="13">
        <v>6</v>
      </c>
      <c r="BM54" s="13">
        <v>8</v>
      </c>
      <c r="BN54" s="13">
        <v>10</v>
      </c>
      <c r="BO54" s="13">
        <v>8</v>
      </c>
      <c r="BP54" s="13">
        <v>8</v>
      </c>
      <c r="BQ54" s="14">
        <f t="shared" si="38"/>
        <v>5.8</v>
      </c>
      <c r="BR54" s="13">
        <v>6</v>
      </c>
      <c r="BS54" s="13">
        <v>10</v>
      </c>
      <c r="BT54" s="13">
        <v>9</v>
      </c>
      <c r="BU54" s="13"/>
      <c r="BV54" s="13"/>
      <c r="BW54" s="14">
        <f t="shared" si="39"/>
        <v>2.5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8.3000000000000007</v>
      </c>
      <c r="CE54" s="58">
        <f t="shared" si="43"/>
        <v>8</v>
      </c>
      <c r="CF54" s="22"/>
      <c r="CG54" s="58">
        <f t="shared" si="44"/>
        <v>8</v>
      </c>
      <c r="CH54" s="17" t="str">
        <f t="shared" si="45"/>
        <v>Aprobado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>
        <v>6</v>
      </c>
      <c r="BS55" s="8"/>
      <c r="BT55" s="8"/>
      <c r="BU55" s="8"/>
      <c r="BV55" s="8"/>
      <c r="BW55" s="14">
        <f t="shared" si="39"/>
        <v>0.6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0.6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7" priority="12" operator="greaterThan">
      <formula>1.1</formula>
    </cfRule>
  </conditionalFormatting>
  <conditionalFormatting sqref="Y13:Y7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7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7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7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72">
    <cfRule type="cellIs" dxfId="91" priority="2" stopIfTrue="1" operator="between">
      <formula>0</formula>
      <formula>10</formula>
    </cfRule>
  </conditionalFormatting>
  <conditionalFormatting sqref="CG13:CG7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7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Normal="100" workbookViewId="0">
      <pane xSplit="6" ySplit="12" topLeftCell="BM13" activePane="bottomRight" state="frozen"/>
      <selection pane="topRight"/>
      <selection pane="bottomLeft"/>
      <selection pane="bottomRight" activeCell="CB33" sqref="CB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127</v>
      </c>
      <c r="E6" s="2" t="s">
        <v>128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16</v>
      </c>
      <c r="D7" t="s">
        <v>129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22</v>
      </c>
      <c r="H10" s="82"/>
      <c r="I10" s="82"/>
      <c r="J10" s="82"/>
      <c r="K10" s="82"/>
      <c r="L10" s="81"/>
      <c r="M10" s="80" t="s">
        <v>23</v>
      </c>
      <c r="N10" s="82"/>
      <c r="O10" s="82"/>
      <c r="P10" s="82"/>
      <c r="Q10" s="82"/>
      <c r="R10" s="81"/>
      <c r="S10" s="80" t="s">
        <v>24</v>
      </c>
      <c r="T10" s="82"/>
      <c r="U10" s="82"/>
      <c r="V10" s="81"/>
      <c r="W10" s="80" t="s">
        <v>25</v>
      </c>
      <c r="X10" s="81"/>
      <c r="Y10" s="53" t="s">
        <v>26</v>
      </c>
      <c r="Z10" s="80" t="s">
        <v>22</v>
      </c>
      <c r="AA10" s="82"/>
      <c r="AB10" s="82"/>
      <c r="AC10" s="82"/>
      <c r="AD10" s="82"/>
      <c r="AE10" s="81"/>
      <c r="AF10" s="80" t="s">
        <v>23</v>
      </c>
      <c r="AG10" s="82"/>
      <c r="AH10" s="82"/>
      <c r="AI10" s="82"/>
      <c r="AJ10" s="82"/>
      <c r="AK10" s="81"/>
      <c r="AL10" s="80" t="s">
        <v>24</v>
      </c>
      <c r="AM10" s="82"/>
      <c r="AN10" s="82"/>
      <c r="AO10" s="81"/>
      <c r="AP10" s="80" t="s">
        <v>25</v>
      </c>
      <c r="AQ10" s="81"/>
      <c r="AR10" s="53" t="s">
        <v>26</v>
      </c>
      <c r="AS10" s="80" t="s">
        <v>22</v>
      </c>
      <c r="AT10" s="82"/>
      <c r="AU10" s="82"/>
      <c r="AV10" s="82"/>
      <c r="AW10" s="82"/>
      <c r="AX10" s="81"/>
      <c r="AY10" s="80" t="s">
        <v>23</v>
      </c>
      <c r="AZ10" s="82"/>
      <c r="BA10" s="82"/>
      <c r="BB10" s="82"/>
      <c r="BC10" s="82"/>
      <c r="BD10" s="81"/>
      <c r="BE10" s="80" t="s">
        <v>24</v>
      </c>
      <c r="BF10" s="82"/>
      <c r="BG10" s="82"/>
      <c r="BH10" s="81"/>
      <c r="BI10" s="80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0.1</v>
      </c>
      <c r="H11" s="12">
        <v>0.2</v>
      </c>
      <c r="I11" s="12">
        <v>0.2</v>
      </c>
      <c r="J11" s="12">
        <v>0.2</v>
      </c>
      <c r="K11" s="12">
        <v>0.1</v>
      </c>
      <c r="L11" s="55">
        <f>SUM(G11:K11)</f>
        <v>0.79999999999999993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0.6</v>
      </c>
      <c r="AF11" s="11">
        <v>0.2</v>
      </c>
      <c r="AG11" s="12">
        <v>0.1</v>
      </c>
      <c r="AH11" s="12">
        <v>0.1</v>
      </c>
      <c r="AI11" s="12"/>
      <c r="AJ11" s="12"/>
      <c r="AK11" s="55">
        <f>SUM(AF11:AJ11)</f>
        <v>0.4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</v>
      </c>
      <c r="AU11" s="12">
        <v>0.1</v>
      </c>
      <c r="AV11" s="12">
        <v>0.1</v>
      </c>
      <c r="AW11" s="12">
        <v>0.1</v>
      </c>
      <c r="AX11" s="55">
        <f>SUM(AS11:AW11)</f>
        <v>0.5</v>
      </c>
      <c r="AY11" s="11">
        <v>0.1</v>
      </c>
      <c r="AZ11" s="12">
        <v>0.1</v>
      </c>
      <c r="BA11" s="12">
        <v>0.2</v>
      </c>
      <c r="BB11" s="12">
        <v>0.1</v>
      </c>
      <c r="BC11" s="12"/>
      <c r="BD11" s="55">
        <f>SUM(AY11:BC11)</f>
        <v>0.5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0.2</v>
      </c>
      <c r="BN11" s="12">
        <v>0.1</v>
      </c>
      <c r="BO11" s="12">
        <v>0.1</v>
      </c>
      <c r="BP11" s="12">
        <v>0.1</v>
      </c>
      <c r="BQ11" s="9">
        <f>SUM(BL11:BP11)</f>
        <v>0.6</v>
      </c>
      <c r="BR11" s="11">
        <v>0.1</v>
      </c>
      <c r="BS11" s="12">
        <v>0.1</v>
      </c>
      <c r="BT11" s="12">
        <v>0.2</v>
      </c>
      <c r="BU11" s="12"/>
      <c r="BV11" s="12"/>
      <c r="BW11" s="9">
        <f>SUM(BR11:BV11)</f>
        <v>0.4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206</v>
      </c>
      <c r="H12" s="26" t="s">
        <v>214</v>
      </c>
      <c r="I12" s="26" t="s">
        <v>217</v>
      </c>
      <c r="J12" s="26" t="s">
        <v>207</v>
      </c>
      <c r="K12" s="26" t="s">
        <v>211</v>
      </c>
      <c r="L12" s="56" t="s">
        <v>34</v>
      </c>
      <c r="M12" s="26" t="s">
        <v>216</v>
      </c>
      <c r="N12" s="26" t="s">
        <v>218</v>
      </c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249</v>
      </c>
      <c r="AA12" s="26" t="s">
        <v>248</v>
      </c>
      <c r="AB12" s="26" t="s">
        <v>247</v>
      </c>
      <c r="AC12" s="26" t="s">
        <v>238</v>
      </c>
      <c r="AD12" s="26" t="s">
        <v>236</v>
      </c>
      <c r="AE12" s="56" t="s">
        <v>34</v>
      </c>
      <c r="AF12" s="26" t="s">
        <v>246</v>
      </c>
      <c r="AG12" s="26" t="s">
        <v>250</v>
      </c>
      <c r="AH12" s="26" t="s">
        <v>211</v>
      </c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239</v>
      </c>
      <c r="AT12" s="26" t="s">
        <v>265</v>
      </c>
      <c r="AU12" s="26" t="s">
        <v>266</v>
      </c>
      <c r="AV12" s="26" t="s">
        <v>262</v>
      </c>
      <c r="AW12" s="26" t="s">
        <v>267</v>
      </c>
      <c r="AX12" s="56" t="s">
        <v>34</v>
      </c>
      <c r="AY12" s="26" t="s">
        <v>268</v>
      </c>
      <c r="AZ12" s="26" t="s">
        <v>246</v>
      </c>
      <c r="BA12" s="26" t="s">
        <v>269</v>
      </c>
      <c r="BB12" s="26" t="s">
        <v>270</v>
      </c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277</v>
      </c>
      <c r="BM12" s="26" t="s">
        <v>278</v>
      </c>
      <c r="BN12" s="26" t="s">
        <v>279</v>
      </c>
      <c r="BO12" s="26" t="s">
        <v>280</v>
      </c>
      <c r="BP12" s="26" t="s">
        <v>281</v>
      </c>
      <c r="BQ12" s="56" t="s">
        <v>34</v>
      </c>
      <c r="BR12" s="26" t="s">
        <v>270</v>
      </c>
      <c r="BS12" s="26" t="s">
        <v>285</v>
      </c>
      <c r="BT12" s="26" t="s">
        <v>286</v>
      </c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130</v>
      </c>
      <c r="F13" s="70" t="s">
        <v>43</v>
      </c>
      <c r="G13" s="61">
        <v>7</v>
      </c>
      <c r="H13" s="8">
        <v>9</v>
      </c>
      <c r="I13" s="8">
        <v>8</v>
      </c>
      <c r="J13" s="8">
        <v>10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6.9</v>
      </c>
      <c r="M13" s="8">
        <v>10</v>
      </c>
      <c r="N13" s="8">
        <v>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8.6999999999999993</v>
      </c>
      <c r="Z13" s="8">
        <v>9</v>
      </c>
      <c r="AA13" s="8">
        <v>10</v>
      </c>
      <c r="AB13" s="8">
        <v>8.5</v>
      </c>
      <c r="AC13" s="8">
        <v>10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5.45</v>
      </c>
      <c r="AF13" s="8">
        <v>10</v>
      </c>
      <c r="AG13" s="8">
        <v>7</v>
      </c>
      <c r="AH13" s="13">
        <v>8</v>
      </c>
      <c r="AI13" s="8"/>
      <c r="AJ13" s="8"/>
      <c r="AK13" s="14" t="e">
        <f>IF(OR($G$4="MEDIA",$G$4="BASICA - TERCER CICLO"),ROUND((AF13*$AF$11)+(AG13*$AG$11)+(#REF!*$AH$11)+(AI13*$AI$11)+(AJ13*$AJ$11),2),ROUND((AF13*$AF$11)+(AG13*$AG$11)+(#REF!*$AH$11)+(AI13*$AI$11)+(AJ13*$AJ$11),2))</f>
        <v>#REF!</v>
      </c>
      <c r="AL13" s="8"/>
      <c r="AM13" s="8"/>
      <c r="AN13" s="8"/>
      <c r="AO13" s="14">
        <f t="shared" ref="AO13:AO44" si="6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7">IF(OR($G$4="MEDIA",$G$4="BASICA - TERCER CICLO"),ROUND((AP13*$AP$11),2),ROUND((AP13*$AP$11),0))</f>
        <v>0</v>
      </c>
      <c r="AR13" s="58" t="e">
        <f t="shared" ref="AR13:AR44" si="8">IF(OR($G$4="MEDIA",$G$4="BASICA - TERCER CICLO"),ROUND((AE13+AK13+AO13+AQ13),1),IF($G$4="BASICA",ROUND((AE13+AK13+AO13+AQ13),0),ROUND((AE13+AK13+AO13+AQ13),1)))</f>
        <v>#REF!</v>
      </c>
      <c r="AS13" s="8">
        <v>9</v>
      </c>
      <c r="AT13" s="8">
        <v>9</v>
      </c>
      <c r="AU13" s="8">
        <v>10</v>
      </c>
      <c r="AV13" s="8">
        <v>10</v>
      </c>
      <c r="AW13" s="8">
        <v>7</v>
      </c>
      <c r="AX13" s="14">
        <f t="shared" ref="AX13:AX44" si="9">IF(OR($G$4="MEDIA",$G$4="BASICA - TERCER CICLO"),ROUND((AS13*$AS$11)+(AT13*$AT$11)+(AU13*$AU$11)+(AV13*$AV$11)+(AW13*$AW$11),2),ROUND((AS13*$AS$11)+(AT13*$AT$11)+(AU13*$AU$11)+(AV13*$AV$11)+(AW13*$AW$11),2))</f>
        <v>4.5</v>
      </c>
      <c r="AY13" s="8">
        <v>10</v>
      </c>
      <c r="AZ13" s="8">
        <v>10</v>
      </c>
      <c r="BA13" s="8">
        <v>6.7</v>
      </c>
      <c r="BB13" s="8">
        <v>9</v>
      </c>
      <c r="BC13" s="8"/>
      <c r="BD13" s="14">
        <f t="shared" ref="BD13:BD44" si="10">IF(OR($G$4="MEDIA",$G$4="BASICA - TERCER CICLO"),ROUND((AY13*$AY$11)+(AZ13*$AZ$11)+(BA13*$BA$11)+(BB13*$BB$11)+(BC13*$BC$11),2),ROUND((AY13*$AY$11)+(AZ13*$AZ$11)+(BA13*$BA$11)+(BB13*$BB$11)+(BC13*$BC$11),2))</f>
        <v>4.24</v>
      </c>
      <c r="BE13" s="8"/>
      <c r="BF13" s="8"/>
      <c r="BG13" s="8"/>
      <c r="BH13" s="14">
        <f t="shared" ref="BH13:BH44" si="11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2">IF(OR($G$4="MEDIA",$G$4="BASICA - TERCER CICLO"),ROUND((BI13*$BI$11),2),ROUND((BI13*$BI$11),0))</f>
        <v>0</v>
      </c>
      <c r="BK13" s="58">
        <f t="shared" ref="BK13:BK44" si="13">IF(OR($G$4="MEDIA",$G$4="BASICA - TERCER CICLO"),ROUND((AX13+BD13+BH13+BJ13),1),IF($G$4="BASICA",ROUND((AX13+BD13+BH13+BJ13),0),ROUND((AX13+BD13+BH13+BJ13),1)))</f>
        <v>8.6999999999999993</v>
      </c>
      <c r="BL13" s="8">
        <v>10</v>
      </c>
      <c r="BM13" s="8">
        <v>10</v>
      </c>
      <c r="BN13" s="8">
        <v>10</v>
      </c>
      <c r="BO13" s="8">
        <v>1</v>
      </c>
      <c r="BP13" s="8">
        <v>10</v>
      </c>
      <c r="BQ13" s="14">
        <f t="shared" ref="BQ13:BQ44" si="14">IF(OR($G$4="MEDIA",$G$4="BASICA - TERCER CICLO"),ROUND((BL13*$BL$11)+(BM13*$BM$11)+(BN13*$BN$11)+(BO13*$BO$11)+(BP13*$BP$11),2),ROUND((BL13*$BL$11)+(BM13*$BM$11)+(BN13*$BN$11)+(BO13*$BO$11)+(BP13*$BP$11),2))</f>
        <v>5.0999999999999996</v>
      </c>
      <c r="BR13" s="8">
        <v>9</v>
      </c>
      <c r="BS13" s="8">
        <v>2</v>
      </c>
      <c r="BT13" s="8">
        <v>1</v>
      </c>
      <c r="BU13" s="8"/>
      <c r="BV13" s="8"/>
      <c r="BW13" s="14">
        <f t="shared" ref="BW13:BW44" si="15">IF(OR($G$4="MEDIA",$G$4="BASICA - TERCER CICLO"),ROUND((BR13*$BR$11)+(BS13*$BS$11)+(BT13*$BT$11)+(BU13*$BU$11)+(BV13*$BV$11),2),ROUND((BR13*$BR$11)+(BS13*$BS$11)+(BT13*$BT$11)+(BU13*$BU$11)+(BV13*$BP$11),2))</f>
        <v>1.3</v>
      </c>
      <c r="BX13" s="8"/>
      <c r="BY13" s="8"/>
      <c r="BZ13" s="8"/>
      <c r="CA13" s="14">
        <f t="shared" ref="CA13:CA44" si="16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7">IF(OR($G$4="MEDIA",$G$4="BASICA - TERCER CICLO"),ROUND((CB13*$BI$11),2),ROUND((CB13*$BI$11),0))</f>
        <v>0</v>
      </c>
      <c r="CD13" s="58">
        <f t="shared" ref="CD13:CD44" si="18">IF(OR($G$4="MEDIA",$G$4="BASICA - TERCER CICLO"),ROUND((BQ13+BW13+CA13+CC13),1),IF($G$4="BASICA",ROUND((BQ13+BW13+CA13+CC13),0),ROUND((BQ13+BW13+CA13+CC13),1)))</f>
        <v>6.4</v>
      </c>
      <c r="CE13" s="58" t="e">
        <f t="shared" ref="CE13:CE44" si="19">IF($G$4 = "MEDIA",ROUND(((Y13+AR13+BK13+CD13)/4),0),ROUND(((Y13+AR13+BK13)/3),0))</f>
        <v>#REF!</v>
      </c>
      <c r="CF13" s="19"/>
      <c r="CG13" s="58" t="e">
        <f t="shared" ref="CG13:CG44" si="20">IF(AND(CE13&lt;5,$G$4="BASICA"),ROUND((CE13+CF13)/2,0),IF(AND(CE13&lt;6,$G$4="MEDIA"),ROUND((CE13+CF13)/2,0),CE13))</f>
        <v>#REF!</v>
      </c>
      <c r="CH13" s="18" t="e">
        <f t="shared" ref="CH13:CH44" si="21">IF($G$4="MEDIA",IF(CG13&gt;=6,"Aprobado","Reprobado"),IF(CG13&gt;=5,"Aprobado","Reprobado"))</f>
        <v>#REF!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131</v>
      </c>
      <c r="F14" s="72" t="s">
        <v>43</v>
      </c>
      <c r="G14" s="62">
        <v>9</v>
      </c>
      <c r="H14" s="13">
        <v>7</v>
      </c>
      <c r="I14" s="13">
        <v>7</v>
      </c>
      <c r="J14" s="13">
        <v>8</v>
      </c>
      <c r="K14" s="13">
        <v>8</v>
      </c>
      <c r="L14" s="14">
        <f t="shared" si="0"/>
        <v>6.1</v>
      </c>
      <c r="M14" s="13">
        <v>6</v>
      </c>
      <c r="N14" s="13">
        <v>6</v>
      </c>
      <c r="O14" s="13"/>
      <c r="P14" s="13"/>
      <c r="Q14" s="13"/>
      <c r="R14" s="14">
        <f t="shared" si="1"/>
        <v>1.2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7.3</v>
      </c>
      <c r="Z14" s="13">
        <v>9</v>
      </c>
      <c r="AA14" s="13">
        <v>6</v>
      </c>
      <c r="AB14" s="13">
        <v>6</v>
      </c>
      <c r="AC14" s="13">
        <v>9</v>
      </c>
      <c r="AD14" s="13">
        <v>1</v>
      </c>
      <c r="AE14" s="14">
        <f t="shared" si="5"/>
        <v>4</v>
      </c>
      <c r="AF14" s="13">
        <v>5</v>
      </c>
      <c r="AG14" s="13">
        <v>6</v>
      </c>
      <c r="AH14" s="79">
        <v>7</v>
      </c>
      <c r="AI14" s="13"/>
      <c r="AJ14" s="13"/>
      <c r="AK14" s="14">
        <f>IF(OR($G$4="MEDIA",$G$4="BASICA - TERCER CICLO"),ROUND((AF14*$AF$11)+(AG14*$AG$11)+(AH13*$AH$11)+(AI14*$AI$11)+(AJ14*$AJ$11),2),ROUND((AF14*$AF$11)+(AG14*$AG$11)+(AH13*$AH$11)+(AI14*$AI$11)+(AJ14*$AJ$11),2))</f>
        <v>2.4</v>
      </c>
      <c r="AL14" s="13"/>
      <c r="AM14" s="13"/>
      <c r="AN14" s="13"/>
      <c r="AO14" s="14">
        <f t="shared" si="6"/>
        <v>0</v>
      </c>
      <c r="AP14" s="13"/>
      <c r="AQ14" s="15">
        <f t="shared" si="7"/>
        <v>0</v>
      </c>
      <c r="AR14" s="58">
        <f t="shared" si="8"/>
        <v>6.4</v>
      </c>
      <c r="AS14" s="13">
        <v>9</v>
      </c>
      <c r="AT14" s="13">
        <v>8.5</v>
      </c>
      <c r="AU14" s="13">
        <v>10</v>
      </c>
      <c r="AV14" s="13">
        <v>10</v>
      </c>
      <c r="AW14" s="13">
        <v>6</v>
      </c>
      <c r="AX14" s="14">
        <f t="shared" si="9"/>
        <v>4.3499999999999996</v>
      </c>
      <c r="AY14" s="13">
        <v>6</v>
      </c>
      <c r="AZ14" s="13">
        <v>8</v>
      </c>
      <c r="BA14" s="13">
        <v>10</v>
      </c>
      <c r="BB14" s="13">
        <v>8</v>
      </c>
      <c r="BC14" s="13"/>
      <c r="BD14" s="14">
        <f t="shared" si="10"/>
        <v>4.2</v>
      </c>
      <c r="BE14" s="13"/>
      <c r="BF14" s="13"/>
      <c r="BG14" s="13"/>
      <c r="BH14" s="14">
        <f t="shared" si="11"/>
        <v>0</v>
      </c>
      <c r="BI14" s="13"/>
      <c r="BJ14" s="15">
        <f t="shared" si="12"/>
        <v>0</v>
      </c>
      <c r="BK14" s="58">
        <f t="shared" si="13"/>
        <v>8.6</v>
      </c>
      <c r="BL14" s="13">
        <v>2.2000000000000002</v>
      </c>
      <c r="BM14" s="13">
        <v>8</v>
      </c>
      <c r="BN14" s="13">
        <v>10</v>
      </c>
      <c r="BO14" s="13">
        <v>10</v>
      </c>
      <c r="BP14" s="13"/>
      <c r="BQ14" s="14">
        <f t="shared" si="14"/>
        <v>3.82</v>
      </c>
      <c r="BR14" s="13">
        <v>8</v>
      </c>
      <c r="BS14" s="13">
        <v>6</v>
      </c>
      <c r="BT14" s="13">
        <v>10</v>
      </c>
      <c r="BU14" s="13"/>
      <c r="BV14" s="13"/>
      <c r="BW14" s="14">
        <f t="shared" si="15"/>
        <v>3.4</v>
      </c>
      <c r="BX14" s="13"/>
      <c r="BY14" s="13"/>
      <c r="BZ14" s="13"/>
      <c r="CA14" s="14">
        <f t="shared" si="16"/>
        <v>0</v>
      </c>
      <c r="CB14" s="13"/>
      <c r="CC14" s="15">
        <f t="shared" si="17"/>
        <v>0</v>
      </c>
      <c r="CD14" s="58">
        <f t="shared" si="18"/>
        <v>7.2</v>
      </c>
      <c r="CE14" s="58">
        <f t="shared" si="19"/>
        <v>7</v>
      </c>
      <c r="CF14" s="20"/>
      <c r="CG14" s="58">
        <f t="shared" si="20"/>
        <v>7</v>
      </c>
      <c r="CH14" s="17" t="str">
        <f t="shared" si="21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132</v>
      </c>
      <c r="F15" s="70" t="s">
        <v>45</v>
      </c>
      <c r="G15" s="61">
        <v>7</v>
      </c>
      <c r="H15" s="8">
        <v>9</v>
      </c>
      <c r="I15" s="8">
        <v>6</v>
      </c>
      <c r="J15" s="8">
        <v>6</v>
      </c>
      <c r="K15" s="8">
        <v>8</v>
      </c>
      <c r="L15" s="14">
        <f t="shared" si="0"/>
        <v>5.7</v>
      </c>
      <c r="M15" s="8">
        <v>6</v>
      </c>
      <c r="N15" s="8">
        <v>6</v>
      </c>
      <c r="O15" s="8"/>
      <c r="P15" s="8"/>
      <c r="Q15" s="8"/>
      <c r="R15" s="14">
        <f t="shared" si="1"/>
        <v>1.2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>
        <v>8</v>
      </c>
      <c r="AA15" s="8">
        <v>1</v>
      </c>
      <c r="AB15" s="8">
        <v>8</v>
      </c>
      <c r="AC15" s="8">
        <v>10</v>
      </c>
      <c r="AD15" s="8">
        <v>3</v>
      </c>
      <c r="AE15" s="14">
        <f t="shared" si="5"/>
        <v>4</v>
      </c>
      <c r="AF15" s="8">
        <v>5</v>
      </c>
      <c r="AG15" s="8">
        <v>7</v>
      </c>
      <c r="AH15" s="8">
        <v>7</v>
      </c>
      <c r="AI15" s="8"/>
      <c r="AJ15" s="8"/>
      <c r="AK15" s="14">
        <f t="shared" ref="AK15:AK44" si="22">IF(OR($G$4="MEDIA",$G$4="BASICA - TERCER CICLO"),ROUND((AF15*$AF$11)+(AG15*$AG$11)+(AH15*$AH$11)+(AI15*$AI$11)+(AJ15*$AJ$11),2),ROUND((AF15*$AF$11)+(AG15*$AG$11)+(AH15*$AH$11)+(AI15*$AI$11)+(AJ15*$AJ$11),2))</f>
        <v>2.4</v>
      </c>
      <c r="AL15" s="8"/>
      <c r="AM15" s="8"/>
      <c r="AN15" s="8"/>
      <c r="AO15" s="14">
        <f t="shared" si="6"/>
        <v>0</v>
      </c>
      <c r="AP15" s="8"/>
      <c r="AQ15" s="15">
        <f t="shared" si="7"/>
        <v>0</v>
      </c>
      <c r="AR15" s="58">
        <f t="shared" si="8"/>
        <v>6.4</v>
      </c>
      <c r="AS15" s="8"/>
      <c r="AT15" s="8"/>
      <c r="AU15" s="8"/>
      <c r="AV15" s="8"/>
      <c r="AW15" s="8"/>
      <c r="AX15" s="14">
        <f t="shared" si="9"/>
        <v>0</v>
      </c>
      <c r="AY15" s="8"/>
      <c r="AZ15" s="8"/>
      <c r="BA15" s="8"/>
      <c r="BB15" s="8"/>
      <c r="BC15" s="8"/>
      <c r="BD15" s="14">
        <f t="shared" si="10"/>
        <v>0</v>
      </c>
      <c r="BE15" s="8"/>
      <c r="BF15" s="8"/>
      <c r="BG15" s="8"/>
      <c r="BH15" s="14">
        <f t="shared" si="11"/>
        <v>0</v>
      </c>
      <c r="BI15" s="8"/>
      <c r="BJ15" s="15">
        <f t="shared" si="12"/>
        <v>0</v>
      </c>
      <c r="BK15" s="58">
        <f t="shared" si="13"/>
        <v>0</v>
      </c>
      <c r="BL15" s="8"/>
      <c r="BM15" s="8"/>
      <c r="BN15" s="8"/>
      <c r="BO15" s="8"/>
      <c r="BP15" s="8"/>
      <c r="BQ15" s="14">
        <f t="shared" si="14"/>
        <v>0</v>
      </c>
      <c r="BR15" s="8"/>
      <c r="BS15" s="8"/>
      <c r="BT15" s="8"/>
      <c r="BU15" s="8"/>
      <c r="BV15" s="8"/>
      <c r="BW15" s="14">
        <f t="shared" si="15"/>
        <v>0</v>
      </c>
      <c r="BX15" s="8"/>
      <c r="BY15" s="8"/>
      <c r="BZ15" s="8"/>
      <c r="CA15" s="14">
        <f t="shared" si="16"/>
        <v>0</v>
      </c>
      <c r="CB15" s="8"/>
      <c r="CC15" s="15">
        <f t="shared" si="17"/>
        <v>0</v>
      </c>
      <c r="CD15" s="58">
        <f t="shared" si="18"/>
        <v>0</v>
      </c>
      <c r="CE15" s="58">
        <f t="shared" si="19"/>
        <v>3</v>
      </c>
      <c r="CF15" s="21"/>
      <c r="CG15" s="58">
        <f t="shared" si="20"/>
        <v>2</v>
      </c>
      <c r="CH15" s="18" t="str">
        <f t="shared" si="21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133</v>
      </c>
      <c r="F16" s="72" t="s">
        <v>45</v>
      </c>
      <c r="G16" s="62">
        <v>7</v>
      </c>
      <c r="H16" s="13">
        <v>9</v>
      </c>
      <c r="I16" s="13">
        <v>9</v>
      </c>
      <c r="J16" s="13">
        <v>1</v>
      </c>
      <c r="K16" s="13">
        <v>8</v>
      </c>
      <c r="L16" s="14">
        <f t="shared" si="0"/>
        <v>5.3</v>
      </c>
      <c r="M16" s="13">
        <v>8</v>
      </c>
      <c r="N16" s="13">
        <v>8</v>
      </c>
      <c r="O16" s="13"/>
      <c r="P16" s="13"/>
      <c r="Q16" s="13"/>
      <c r="R16" s="14">
        <f t="shared" si="1"/>
        <v>1.6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>
        <v>5</v>
      </c>
      <c r="AA16" s="13">
        <v>1</v>
      </c>
      <c r="AB16" s="13">
        <v>7</v>
      </c>
      <c r="AC16" s="13">
        <v>10</v>
      </c>
      <c r="AD16" s="13">
        <v>1</v>
      </c>
      <c r="AE16" s="14">
        <f t="shared" si="5"/>
        <v>3.4</v>
      </c>
      <c r="AF16" s="13">
        <v>5</v>
      </c>
      <c r="AG16" s="13">
        <v>5</v>
      </c>
      <c r="AH16" s="13">
        <v>7</v>
      </c>
      <c r="AI16" s="13"/>
      <c r="AJ16" s="13"/>
      <c r="AK16" s="14">
        <f t="shared" si="22"/>
        <v>2.2000000000000002</v>
      </c>
      <c r="AL16" s="13"/>
      <c r="AM16" s="13"/>
      <c r="AN16" s="13"/>
      <c r="AO16" s="14">
        <f t="shared" si="6"/>
        <v>0</v>
      </c>
      <c r="AP16" s="13"/>
      <c r="AQ16" s="15">
        <f t="shared" si="7"/>
        <v>0</v>
      </c>
      <c r="AR16" s="58">
        <f t="shared" si="8"/>
        <v>5.6</v>
      </c>
      <c r="AS16" s="13">
        <v>8</v>
      </c>
      <c r="AT16" s="13">
        <v>7.5</v>
      </c>
      <c r="AU16" s="13">
        <v>10</v>
      </c>
      <c r="AV16" s="13">
        <v>10</v>
      </c>
      <c r="AW16" s="13">
        <v>1</v>
      </c>
      <c r="AX16" s="14">
        <f t="shared" si="9"/>
        <v>3.65</v>
      </c>
      <c r="AY16" s="13">
        <v>9</v>
      </c>
      <c r="AZ16" s="13">
        <v>8</v>
      </c>
      <c r="BA16" s="13">
        <v>1</v>
      </c>
      <c r="BB16" s="13">
        <v>8</v>
      </c>
      <c r="BC16" s="13"/>
      <c r="BD16" s="14">
        <f t="shared" si="10"/>
        <v>2.7</v>
      </c>
      <c r="BE16" s="13"/>
      <c r="BF16" s="13"/>
      <c r="BG16" s="13"/>
      <c r="BH16" s="14">
        <f t="shared" si="11"/>
        <v>0</v>
      </c>
      <c r="BI16" s="13"/>
      <c r="BJ16" s="15">
        <f t="shared" si="12"/>
        <v>0</v>
      </c>
      <c r="BK16" s="58">
        <f t="shared" si="13"/>
        <v>6.4</v>
      </c>
      <c r="BL16" s="13">
        <v>2.6</v>
      </c>
      <c r="BM16" s="13">
        <v>10</v>
      </c>
      <c r="BN16" s="13">
        <v>9</v>
      </c>
      <c r="BO16" s="13">
        <v>8</v>
      </c>
      <c r="BP16" s="13">
        <v>6</v>
      </c>
      <c r="BQ16" s="14">
        <f t="shared" si="14"/>
        <v>4.5599999999999996</v>
      </c>
      <c r="BR16" s="13">
        <v>7</v>
      </c>
      <c r="BS16" s="13">
        <v>3</v>
      </c>
      <c r="BT16" s="13">
        <v>10</v>
      </c>
      <c r="BU16" s="13"/>
      <c r="BV16" s="13"/>
      <c r="BW16" s="14">
        <f t="shared" si="15"/>
        <v>3</v>
      </c>
      <c r="BX16" s="13"/>
      <c r="BY16" s="13"/>
      <c r="BZ16" s="13"/>
      <c r="CA16" s="14">
        <f t="shared" si="16"/>
        <v>0</v>
      </c>
      <c r="CB16" s="13"/>
      <c r="CC16" s="15">
        <f t="shared" si="17"/>
        <v>0</v>
      </c>
      <c r="CD16" s="58">
        <f t="shared" si="18"/>
        <v>7.6</v>
      </c>
      <c r="CE16" s="58">
        <f t="shared" si="19"/>
        <v>7</v>
      </c>
      <c r="CF16" s="22"/>
      <c r="CG16" s="58">
        <f t="shared" si="20"/>
        <v>7</v>
      </c>
      <c r="CH16" s="17" t="str">
        <f t="shared" si="21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134</v>
      </c>
      <c r="F17" s="70" t="s">
        <v>45</v>
      </c>
      <c r="G17" s="61">
        <v>7</v>
      </c>
      <c r="H17" s="8">
        <v>8</v>
      </c>
      <c r="I17" s="8">
        <v>8</v>
      </c>
      <c r="J17" s="8">
        <v>6</v>
      </c>
      <c r="K17" s="8">
        <v>8</v>
      </c>
      <c r="L17" s="14">
        <f t="shared" si="0"/>
        <v>5.9</v>
      </c>
      <c r="M17" s="8">
        <v>6</v>
      </c>
      <c r="N17" s="8">
        <v>6</v>
      </c>
      <c r="O17" s="8"/>
      <c r="P17" s="8"/>
      <c r="Q17" s="8"/>
      <c r="R17" s="14">
        <f t="shared" si="1"/>
        <v>1.2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8</v>
      </c>
      <c r="AA17" s="8">
        <v>6</v>
      </c>
      <c r="AB17" s="8">
        <v>5</v>
      </c>
      <c r="AC17" s="8">
        <v>10</v>
      </c>
      <c r="AD17" s="8">
        <v>3</v>
      </c>
      <c r="AE17" s="14">
        <f t="shared" si="5"/>
        <v>4.2</v>
      </c>
      <c r="AF17" s="8">
        <v>8</v>
      </c>
      <c r="AG17" s="8">
        <v>6</v>
      </c>
      <c r="AH17" s="8">
        <v>7</v>
      </c>
      <c r="AI17" s="8"/>
      <c r="AJ17" s="8"/>
      <c r="AK17" s="14">
        <f t="shared" si="22"/>
        <v>2.9</v>
      </c>
      <c r="AL17" s="8"/>
      <c r="AM17" s="8"/>
      <c r="AN17" s="8"/>
      <c r="AO17" s="14">
        <f t="shared" si="6"/>
        <v>0</v>
      </c>
      <c r="AP17" s="8"/>
      <c r="AQ17" s="15">
        <f t="shared" si="7"/>
        <v>0</v>
      </c>
      <c r="AR17" s="58">
        <f t="shared" si="8"/>
        <v>7.1</v>
      </c>
      <c r="AS17" s="8">
        <v>10</v>
      </c>
      <c r="AT17" s="8">
        <v>9</v>
      </c>
      <c r="AU17" s="8">
        <v>1</v>
      </c>
      <c r="AV17" s="8">
        <v>8</v>
      </c>
      <c r="AW17" s="8">
        <v>2</v>
      </c>
      <c r="AX17" s="14">
        <f t="shared" si="9"/>
        <v>3</v>
      </c>
      <c r="AY17" s="8">
        <v>9</v>
      </c>
      <c r="AZ17" s="8">
        <v>8</v>
      </c>
      <c r="BA17" s="8">
        <v>6.7</v>
      </c>
      <c r="BB17" s="8">
        <v>8</v>
      </c>
      <c r="BC17" s="8"/>
      <c r="BD17" s="14">
        <f t="shared" si="10"/>
        <v>3.84</v>
      </c>
      <c r="BE17" s="8"/>
      <c r="BF17" s="8"/>
      <c r="BG17" s="8"/>
      <c r="BH17" s="14">
        <f t="shared" si="11"/>
        <v>0</v>
      </c>
      <c r="BI17" s="8"/>
      <c r="BJ17" s="15">
        <f t="shared" si="12"/>
        <v>0</v>
      </c>
      <c r="BK17" s="58">
        <f t="shared" si="13"/>
        <v>6.8</v>
      </c>
      <c r="BL17" s="8">
        <v>1</v>
      </c>
      <c r="BM17" s="8">
        <v>10</v>
      </c>
      <c r="BN17" s="8">
        <v>6</v>
      </c>
      <c r="BO17" s="8">
        <v>8</v>
      </c>
      <c r="BP17" s="8">
        <v>6</v>
      </c>
      <c r="BQ17" s="14">
        <f t="shared" si="14"/>
        <v>4.0999999999999996</v>
      </c>
      <c r="BR17" s="8">
        <v>7</v>
      </c>
      <c r="BS17" s="8">
        <v>7</v>
      </c>
      <c r="BT17" s="8">
        <v>10</v>
      </c>
      <c r="BU17" s="8"/>
      <c r="BV17" s="8"/>
      <c r="BW17" s="14">
        <f t="shared" si="15"/>
        <v>3.4</v>
      </c>
      <c r="BX17" s="8"/>
      <c r="BY17" s="8"/>
      <c r="BZ17" s="8"/>
      <c r="CA17" s="14">
        <f t="shared" si="16"/>
        <v>0</v>
      </c>
      <c r="CB17" s="8"/>
      <c r="CC17" s="15">
        <f t="shared" si="17"/>
        <v>0</v>
      </c>
      <c r="CD17" s="58">
        <f t="shared" si="18"/>
        <v>7.5</v>
      </c>
      <c r="CE17" s="58">
        <f t="shared" si="19"/>
        <v>7</v>
      </c>
      <c r="CF17" s="21"/>
      <c r="CG17" s="58">
        <f t="shared" si="20"/>
        <v>7</v>
      </c>
      <c r="CH17" s="18" t="str">
        <f t="shared" si="21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135</v>
      </c>
      <c r="F18" s="72" t="s">
        <v>43</v>
      </c>
      <c r="G18" s="62">
        <v>8</v>
      </c>
      <c r="H18" s="13">
        <v>8</v>
      </c>
      <c r="I18" s="13">
        <v>8</v>
      </c>
      <c r="J18" s="13">
        <v>8</v>
      </c>
      <c r="K18" s="13">
        <v>8</v>
      </c>
      <c r="L18" s="14">
        <f t="shared" si="0"/>
        <v>6.4</v>
      </c>
      <c r="M18" s="13">
        <v>6</v>
      </c>
      <c r="N18" s="13">
        <v>6</v>
      </c>
      <c r="O18" s="13"/>
      <c r="P18" s="13"/>
      <c r="Q18" s="13"/>
      <c r="R18" s="14">
        <f t="shared" si="1"/>
        <v>1.2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7.6</v>
      </c>
      <c r="Z18" s="13">
        <v>9</v>
      </c>
      <c r="AA18" s="13">
        <v>6</v>
      </c>
      <c r="AB18" s="13">
        <v>7</v>
      </c>
      <c r="AC18" s="13">
        <v>10</v>
      </c>
      <c r="AD18" s="13">
        <v>8</v>
      </c>
      <c r="AE18" s="14">
        <f t="shared" si="5"/>
        <v>5</v>
      </c>
      <c r="AF18" s="13">
        <v>10</v>
      </c>
      <c r="AG18" s="13">
        <v>10</v>
      </c>
      <c r="AH18" s="13">
        <v>8</v>
      </c>
      <c r="AI18" s="13"/>
      <c r="AJ18" s="13"/>
      <c r="AK18" s="14">
        <f t="shared" si="22"/>
        <v>3.8</v>
      </c>
      <c r="AL18" s="13"/>
      <c r="AM18" s="13"/>
      <c r="AN18" s="13"/>
      <c r="AO18" s="14">
        <f t="shared" si="6"/>
        <v>0</v>
      </c>
      <c r="AP18" s="13"/>
      <c r="AQ18" s="15">
        <f t="shared" si="7"/>
        <v>0</v>
      </c>
      <c r="AR18" s="58">
        <f t="shared" si="8"/>
        <v>8.8000000000000007</v>
      </c>
      <c r="AS18" s="13">
        <v>9</v>
      </c>
      <c r="AT18" s="13">
        <v>10</v>
      </c>
      <c r="AU18" s="13">
        <v>10</v>
      </c>
      <c r="AV18" s="13">
        <v>10</v>
      </c>
      <c r="AW18" s="13">
        <v>6</v>
      </c>
      <c r="AX18" s="14">
        <f t="shared" si="9"/>
        <v>4.5</v>
      </c>
      <c r="AY18" s="13">
        <v>7</v>
      </c>
      <c r="AZ18" s="13">
        <v>8</v>
      </c>
      <c r="BA18" s="13">
        <v>10</v>
      </c>
      <c r="BB18" s="13">
        <v>8</v>
      </c>
      <c r="BC18" s="13"/>
      <c r="BD18" s="14">
        <f t="shared" si="10"/>
        <v>4.3</v>
      </c>
      <c r="BE18" s="13"/>
      <c r="BF18" s="13"/>
      <c r="BG18" s="13"/>
      <c r="BH18" s="14">
        <f t="shared" si="11"/>
        <v>0</v>
      </c>
      <c r="BI18" s="13"/>
      <c r="BJ18" s="15">
        <f t="shared" si="12"/>
        <v>0</v>
      </c>
      <c r="BK18" s="58">
        <f t="shared" si="13"/>
        <v>8.8000000000000007</v>
      </c>
      <c r="BL18" s="13">
        <v>4.2</v>
      </c>
      <c r="BM18" s="13">
        <v>10</v>
      </c>
      <c r="BN18" s="13">
        <v>9</v>
      </c>
      <c r="BO18" s="13">
        <v>9</v>
      </c>
      <c r="BP18" s="13">
        <v>9</v>
      </c>
      <c r="BQ18" s="14">
        <f t="shared" si="14"/>
        <v>5.12</v>
      </c>
      <c r="BR18" s="13">
        <v>8</v>
      </c>
      <c r="BS18" s="13">
        <v>6</v>
      </c>
      <c r="BT18" s="13">
        <v>10</v>
      </c>
      <c r="BU18" s="13"/>
      <c r="BV18" s="13"/>
      <c r="BW18" s="14">
        <f t="shared" si="15"/>
        <v>3.4</v>
      </c>
      <c r="BX18" s="13"/>
      <c r="BY18" s="13"/>
      <c r="BZ18" s="13"/>
      <c r="CA18" s="14">
        <f t="shared" si="16"/>
        <v>0</v>
      </c>
      <c r="CB18" s="13"/>
      <c r="CC18" s="15">
        <f t="shared" si="17"/>
        <v>0</v>
      </c>
      <c r="CD18" s="58">
        <f t="shared" si="18"/>
        <v>8.5</v>
      </c>
      <c r="CE18" s="58">
        <f t="shared" si="19"/>
        <v>8</v>
      </c>
      <c r="CF18" s="22"/>
      <c r="CG18" s="58">
        <f t="shared" si="20"/>
        <v>8</v>
      </c>
      <c r="CH18" s="17" t="str">
        <f t="shared" si="21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136</v>
      </c>
      <c r="F19" s="70" t="s">
        <v>43</v>
      </c>
      <c r="G19" s="61">
        <v>7</v>
      </c>
      <c r="H19" s="8">
        <v>8</v>
      </c>
      <c r="I19" s="8">
        <v>6</v>
      </c>
      <c r="J19" s="8">
        <v>7</v>
      </c>
      <c r="K19" s="8">
        <v>8</v>
      </c>
      <c r="L19" s="14">
        <f t="shared" si="0"/>
        <v>5.7</v>
      </c>
      <c r="M19" s="8">
        <v>9</v>
      </c>
      <c r="N19" s="8">
        <v>2</v>
      </c>
      <c r="O19" s="8"/>
      <c r="P19" s="8"/>
      <c r="Q19" s="8"/>
      <c r="R19" s="14">
        <f t="shared" si="1"/>
        <v>1.1000000000000001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6.8</v>
      </c>
      <c r="Z19" s="8">
        <v>4</v>
      </c>
      <c r="AA19" s="8">
        <v>1</v>
      </c>
      <c r="AB19" s="8">
        <v>5</v>
      </c>
      <c r="AC19" s="8">
        <v>10</v>
      </c>
      <c r="AD19" s="8">
        <v>5</v>
      </c>
      <c r="AE19" s="14">
        <f t="shared" si="5"/>
        <v>3.5</v>
      </c>
      <c r="AF19" s="8">
        <v>5</v>
      </c>
      <c r="AG19" s="8">
        <v>4</v>
      </c>
      <c r="AH19" s="8">
        <v>7</v>
      </c>
      <c r="AI19" s="8"/>
      <c r="AJ19" s="8"/>
      <c r="AK19" s="14">
        <f t="shared" si="22"/>
        <v>2.1</v>
      </c>
      <c r="AL19" s="8"/>
      <c r="AM19" s="8"/>
      <c r="AN19" s="8"/>
      <c r="AO19" s="14">
        <f t="shared" si="6"/>
        <v>0</v>
      </c>
      <c r="AP19" s="8"/>
      <c r="AQ19" s="15">
        <f t="shared" si="7"/>
        <v>0</v>
      </c>
      <c r="AR19" s="58">
        <f t="shared" si="8"/>
        <v>5.6</v>
      </c>
      <c r="AS19" s="8">
        <v>1</v>
      </c>
      <c r="AT19" s="8">
        <v>1</v>
      </c>
      <c r="AU19" s="8">
        <v>10</v>
      </c>
      <c r="AV19" s="8">
        <v>1</v>
      </c>
      <c r="AW19" s="8">
        <v>1</v>
      </c>
      <c r="AX19" s="14">
        <f t="shared" si="9"/>
        <v>1.4</v>
      </c>
      <c r="AY19" s="8">
        <v>7</v>
      </c>
      <c r="AZ19" s="8">
        <v>8</v>
      </c>
      <c r="BA19" s="8">
        <v>1</v>
      </c>
      <c r="BB19" s="8">
        <v>9</v>
      </c>
      <c r="BC19" s="8"/>
      <c r="BD19" s="14">
        <f t="shared" si="10"/>
        <v>2.6</v>
      </c>
      <c r="BE19" s="8"/>
      <c r="BF19" s="8"/>
      <c r="BG19" s="8"/>
      <c r="BH19" s="14">
        <f t="shared" si="11"/>
        <v>0</v>
      </c>
      <c r="BI19" s="8"/>
      <c r="BJ19" s="15">
        <f t="shared" si="12"/>
        <v>0</v>
      </c>
      <c r="BK19" s="58">
        <f t="shared" si="13"/>
        <v>4</v>
      </c>
      <c r="BL19" s="8">
        <v>1</v>
      </c>
      <c r="BM19" s="8">
        <v>8</v>
      </c>
      <c r="BN19" s="8">
        <v>9</v>
      </c>
      <c r="BO19" s="8">
        <v>9</v>
      </c>
      <c r="BP19" s="8">
        <v>6</v>
      </c>
      <c r="BQ19" s="14">
        <f t="shared" si="14"/>
        <v>4.0999999999999996</v>
      </c>
      <c r="BR19" s="8">
        <v>7</v>
      </c>
      <c r="BS19" s="8">
        <v>6</v>
      </c>
      <c r="BT19" s="8">
        <v>10</v>
      </c>
      <c r="BU19" s="8"/>
      <c r="BV19" s="8"/>
      <c r="BW19" s="14">
        <f t="shared" si="15"/>
        <v>3.3</v>
      </c>
      <c r="BX19" s="8"/>
      <c r="BY19" s="8"/>
      <c r="BZ19" s="8"/>
      <c r="CA19" s="14">
        <f t="shared" si="16"/>
        <v>0</v>
      </c>
      <c r="CB19" s="8"/>
      <c r="CC19" s="15">
        <f t="shared" si="17"/>
        <v>0</v>
      </c>
      <c r="CD19" s="58">
        <f t="shared" si="18"/>
        <v>7.4</v>
      </c>
      <c r="CE19" s="58">
        <f t="shared" si="19"/>
        <v>6</v>
      </c>
      <c r="CF19" s="21"/>
      <c r="CG19" s="58">
        <f t="shared" si="20"/>
        <v>6</v>
      </c>
      <c r="CH19" s="18" t="str">
        <f t="shared" si="21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137</v>
      </c>
      <c r="F20" s="72" t="s">
        <v>45</v>
      </c>
      <c r="G20" s="62">
        <v>7</v>
      </c>
      <c r="H20" s="13">
        <v>8</v>
      </c>
      <c r="I20" s="13">
        <v>8</v>
      </c>
      <c r="J20" s="13">
        <v>7</v>
      </c>
      <c r="K20" s="13">
        <v>8</v>
      </c>
      <c r="L20" s="14">
        <f t="shared" si="0"/>
        <v>6.1</v>
      </c>
      <c r="M20" s="13">
        <v>7</v>
      </c>
      <c r="N20" s="13">
        <v>9</v>
      </c>
      <c r="O20" s="13"/>
      <c r="P20" s="13"/>
      <c r="Q20" s="13"/>
      <c r="R20" s="14">
        <f t="shared" si="1"/>
        <v>1.6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7.7</v>
      </c>
      <c r="Z20" s="13">
        <v>5</v>
      </c>
      <c r="AA20" s="13">
        <v>1</v>
      </c>
      <c r="AB20" s="13">
        <v>6</v>
      </c>
      <c r="AC20" s="13">
        <v>10</v>
      </c>
      <c r="AD20" s="13">
        <v>5</v>
      </c>
      <c r="AE20" s="14">
        <f t="shared" si="5"/>
        <v>3.7</v>
      </c>
      <c r="AF20" s="13">
        <v>5</v>
      </c>
      <c r="AG20" s="13">
        <v>4</v>
      </c>
      <c r="AH20" s="13">
        <v>7</v>
      </c>
      <c r="AI20" s="13"/>
      <c r="AJ20" s="13"/>
      <c r="AK20" s="14">
        <f t="shared" si="22"/>
        <v>2.1</v>
      </c>
      <c r="AL20" s="13"/>
      <c r="AM20" s="13"/>
      <c r="AN20" s="13"/>
      <c r="AO20" s="14">
        <f t="shared" si="6"/>
        <v>0</v>
      </c>
      <c r="AP20" s="13"/>
      <c r="AQ20" s="15">
        <f t="shared" si="7"/>
        <v>0</v>
      </c>
      <c r="AR20" s="58">
        <f t="shared" si="8"/>
        <v>5.8</v>
      </c>
      <c r="AS20" s="13">
        <v>1</v>
      </c>
      <c r="AT20" s="13">
        <v>8.5</v>
      </c>
      <c r="AU20" s="13">
        <v>10</v>
      </c>
      <c r="AV20" s="13">
        <v>10</v>
      </c>
      <c r="AW20" s="13">
        <v>5</v>
      </c>
      <c r="AX20" s="14">
        <f t="shared" si="9"/>
        <v>3.45</v>
      </c>
      <c r="AY20" s="13">
        <v>7</v>
      </c>
      <c r="AZ20" s="13">
        <v>8</v>
      </c>
      <c r="BA20" s="13">
        <v>6</v>
      </c>
      <c r="BB20" s="13">
        <v>8</v>
      </c>
      <c r="BC20" s="13"/>
      <c r="BD20" s="14">
        <f t="shared" si="10"/>
        <v>3.5</v>
      </c>
      <c r="BE20" s="13"/>
      <c r="BF20" s="13"/>
      <c r="BG20" s="13"/>
      <c r="BH20" s="14">
        <f t="shared" si="11"/>
        <v>0</v>
      </c>
      <c r="BI20" s="13"/>
      <c r="BJ20" s="15">
        <f t="shared" si="12"/>
        <v>0</v>
      </c>
      <c r="BK20" s="58">
        <f t="shared" si="13"/>
        <v>7</v>
      </c>
      <c r="BL20" s="13">
        <v>5</v>
      </c>
      <c r="BM20" s="13">
        <v>10</v>
      </c>
      <c r="BN20" s="13">
        <v>1</v>
      </c>
      <c r="BO20" s="13">
        <v>1</v>
      </c>
      <c r="BP20" s="13"/>
      <c r="BQ20" s="14">
        <f t="shared" si="14"/>
        <v>2.7</v>
      </c>
      <c r="BR20" s="13">
        <v>7</v>
      </c>
      <c r="BS20" s="13">
        <v>1</v>
      </c>
      <c r="BT20" s="13">
        <v>1</v>
      </c>
      <c r="BU20" s="13"/>
      <c r="BV20" s="13"/>
      <c r="BW20" s="14">
        <f t="shared" si="15"/>
        <v>1</v>
      </c>
      <c r="BX20" s="13"/>
      <c r="BY20" s="13"/>
      <c r="BZ20" s="13"/>
      <c r="CA20" s="14">
        <f t="shared" si="16"/>
        <v>0</v>
      </c>
      <c r="CB20" s="13"/>
      <c r="CC20" s="15">
        <f t="shared" si="17"/>
        <v>0</v>
      </c>
      <c r="CD20" s="58">
        <f t="shared" si="18"/>
        <v>3.7</v>
      </c>
      <c r="CE20" s="58">
        <f t="shared" si="19"/>
        <v>6</v>
      </c>
      <c r="CF20" s="22"/>
      <c r="CG20" s="58">
        <f t="shared" si="20"/>
        <v>6</v>
      </c>
      <c r="CH20" s="17" t="str">
        <f t="shared" si="21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138</v>
      </c>
      <c r="F21" s="70" t="s">
        <v>45</v>
      </c>
      <c r="G21" s="61">
        <v>7</v>
      </c>
      <c r="H21" s="8">
        <v>8</v>
      </c>
      <c r="I21" s="8">
        <v>8</v>
      </c>
      <c r="J21" s="8">
        <v>8</v>
      </c>
      <c r="K21" s="8">
        <v>8</v>
      </c>
      <c r="L21" s="14">
        <f t="shared" si="0"/>
        <v>6.3</v>
      </c>
      <c r="M21" s="8">
        <v>7</v>
      </c>
      <c r="N21" s="8">
        <v>7</v>
      </c>
      <c r="O21" s="8">
        <v>0</v>
      </c>
      <c r="P21" s="8"/>
      <c r="Q21" s="8"/>
      <c r="R21" s="14">
        <f t="shared" si="1"/>
        <v>1.4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7.7</v>
      </c>
      <c r="Z21" s="8">
        <v>5</v>
      </c>
      <c r="AA21" s="8">
        <v>1</v>
      </c>
      <c r="AB21" s="8">
        <v>8</v>
      </c>
      <c r="AC21" s="8">
        <v>10</v>
      </c>
      <c r="AD21" s="8">
        <v>1</v>
      </c>
      <c r="AE21" s="14">
        <f t="shared" si="5"/>
        <v>3.5</v>
      </c>
      <c r="AF21" s="8">
        <v>5</v>
      </c>
      <c r="AG21" s="8">
        <v>5</v>
      </c>
      <c r="AH21" s="8">
        <v>7</v>
      </c>
      <c r="AI21" s="8"/>
      <c r="AJ21" s="8"/>
      <c r="AK21" s="14">
        <f t="shared" si="22"/>
        <v>2.2000000000000002</v>
      </c>
      <c r="AL21" s="8"/>
      <c r="AM21" s="8"/>
      <c r="AN21" s="8"/>
      <c r="AO21" s="14">
        <f t="shared" si="6"/>
        <v>0</v>
      </c>
      <c r="AP21" s="8"/>
      <c r="AQ21" s="15">
        <f t="shared" si="7"/>
        <v>0</v>
      </c>
      <c r="AR21" s="58">
        <f t="shared" si="8"/>
        <v>5.7</v>
      </c>
      <c r="AS21" s="8">
        <v>9</v>
      </c>
      <c r="AT21" s="8">
        <v>5</v>
      </c>
      <c r="AU21" s="8">
        <v>8</v>
      </c>
      <c r="AV21" s="8">
        <v>10</v>
      </c>
      <c r="AW21" s="8">
        <v>8.5</v>
      </c>
      <c r="AX21" s="14">
        <f t="shared" si="9"/>
        <v>4.05</v>
      </c>
      <c r="AY21" s="8">
        <v>7</v>
      </c>
      <c r="AZ21" s="8">
        <v>8</v>
      </c>
      <c r="BA21" s="8">
        <v>4</v>
      </c>
      <c r="BB21" s="8">
        <v>8</v>
      </c>
      <c r="BC21" s="8"/>
      <c r="BD21" s="14">
        <f t="shared" si="10"/>
        <v>3.1</v>
      </c>
      <c r="BE21" s="8"/>
      <c r="BF21" s="8"/>
      <c r="BG21" s="8"/>
      <c r="BH21" s="14">
        <f t="shared" si="11"/>
        <v>0</v>
      </c>
      <c r="BI21" s="8"/>
      <c r="BJ21" s="15">
        <f t="shared" si="12"/>
        <v>0</v>
      </c>
      <c r="BK21" s="58">
        <f t="shared" si="13"/>
        <v>7.2</v>
      </c>
      <c r="BL21" s="8">
        <v>4</v>
      </c>
      <c r="BM21" s="8">
        <v>10</v>
      </c>
      <c r="BN21" s="8">
        <v>9</v>
      </c>
      <c r="BO21" s="8">
        <v>1</v>
      </c>
      <c r="BP21" s="8">
        <v>8</v>
      </c>
      <c r="BQ21" s="14">
        <f t="shared" si="14"/>
        <v>4.2</v>
      </c>
      <c r="BR21" s="8">
        <v>7</v>
      </c>
      <c r="BS21" s="8">
        <v>1</v>
      </c>
      <c r="BT21" s="8">
        <v>1</v>
      </c>
      <c r="BU21" s="8"/>
      <c r="BV21" s="8"/>
      <c r="BW21" s="14">
        <f t="shared" si="15"/>
        <v>1</v>
      </c>
      <c r="BX21" s="8"/>
      <c r="BY21" s="8"/>
      <c r="BZ21" s="8"/>
      <c r="CA21" s="14">
        <f t="shared" si="16"/>
        <v>0</v>
      </c>
      <c r="CB21" s="8"/>
      <c r="CC21" s="15">
        <f t="shared" si="17"/>
        <v>0</v>
      </c>
      <c r="CD21" s="58">
        <f t="shared" si="18"/>
        <v>5.2</v>
      </c>
      <c r="CE21" s="58">
        <f t="shared" si="19"/>
        <v>6</v>
      </c>
      <c r="CF21" s="21"/>
      <c r="CG21" s="58">
        <f t="shared" si="20"/>
        <v>6</v>
      </c>
      <c r="CH21" s="18" t="str">
        <f t="shared" si="21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139</v>
      </c>
      <c r="F22" s="72" t="s">
        <v>45</v>
      </c>
      <c r="G22" s="62">
        <v>7</v>
      </c>
      <c r="H22" s="13">
        <v>8</v>
      </c>
      <c r="I22" s="13">
        <v>10</v>
      </c>
      <c r="J22" s="13">
        <v>4</v>
      </c>
      <c r="K22" s="13">
        <v>8</v>
      </c>
      <c r="L22" s="14">
        <f t="shared" si="0"/>
        <v>5.9</v>
      </c>
      <c r="M22" s="13">
        <v>6</v>
      </c>
      <c r="N22" s="13">
        <v>8</v>
      </c>
      <c r="O22" s="13"/>
      <c r="P22" s="13"/>
      <c r="Q22" s="13"/>
      <c r="R22" s="14">
        <f t="shared" si="1"/>
        <v>1.4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7.3</v>
      </c>
      <c r="Z22" s="13">
        <v>7</v>
      </c>
      <c r="AA22" s="13">
        <v>1</v>
      </c>
      <c r="AB22" s="13">
        <v>4</v>
      </c>
      <c r="AC22" s="13">
        <v>1</v>
      </c>
      <c r="AD22" s="13">
        <v>1</v>
      </c>
      <c r="AE22" s="14">
        <f t="shared" si="5"/>
        <v>1.5</v>
      </c>
      <c r="AF22" s="13">
        <v>5</v>
      </c>
      <c r="AG22" s="13">
        <v>5</v>
      </c>
      <c r="AH22" s="13">
        <v>7</v>
      </c>
      <c r="AI22" s="13"/>
      <c r="AJ22" s="13"/>
      <c r="AK22" s="14">
        <f t="shared" si="22"/>
        <v>2.2000000000000002</v>
      </c>
      <c r="AL22" s="13"/>
      <c r="AM22" s="13"/>
      <c r="AN22" s="13"/>
      <c r="AO22" s="14">
        <f t="shared" si="6"/>
        <v>0</v>
      </c>
      <c r="AP22" s="13"/>
      <c r="AQ22" s="15">
        <f t="shared" si="7"/>
        <v>0</v>
      </c>
      <c r="AR22" s="58">
        <f t="shared" si="8"/>
        <v>3.7</v>
      </c>
      <c r="AS22" s="13">
        <v>1</v>
      </c>
      <c r="AT22" s="13">
        <v>8.5</v>
      </c>
      <c r="AU22" s="13">
        <v>10</v>
      </c>
      <c r="AV22" s="13">
        <v>10</v>
      </c>
      <c r="AW22" s="13">
        <v>5</v>
      </c>
      <c r="AX22" s="14">
        <f t="shared" si="9"/>
        <v>3.45</v>
      </c>
      <c r="AY22" s="13">
        <v>7</v>
      </c>
      <c r="AZ22" s="13">
        <v>8</v>
      </c>
      <c r="BA22" s="13">
        <v>10</v>
      </c>
      <c r="BB22" s="13">
        <v>8</v>
      </c>
      <c r="BC22" s="13"/>
      <c r="BD22" s="14">
        <f t="shared" si="10"/>
        <v>4.3</v>
      </c>
      <c r="BE22" s="13"/>
      <c r="BF22" s="13"/>
      <c r="BG22" s="13"/>
      <c r="BH22" s="14">
        <f t="shared" si="11"/>
        <v>0</v>
      </c>
      <c r="BI22" s="13"/>
      <c r="BJ22" s="15">
        <f t="shared" si="12"/>
        <v>0</v>
      </c>
      <c r="BK22" s="58">
        <f t="shared" si="13"/>
        <v>7.8</v>
      </c>
      <c r="BL22" s="13">
        <v>4</v>
      </c>
      <c r="BM22" s="13">
        <v>10</v>
      </c>
      <c r="BN22" s="13">
        <v>9</v>
      </c>
      <c r="BO22" s="13">
        <v>9</v>
      </c>
      <c r="BP22" s="13">
        <v>6</v>
      </c>
      <c r="BQ22" s="14">
        <f t="shared" si="14"/>
        <v>4.8</v>
      </c>
      <c r="BR22" s="13">
        <v>7</v>
      </c>
      <c r="BS22" s="13">
        <v>9</v>
      </c>
      <c r="BT22" s="13">
        <v>10</v>
      </c>
      <c r="BU22" s="13"/>
      <c r="BV22" s="13"/>
      <c r="BW22" s="14">
        <f t="shared" si="15"/>
        <v>3.6</v>
      </c>
      <c r="BX22" s="13"/>
      <c r="BY22" s="13"/>
      <c r="BZ22" s="13"/>
      <c r="CA22" s="14">
        <f t="shared" si="16"/>
        <v>0</v>
      </c>
      <c r="CB22" s="13"/>
      <c r="CC22" s="15">
        <f t="shared" si="17"/>
        <v>0</v>
      </c>
      <c r="CD22" s="58">
        <f t="shared" si="18"/>
        <v>8.4</v>
      </c>
      <c r="CE22" s="58">
        <f t="shared" si="19"/>
        <v>7</v>
      </c>
      <c r="CF22" s="22"/>
      <c r="CG22" s="58">
        <f t="shared" si="20"/>
        <v>7</v>
      </c>
      <c r="CH22" s="17" t="str">
        <f t="shared" si="21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140</v>
      </c>
      <c r="F23" s="70" t="s">
        <v>43</v>
      </c>
      <c r="G23" s="61">
        <v>7</v>
      </c>
      <c r="H23" s="8">
        <v>9</v>
      </c>
      <c r="I23" s="8">
        <v>8</v>
      </c>
      <c r="J23" s="8">
        <v>8</v>
      </c>
      <c r="K23" s="8">
        <v>8</v>
      </c>
      <c r="L23" s="14">
        <f t="shared" si="0"/>
        <v>6.5</v>
      </c>
      <c r="M23" s="8">
        <v>9</v>
      </c>
      <c r="N23" s="8">
        <v>8</v>
      </c>
      <c r="O23" s="8"/>
      <c r="P23" s="8"/>
      <c r="Q23" s="8"/>
      <c r="R23" s="14">
        <f t="shared" si="1"/>
        <v>1.7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>
        <v>8</v>
      </c>
      <c r="AA23" s="8">
        <v>6</v>
      </c>
      <c r="AB23" s="8">
        <v>7</v>
      </c>
      <c r="AC23" s="8">
        <v>8</v>
      </c>
      <c r="AD23" s="8">
        <v>8</v>
      </c>
      <c r="AE23" s="14">
        <f t="shared" si="5"/>
        <v>4.5</v>
      </c>
      <c r="AF23" s="8">
        <v>8</v>
      </c>
      <c r="AG23" s="8">
        <v>8</v>
      </c>
      <c r="AH23" s="8">
        <v>8</v>
      </c>
      <c r="AI23" s="8"/>
      <c r="AJ23" s="8"/>
      <c r="AK23" s="14">
        <f t="shared" si="22"/>
        <v>3.2</v>
      </c>
      <c r="AL23" s="8"/>
      <c r="AM23" s="8"/>
      <c r="AN23" s="8"/>
      <c r="AO23" s="14">
        <f t="shared" si="6"/>
        <v>0</v>
      </c>
      <c r="AP23" s="8"/>
      <c r="AQ23" s="15">
        <f t="shared" si="7"/>
        <v>0</v>
      </c>
      <c r="AR23" s="58">
        <f t="shared" si="8"/>
        <v>7.7</v>
      </c>
      <c r="AS23" s="8">
        <v>10</v>
      </c>
      <c r="AT23" s="8">
        <v>9</v>
      </c>
      <c r="AU23" s="8">
        <v>10</v>
      </c>
      <c r="AV23" s="8">
        <v>10</v>
      </c>
      <c r="AW23" s="8">
        <v>8.5</v>
      </c>
      <c r="AX23" s="14">
        <f t="shared" si="9"/>
        <v>4.75</v>
      </c>
      <c r="AY23" s="8">
        <v>1</v>
      </c>
      <c r="AZ23" s="8">
        <v>8</v>
      </c>
      <c r="BA23" s="8">
        <v>9</v>
      </c>
      <c r="BB23" s="8">
        <v>8</v>
      </c>
      <c r="BC23" s="8"/>
      <c r="BD23" s="14">
        <f t="shared" si="10"/>
        <v>3.5</v>
      </c>
      <c r="BE23" s="8"/>
      <c r="BF23" s="8"/>
      <c r="BG23" s="8"/>
      <c r="BH23" s="14">
        <f t="shared" si="11"/>
        <v>0</v>
      </c>
      <c r="BI23" s="8"/>
      <c r="BJ23" s="15">
        <f t="shared" si="12"/>
        <v>0</v>
      </c>
      <c r="BK23" s="58">
        <f t="shared" si="13"/>
        <v>8.3000000000000007</v>
      </c>
      <c r="BL23" s="8">
        <v>10</v>
      </c>
      <c r="BM23" s="8">
        <v>10</v>
      </c>
      <c r="BN23" s="8">
        <v>10</v>
      </c>
      <c r="BO23" s="8">
        <v>1</v>
      </c>
      <c r="BP23" s="8">
        <v>6</v>
      </c>
      <c r="BQ23" s="14">
        <f t="shared" si="14"/>
        <v>4.7</v>
      </c>
      <c r="BR23" s="8">
        <v>7</v>
      </c>
      <c r="BS23" s="8">
        <v>1</v>
      </c>
      <c r="BT23" s="8">
        <v>1</v>
      </c>
      <c r="BU23" s="8"/>
      <c r="BV23" s="8"/>
      <c r="BW23" s="14">
        <f t="shared" si="15"/>
        <v>1</v>
      </c>
      <c r="BX23" s="8"/>
      <c r="BY23" s="8"/>
      <c r="BZ23" s="8"/>
      <c r="CA23" s="14">
        <f t="shared" si="16"/>
        <v>0</v>
      </c>
      <c r="CB23" s="8"/>
      <c r="CC23" s="15">
        <f t="shared" si="17"/>
        <v>0</v>
      </c>
      <c r="CD23" s="58">
        <f t="shared" si="18"/>
        <v>5.7</v>
      </c>
      <c r="CE23" s="58">
        <f t="shared" si="19"/>
        <v>7</v>
      </c>
      <c r="CF23" s="21"/>
      <c r="CG23" s="58">
        <f t="shared" si="20"/>
        <v>7</v>
      </c>
      <c r="CH23" s="18" t="str">
        <f t="shared" si="21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141</v>
      </c>
      <c r="F24" s="72" t="s">
        <v>43</v>
      </c>
      <c r="G24" s="62">
        <v>7</v>
      </c>
      <c r="H24" s="13">
        <v>8</v>
      </c>
      <c r="I24" s="13">
        <v>8</v>
      </c>
      <c r="J24" s="13">
        <v>10</v>
      </c>
      <c r="K24" s="13">
        <v>8</v>
      </c>
      <c r="L24" s="14">
        <f t="shared" si="0"/>
        <v>6.7</v>
      </c>
      <c r="M24" s="13">
        <v>9</v>
      </c>
      <c r="N24" s="13">
        <v>10</v>
      </c>
      <c r="O24" s="13"/>
      <c r="P24" s="13"/>
      <c r="Q24" s="13"/>
      <c r="R24" s="14">
        <f t="shared" si="1"/>
        <v>1.9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</v>
      </c>
      <c r="Z24" s="13">
        <v>0</v>
      </c>
      <c r="AA24" s="13"/>
      <c r="AB24" s="13"/>
      <c r="AC24" s="13"/>
      <c r="AD24" s="13"/>
      <c r="AE24" s="14">
        <f t="shared" si="5"/>
        <v>0</v>
      </c>
      <c r="AF24" s="13">
        <v>0</v>
      </c>
      <c r="AG24" s="13"/>
      <c r="AH24" s="13"/>
      <c r="AI24" s="13"/>
      <c r="AJ24" s="13"/>
      <c r="AK24" s="14">
        <f t="shared" si="22"/>
        <v>0</v>
      </c>
      <c r="AL24" s="13"/>
      <c r="AM24" s="13"/>
      <c r="AN24" s="13"/>
      <c r="AO24" s="14">
        <f t="shared" si="6"/>
        <v>0</v>
      </c>
      <c r="AP24" s="13"/>
      <c r="AQ24" s="15">
        <f t="shared" si="7"/>
        <v>0</v>
      </c>
      <c r="AR24" s="58">
        <f t="shared" si="8"/>
        <v>0</v>
      </c>
      <c r="AS24" s="13"/>
      <c r="AT24" s="13"/>
      <c r="AU24" s="13"/>
      <c r="AV24" s="13"/>
      <c r="AW24" s="13"/>
      <c r="AX24" s="14">
        <f t="shared" si="9"/>
        <v>0</v>
      </c>
      <c r="AY24" s="13"/>
      <c r="AZ24" s="13"/>
      <c r="BA24" s="13"/>
      <c r="BB24" s="13"/>
      <c r="BC24" s="13"/>
      <c r="BD24" s="14">
        <f t="shared" si="10"/>
        <v>0</v>
      </c>
      <c r="BE24" s="13"/>
      <c r="BF24" s="13"/>
      <c r="BG24" s="13"/>
      <c r="BH24" s="14">
        <f t="shared" si="11"/>
        <v>0</v>
      </c>
      <c r="BI24" s="13"/>
      <c r="BJ24" s="15">
        <f t="shared" si="12"/>
        <v>0</v>
      </c>
      <c r="BK24" s="58">
        <f t="shared" si="13"/>
        <v>0</v>
      </c>
      <c r="BL24" s="13"/>
      <c r="BM24" s="13"/>
      <c r="BN24" s="13"/>
      <c r="BO24" s="13"/>
      <c r="BP24" s="13"/>
      <c r="BQ24" s="14">
        <f t="shared" si="14"/>
        <v>0</v>
      </c>
      <c r="BR24" s="13"/>
      <c r="BS24" s="13"/>
      <c r="BT24" s="13"/>
      <c r="BU24" s="13"/>
      <c r="BV24" s="13"/>
      <c r="BW24" s="14">
        <f t="shared" si="15"/>
        <v>0</v>
      </c>
      <c r="BX24" s="13"/>
      <c r="BY24" s="13"/>
      <c r="BZ24" s="13"/>
      <c r="CA24" s="14">
        <f t="shared" si="16"/>
        <v>0</v>
      </c>
      <c r="CB24" s="13"/>
      <c r="CC24" s="15">
        <f t="shared" si="17"/>
        <v>0</v>
      </c>
      <c r="CD24" s="58">
        <f t="shared" si="18"/>
        <v>0</v>
      </c>
      <c r="CE24" s="58">
        <f t="shared" si="19"/>
        <v>2</v>
      </c>
      <c r="CF24" s="22"/>
      <c r="CG24" s="58">
        <f t="shared" si="20"/>
        <v>1</v>
      </c>
      <c r="CH24" s="17" t="str">
        <f t="shared" si="21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142</v>
      </c>
      <c r="F25" s="70" t="s">
        <v>45</v>
      </c>
      <c r="G25" s="61">
        <v>8</v>
      </c>
      <c r="H25" s="8">
        <v>9</v>
      </c>
      <c r="I25" s="8">
        <v>8</v>
      </c>
      <c r="J25" s="8">
        <v>10</v>
      </c>
      <c r="K25" s="8">
        <v>9</v>
      </c>
      <c r="L25" s="14">
        <f t="shared" si="0"/>
        <v>7.1</v>
      </c>
      <c r="M25" s="8">
        <v>9</v>
      </c>
      <c r="N25" s="8">
        <v>10</v>
      </c>
      <c r="O25" s="8"/>
      <c r="P25" s="8"/>
      <c r="Q25" s="8"/>
      <c r="R25" s="14">
        <f t="shared" si="1"/>
        <v>1.9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8</v>
      </c>
      <c r="AA25" s="8">
        <v>6</v>
      </c>
      <c r="AB25" s="8">
        <v>8</v>
      </c>
      <c r="AC25" s="8">
        <v>9</v>
      </c>
      <c r="AD25" s="8">
        <v>10</v>
      </c>
      <c r="AE25" s="14">
        <f t="shared" si="5"/>
        <v>5</v>
      </c>
      <c r="AF25" s="8">
        <v>5</v>
      </c>
      <c r="AG25" s="8">
        <v>10</v>
      </c>
      <c r="AH25" s="8">
        <v>8</v>
      </c>
      <c r="AI25" s="8"/>
      <c r="AJ25" s="8"/>
      <c r="AK25" s="14">
        <f t="shared" si="22"/>
        <v>2.8</v>
      </c>
      <c r="AL25" s="8"/>
      <c r="AM25" s="8"/>
      <c r="AN25" s="8"/>
      <c r="AO25" s="14">
        <f t="shared" si="6"/>
        <v>0</v>
      </c>
      <c r="AP25" s="8"/>
      <c r="AQ25" s="15">
        <f t="shared" si="7"/>
        <v>0</v>
      </c>
      <c r="AR25" s="58">
        <f t="shared" si="8"/>
        <v>7.8</v>
      </c>
      <c r="AS25" s="8">
        <v>10</v>
      </c>
      <c r="AT25" s="8">
        <v>10</v>
      </c>
      <c r="AU25" s="8">
        <v>9</v>
      </c>
      <c r="AV25" s="8">
        <v>10</v>
      </c>
      <c r="AW25" s="8">
        <v>8.5</v>
      </c>
      <c r="AX25" s="14">
        <f t="shared" si="9"/>
        <v>4.75</v>
      </c>
      <c r="AY25" s="8">
        <v>6</v>
      </c>
      <c r="AZ25" s="8">
        <v>10</v>
      </c>
      <c r="BA25" s="8">
        <v>8</v>
      </c>
      <c r="BB25" s="8">
        <v>8</v>
      </c>
      <c r="BC25" s="8"/>
      <c r="BD25" s="14">
        <f t="shared" si="10"/>
        <v>4</v>
      </c>
      <c r="BE25" s="8"/>
      <c r="BF25" s="8"/>
      <c r="BG25" s="8"/>
      <c r="BH25" s="14">
        <f t="shared" si="11"/>
        <v>0</v>
      </c>
      <c r="BI25" s="8"/>
      <c r="BJ25" s="15">
        <f t="shared" si="12"/>
        <v>0</v>
      </c>
      <c r="BK25" s="58">
        <f t="shared" si="13"/>
        <v>8.8000000000000007</v>
      </c>
      <c r="BL25" s="8">
        <v>10</v>
      </c>
      <c r="BM25" s="8">
        <v>10</v>
      </c>
      <c r="BN25" s="8">
        <v>9</v>
      </c>
      <c r="BO25" s="8">
        <v>1</v>
      </c>
      <c r="BP25" s="8">
        <v>9</v>
      </c>
      <c r="BQ25" s="14">
        <f t="shared" si="14"/>
        <v>4.9000000000000004</v>
      </c>
      <c r="BR25" s="8">
        <v>8</v>
      </c>
      <c r="BS25" s="8">
        <v>8</v>
      </c>
      <c r="BT25" s="8">
        <v>1</v>
      </c>
      <c r="BU25" s="8"/>
      <c r="BV25" s="8"/>
      <c r="BW25" s="14">
        <f t="shared" si="15"/>
        <v>1.8</v>
      </c>
      <c r="BX25" s="8"/>
      <c r="BY25" s="8"/>
      <c r="BZ25" s="8"/>
      <c r="CA25" s="14">
        <f t="shared" si="16"/>
        <v>0</v>
      </c>
      <c r="CB25" s="8"/>
      <c r="CC25" s="15">
        <f t="shared" si="17"/>
        <v>0</v>
      </c>
      <c r="CD25" s="58">
        <f t="shared" si="18"/>
        <v>6.7</v>
      </c>
      <c r="CE25" s="58">
        <f t="shared" si="19"/>
        <v>8</v>
      </c>
      <c r="CF25" s="21"/>
      <c r="CG25" s="58">
        <f t="shared" si="20"/>
        <v>8</v>
      </c>
      <c r="CH25" s="18" t="str">
        <f t="shared" si="21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143</v>
      </c>
      <c r="F26" s="72" t="s">
        <v>45</v>
      </c>
      <c r="G26" s="62">
        <v>7</v>
      </c>
      <c r="H26" s="13">
        <v>7</v>
      </c>
      <c r="I26" s="13">
        <v>1</v>
      </c>
      <c r="J26" s="13">
        <v>4</v>
      </c>
      <c r="K26" s="13">
        <v>8</v>
      </c>
      <c r="L26" s="14">
        <f t="shared" si="0"/>
        <v>3.9</v>
      </c>
      <c r="M26" s="13">
        <v>1</v>
      </c>
      <c r="N26" s="13">
        <v>8</v>
      </c>
      <c r="O26" s="13"/>
      <c r="P26" s="13"/>
      <c r="Q26" s="13"/>
      <c r="R26" s="14">
        <f t="shared" si="1"/>
        <v>0.9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4.8</v>
      </c>
      <c r="Z26" s="13">
        <v>4</v>
      </c>
      <c r="AA26" s="13">
        <v>5</v>
      </c>
      <c r="AB26" s="13">
        <v>8</v>
      </c>
      <c r="AC26" s="13">
        <v>5</v>
      </c>
      <c r="AD26" s="13">
        <v>1</v>
      </c>
      <c r="AE26" s="14">
        <f t="shared" si="5"/>
        <v>2.8</v>
      </c>
      <c r="AF26" s="13">
        <v>8</v>
      </c>
      <c r="AG26" s="13">
        <v>5</v>
      </c>
      <c r="AH26" s="13">
        <v>7</v>
      </c>
      <c r="AI26" s="13"/>
      <c r="AJ26" s="13"/>
      <c r="AK26" s="14">
        <f t="shared" si="22"/>
        <v>2.8</v>
      </c>
      <c r="AL26" s="13"/>
      <c r="AM26" s="13"/>
      <c r="AN26" s="13"/>
      <c r="AO26" s="14">
        <f t="shared" si="6"/>
        <v>0</v>
      </c>
      <c r="AP26" s="13"/>
      <c r="AQ26" s="15">
        <f t="shared" si="7"/>
        <v>0</v>
      </c>
      <c r="AR26" s="58">
        <f t="shared" si="8"/>
        <v>5.6</v>
      </c>
      <c r="AS26" s="13">
        <v>4</v>
      </c>
      <c r="AT26" s="13">
        <v>6</v>
      </c>
      <c r="AU26" s="13">
        <v>1</v>
      </c>
      <c r="AV26" s="13">
        <v>10</v>
      </c>
      <c r="AW26" s="13">
        <v>6</v>
      </c>
      <c r="AX26" s="14">
        <f t="shared" si="9"/>
        <v>2.7</v>
      </c>
      <c r="AY26" s="13">
        <v>3</v>
      </c>
      <c r="AZ26" s="13">
        <v>8</v>
      </c>
      <c r="BA26" s="13">
        <v>3</v>
      </c>
      <c r="BB26" s="13">
        <v>8</v>
      </c>
      <c r="BC26" s="13"/>
      <c r="BD26" s="14">
        <f t="shared" si="10"/>
        <v>2.5</v>
      </c>
      <c r="BE26" s="13"/>
      <c r="BF26" s="13"/>
      <c r="BG26" s="13"/>
      <c r="BH26" s="14">
        <f t="shared" si="11"/>
        <v>0</v>
      </c>
      <c r="BI26" s="13"/>
      <c r="BJ26" s="15">
        <f t="shared" si="12"/>
        <v>0</v>
      </c>
      <c r="BK26" s="58">
        <f t="shared" si="13"/>
        <v>5.2</v>
      </c>
      <c r="BL26" s="13">
        <v>10</v>
      </c>
      <c r="BM26" s="13">
        <v>9</v>
      </c>
      <c r="BN26" s="13">
        <v>10</v>
      </c>
      <c r="BO26" s="13">
        <v>10</v>
      </c>
      <c r="BP26" s="13">
        <v>1</v>
      </c>
      <c r="BQ26" s="14">
        <f t="shared" si="14"/>
        <v>4.9000000000000004</v>
      </c>
      <c r="BR26" s="13">
        <v>6</v>
      </c>
      <c r="BS26" s="13">
        <v>1</v>
      </c>
      <c r="BT26" s="13">
        <v>10</v>
      </c>
      <c r="BU26" s="13"/>
      <c r="BV26" s="13"/>
      <c r="BW26" s="14">
        <f t="shared" si="15"/>
        <v>2.7</v>
      </c>
      <c r="BX26" s="13"/>
      <c r="BY26" s="13"/>
      <c r="BZ26" s="13"/>
      <c r="CA26" s="14">
        <f t="shared" si="16"/>
        <v>0</v>
      </c>
      <c r="CB26" s="13"/>
      <c r="CC26" s="15">
        <f t="shared" si="17"/>
        <v>0</v>
      </c>
      <c r="CD26" s="58">
        <f t="shared" si="18"/>
        <v>7.6</v>
      </c>
      <c r="CE26" s="58">
        <f t="shared" si="19"/>
        <v>6</v>
      </c>
      <c r="CF26" s="22"/>
      <c r="CG26" s="58">
        <f t="shared" si="20"/>
        <v>6</v>
      </c>
      <c r="CH26" s="17" t="str">
        <f t="shared" si="21"/>
        <v>Aprobado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144</v>
      </c>
      <c r="F27" s="70" t="s">
        <v>45</v>
      </c>
      <c r="G27" s="61">
        <v>7</v>
      </c>
      <c r="H27" s="8">
        <v>7</v>
      </c>
      <c r="I27" s="8">
        <v>10</v>
      </c>
      <c r="J27" s="8">
        <v>8</v>
      </c>
      <c r="K27" s="8">
        <v>8</v>
      </c>
      <c r="L27" s="14">
        <f t="shared" si="0"/>
        <v>6.5</v>
      </c>
      <c r="M27" s="8">
        <v>6</v>
      </c>
      <c r="N27" s="8">
        <v>7</v>
      </c>
      <c r="O27" s="8"/>
      <c r="P27" s="8"/>
      <c r="Q27" s="8"/>
      <c r="R27" s="14">
        <f t="shared" si="1"/>
        <v>1.3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>
        <v>8</v>
      </c>
      <c r="AA27" s="8">
        <v>6</v>
      </c>
      <c r="AB27" s="8">
        <v>5</v>
      </c>
      <c r="AC27" s="8">
        <v>9</v>
      </c>
      <c r="AD27" s="8">
        <v>10</v>
      </c>
      <c r="AE27" s="14">
        <f t="shared" si="5"/>
        <v>4.7</v>
      </c>
      <c r="AF27" s="8">
        <v>8</v>
      </c>
      <c r="AG27" s="8">
        <v>7</v>
      </c>
      <c r="AH27" s="8">
        <v>7</v>
      </c>
      <c r="AI27" s="8"/>
      <c r="AJ27" s="8"/>
      <c r="AK27" s="14">
        <f t="shared" si="22"/>
        <v>3</v>
      </c>
      <c r="AL27" s="8"/>
      <c r="AM27" s="8"/>
      <c r="AN27" s="8"/>
      <c r="AO27" s="14">
        <f t="shared" si="6"/>
        <v>0</v>
      </c>
      <c r="AP27" s="8"/>
      <c r="AQ27" s="15">
        <f t="shared" si="7"/>
        <v>0</v>
      </c>
      <c r="AR27" s="58">
        <f t="shared" si="8"/>
        <v>7.7</v>
      </c>
      <c r="AS27" s="8">
        <v>10</v>
      </c>
      <c r="AT27" s="8">
        <v>8.5</v>
      </c>
      <c r="AU27" s="8">
        <v>10</v>
      </c>
      <c r="AV27" s="8">
        <v>10</v>
      </c>
      <c r="AW27" s="8">
        <v>8.5</v>
      </c>
      <c r="AX27" s="14">
        <f t="shared" si="9"/>
        <v>4.7</v>
      </c>
      <c r="AY27" s="8">
        <v>7</v>
      </c>
      <c r="AZ27" s="8">
        <v>8</v>
      </c>
      <c r="BA27" s="8">
        <v>10</v>
      </c>
      <c r="BB27" s="8">
        <v>8</v>
      </c>
      <c r="BC27" s="8"/>
      <c r="BD27" s="14">
        <f t="shared" si="10"/>
        <v>4.3</v>
      </c>
      <c r="BE27" s="8"/>
      <c r="BF27" s="8"/>
      <c r="BG27" s="8"/>
      <c r="BH27" s="14">
        <f t="shared" si="11"/>
        <v>0</v>
      </c>
      <c r="BI27" s="8"/>
      <c r="BJ27" s="15">
        <f t="shared" si="12"/>
        <v>0</v>
      </c>
      <c r="BK27" s="58">
        <f t="shared" si="13"/>
        <v>9</v>
      </c>
      <c r="BL27" s="8">
        <v>2</v>
      </c>
      <c r="BM27" s="8">
        <v>6</v>
      </c>
      <c r="BN27" s="8">
        <v>10</v>
      </c>
      <c r="BO27" s="8">
        <v>1</v>
      </c>
      <c r="BP27" s="8">
        <v>8</v>
      </c>
      <c r="BQ27" s="14">
        <f t="shared" si="14"/>
        <v>3.3</v>
      </c>
      <c r="BR27" s="8">
        <v>7</v>
      </c>
      <c r="BS27" s="8">
        <v>10</v>
      </c>
      <c r="BT27" s="8">
        <v>1</v>
      </c>
      <c r="BU27" s="8"/>
      <c r="BV27" s="8"/>
      <c r="BW27" s="14">
        <f t="shared" si="15"/>
        <v>1.9</v>
      </c>
      <c r="BX27" s="8"/>
      <c r="BY27" s="8"/>
      <c r="BZ27" s="8"/>
      <c r="CA27" s="14">
        <f t="shared" si="16"/>
        <v>0</v>
      </c>
      <c r="CB27" s="8"/>
      <c r="CC27" s="15">
        <f t="shared" si="17"/>
        <v>0</v>
      </c>
      <c r="CD27" s="58">
        <f t="shared" si="18"/>
        <v>5.2</v>
      </c>
      <c r="CE27" s="58">
        <f t="shared" si="19"/>
        <v>7</v>
      </c>
      <c r="CF27" s="21"/>
      <c r="CG27" s="58">
        <f t="shared" si="20"/>
        <v>7</v>
      </c>
      <c r="CH27" s="18" t="str">
        <f t="shared" si="21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145</v>
      </c>
      <c r="F28" s="72" t="s">
        <v>45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22"/>
        <v>0</v>
      </c>
      <c r="AL28" s="13"/>
      <c r="AM28" s="13"/>
      <c r="AN28" s="13"/>
      <c r="AO28" s="14">
        <f t="shared" si="6"/>
        <v>0</v>
      </c>
      <c r="AP28" s="13"/>
      <c r="AQ28" s="15">
        <f t="shared" si="7"/>
        <v>0</v>
      </c>
      <c r="AR28" s="58">
        <f t="shared" si="8"/>
        <v>0</v>
      </c>
      <c r="AS28" s="13"/>
      <c r="AT28" s="13"/>
      <c r="AU28" s="13"/>
      <c r="AV28" s="13"/>
      <c r="AW28" s="13"/>
      <c r="AX28" s="14">
        <f t="shared" si="9"/>
        <v>0</v>
      </c>
      <c r="AY28" s="13"/>
      <c r="AZ28" s="13"/>
      <c r="BA28" s="13"/>
      <c r="BB28" s="13"/>
      <c r="BC28" s="13"/>
      <c r="BD28" s="14">
        <f t="shared" si="10"/>
        <v>0</v>
      </c>
      <c r="BE28" s="13"/>
      <c r="BF28" s="13"/>
      <c r="BG28" s="13"/>
      <c r="BH28" s="14">
        <f t="shared" si="11"/>
        <v>0</v>
      </c>
      <c r="BI28" s="13"/>
      <c r="BJ28" s="15">
        <f t="shared" si="12"/>
        <v>0</v>
      </c>
      <c r="BK28" s="58">
        <f t="shared" si="13"/>
        <v>0</v>
      </c>
      <c r="BL28" s="13"/>
      <c r="BM28" s="13"/>
      <c r="BN28" s="13"/>
      <c r="BO28" s="13"/>
      <c r="BP28" s="13"/>
      <c r="BQ28" s="14">
        <f t="shared" si="14"/>
        <v>0</v>
      </c>
      <c r="BR28" s="13"/>
      <c r="BS28" s="13"/>
      <c r="BT28" s="13"/>
      <c r="BU28" s="13"/>
      <c r="BV28" s="13"/>
      <c r="BW28" s="14">
        <f t="shared" si="15"/>
        <v>0</v>
      </c>
      <c r="BX28" s="13"/>
      <c r="BY28" s="13"/>
      <c r="BZ28" s="13"/>
      <c r="CA28" s="14">
        <f t="shared" si="16"/>
        <v>0</v>
      </c>
      <c r="CB28" s="13"/>
      <c r="CC28" s="15">
        <f t="shared" si="17"/>
        <v>0</v>
      </c>
      <c r="CD28" s="58">
        <f t="shared" si="18"/>
        <v>0</v>
      </c>
      <c r="CE28" s="58">
        <f t="shared" si="19"/>
        <v>0</v>
      </c>
      <c r="CF28" s="22"/>
      <c r="CG28" s="58">
        <f t="shared" si="20"/>
        <v>0</v>
      </c>
      <c r="CH28" s="17" t="str">
        <f t="shared" si="21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146</v>
      </c>
      <c r="F29" s="70" t="s">
        <v>43</v>
      </c>
      <c r="G29" s="61">
        <v>10</v>
      </c>
      <c r="H29" s="8">
        <v>9</v>
      </c>
      <c r="I29" s="8">
        <v>8</v>
      </c>
      <c r="J29" s="8">
        <v>10</v>
      </c>
      <c r="K29" s="8">
        <v>8</v>
      </c>
      <c r="L29" s="14">
        <f t="shared" si="0"/>
        <v>7.2</v>
      </c>
      <c r="M29" s="8">
        <v>8</v>
      </c>
      <c r="N29" s="8">
        <v>10</v>
      </c>
      <c r="O29" s="8"/>
      <c r="P29" s="8"/>
      <c r="Q29" s="8"/>
      <c r="R29" s="14">
        <f t="shared" si="1"/>
        <v>1.8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</v>
      </c>
      <c r="Z29" s="8">
        <v>10</v>
      </c>
      <c r="AA29" s="8">
        <v>10</v>
      </c>
      <c r="AB29" s="8">
        <v>10</v>
      </c>
      <c r="AC29" s="8">
        <v>9</v>
      </c>
      <c r="AD29" s="8">
        <v>8</v>
      </c>
      <c r="AE29" s="14">
        <f t="shared" si="5"/>
        <v>5.6</v>
      </c>
      <c r="AF29" s="8">
        <v>10</v>
      </c>
      <c r="AG29" s="8">
        <v>10</v>
      </c>
      <c r="AH29" s="8">
        <v>10</v>
      </c>
      <c r="AI29" s="8"/>
      <c r="AJ29" s="8"/>
      <c r="AK29" s="14">
        <f t="shared" si="22"/>
        <v>4</v>
      </c>
      <c r="AL29" s="8"/>
      <c r="AM29" s="8"/>
      <c r="AN29" s="8"/>
      <c r="AO29" s="14">
        <f t="shared" si="6"/>
        <v>0</v>
      </c>
      <c r="AP29" s="8"/>
      <c r="AQ29" s="15">
        <f t="shared" si="7"/>
        <v>0</v>
      </c>
      <c r="AR29" s="58">
        <f t="shared" si="8"/>
        <v>9.6</v>
      </c>
      <c r="AS29" s="8">
        <v>9</v>
      </c>
      <c r="AT29" s="8">
        <v>10</v>
      </c>
      <c r="AU29" s="8">
        <v>10</v>
      </c>
      <c r="AV29" s="8">
        <v>10</v>
      </c>
      <c r="AW29" s="8">
        <v>9</v>
      </c>
      <c r="AX29" s="14">
        <f t="shared" si="9"/>
        <v>4.8</v>
      </c>
      <c r="AY29" s="8">
        <v>10</v>
      </c>
      <c r="AZ29" s="8">
        <v>10</v>
      </c>
      <c r="BA29" s="8">
        <v>10</v>
      </c>
      <c r="BB29" s="8">
        <v>10</v>
      </c>
      <c r="BC29" s="8"/>
      <c r="BD29" s="14">
        <f t="shared" si="10"/>
        <v>5</v>
      </c>
      <c r="BE29" s="8"/>
      <c r="BF29" s="8"/>
      <c r="BG29" s="8"/>
      <c r="BH29" s="14">
        <f t="shared" si="11"/>
        <v>0</v>
      </c>
      <c r="BI29" s="8"/>
      <c r="BJ29" s="15">
        <f t="shared" si="12"/>
        <v>0</v>
      </c>
      <c r="BK29" s="58">
        <f t="shared" si="13"/>
        <v>9.8000000000000007</v>
      </c>
      <c r="BL29" s="8">
        <v>10</v>
      </c>
      <c r="BM29" s="8">
        <v>10</v>
      </c>
      <c r="BN29" s="8">
        <v>9</v>
      </c>
      <c r="BO29" s="8">
        <v>10</v>
      </c>
      <c r="BP29" s="8">
        <v>9</v>
      </c>
      <c r="BQ29" s="14">
        <f t="shared" si="14"/>
        <v>5.8</v>
      </c>
      <c r="BR29" s="8">
        <v>10</v>
      </c>
      <c r="BS29" s="8">
        <v>1</v>
      </c>
      <c r="BT29" s="8">
        <v>10</v>
      </c>
      <c r="BU29" s="8"/>
      <c r="BV29" s="8"/>
      <c r="BW29" s="14">
        <f t="shared" si="15"/>
        <v>3.1</v>
      </c>
      <c r="BX29" s="8"/>
      <c r="BY29" s="8"/>
      <c r="BZ29" s="8"/>
      <c r="CA29" s="14">
        <f t="shared" si="16"/>
        <v>0</v>
      </c>
      <c r="CB29" s="8"/>
      <c r="CC29" s="15">
        <f t="shared" si="17"/>
        <v>0</v>
      </c>
      <c r="CD29" s="58">
        <f t="shared" si="18"/>
        <v>8.9</v>
      </c>
      <c r="CE29" s="58">
        <f t="shared" si="19"/>
        <v>9</v>
      </c>
      <c r="CF29" s="21"/>
      <c r="CG29" s="58">
        <f t="shared" si="20"/>
        <v>9</v>
      </c>
      <c r="CH29" s="18" t="str">
        <f t="shared" si="21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147</v>
      </c>
      <c r="F30" s="72" t="s">
        <v>45</v>
      </c>
      <c r="G30" s="62">
        <v>8</v>
      </c>
      <c r="H30" s="13">
        <v>8</v>
      </c>
      <c r="I30" s="13">
        <v>8</v>
      </c>
      <c r="J30" s="13">
        <v>6</v>
      </c>
      <c r="K30" s="13">
        <v>8</v>
      </c>
      <c r="L30" s="14">
        <f t="shared" si="0"/>
        <v>6</v>
      </c>
      <c r="M30" s="13">
        <v>6</v>
      </c>
      <c r="N30" s="13">
        <v>8</v>
      </c>
      <c r="O30" s="13"/>
      <c r="P30" s="13"/>
      <c r="Q30" s="13"/>
      <c r="R30" s="14">
        <f t="shared" si="1"/>
        <v>1.4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7.4</v>
      </c>
      <c r="Z30" s="13">
        <v>8</v>
      </c>
      <c r="AA30" s="13">
        <v>6</v>
      </c>
      <c r="AB30" s="13">
        <v>6</v>
      </c>
      <c r="AC30" s="13">
        <v>10</v>
      </c>
      <c r="AD30" s="13">
        <v>8</v>
      </c>
      <c r="AE30" s="14">
        <f t="shared" si="5"/>
        <v>4.8</v>
      </c>
      <c r="AF30" s="13">
        <v>8</v>
      </c>
      <c r="AG30" s="13">
        <v>8</v>
      </c>
      <c r="AH30" s="13">
        <v>7</v>
      </c>
      <c r="AI30" s="13"/>
      <c r="AJ30" s="13"/>
      <c r="AK30" s="14">
        <f t="shared" si="22"/>
        <v>3.1</v>
      </c>
      <c r="AL30" s="13"/>
      <c r="AM30" s="13"/>
      <c r="AN30" s="13"/>
      <c r="AO30" s="14">
        <f t="shared" si="6"/>
        <v>0</v>
      </c>
      <c r="AP30" s="13"/>
      <c r="AQ30" s="15">
        <f t="shared" si="7"/>
        <v>0</v>
      </c>
      <c r="AR30" s="58">
        <f t="shared" si="8"/>
        <v>7.9</v>
      </c>
      <c r="AS30" s="13">
        <v>7</v>
      </c>
      <c r="AT30" s="13">
        <v>7.5</v>
      </c>
      <c r="AU30" s="13">
        <v>10</v>
      </c>
      <c r="AV30" s="13">
        <v>10</v>
      </c>
      <c r="AW30" s="13">
        <v>1</v>
      </c>
      <c r="AX30" s="14">
        <f t="shared" si="9"/>
        <v>3.55</v>
      </c>
      <c r="AY30" s="13">
        <v>7</v>
      </c>
      <c r="AZ30" s="13">
        <v>8</v>
      </c>
      <c r="BA30" s="13">
        <v>5</v>
      </c>
      <c r="BB30" s="13">
        <v>8</v>
      </c>
      <c r="BC30" s="13"/>
      <c r="BD30" s="14">
        <f t="shared" si="10"/>
        <v>3.3</v>
      </c>
      <c r="BE30" s="13"/>
      <c r="BF30" s="13"/>
      <c r="BG30" s="13"/>
      <c r="BH30" s="14">
        <f t="shared" si="11"/>
        <v>0</v>
      </c>
      <c r="BI30" s="13"/>
      <c r="BJ30" s="15">
        <f t="shared" si="12"/>
        <v>0</v>
      </c>
      <c r="BK30" s="58">
        <f t="shared" si="13"/>
        <v>6.9</v>
      </c>
      <c r="BL30" s="13">
        <v>1</v>
      </c>
      <c r="BM30" s="13">
        <v>7</v>
      </c>
      <c r="BN30" s="13">
        <v>9</v>
      </c>
      <c r="BO30" s="13">
        <v>9</v>
      </c>
      <c r="BP30" s="13">
        <v>8</v>
      </c>
      <c r="BQ30" s="14">
        <f t="shared" si="14"/>
        <v>4.0999999999999996</v>
      </c>
      <c r="BR30" s="13">
        <v>7</v>
      </c>
      <c r="BS30" s="13">
        <v>8</v>
      </c>
      <c r="BT30" s="13">
        <v>10</v>
      </c>
      <c r="BU30" s="13"/>
      <c r="BV30" s="13"/>
      <c r="BW30" s="14">
        <f t="shared" si="15"/>
        <v>3.5</v>
      </c>
      <c r="BX30" s="13"/>
      <c r="BY30" s="13"/>
      <c r="BZ30" s="13"/>
      <c r="CA30" s="14">
        <f t="shared" si="16"/>
        <v>0</v>
      </c>
      <c r="CB30" s="13"/>
      <c r="CC30" s="15">
        <f t="shared" si="17"/>
        <v>0</v>
      </c>
      <c r="CD30" s="58">
        <f t="shared" si="18"/>
        <v>7.6</v>
      </c>
      <c r="CE30" s="58">
        <f t="shared" si="19"/>
        <v>7</v>
      </c>
      <c r="CF30" s="22"/>
      <c r="CG30" s="58">
        <f t="shared" si="20"/>
        <v>7</v>
      </c>
      <c r="CH30" s="17" t="str">
        <f t="shared" si="21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148</v>
      </c>
      <c r="F31" s="70" t="s">
        <v>45</v>
      </c>
      <c r="G31" s="61"/>
      <c r="H31" s="8">
        <v>8</v>
      </c>
      <c r="I31" s="8">
        <v>8</v>
      </c>
      <c r="J31" s="8">
        <v>6</v>
      </c>
      <c r="K31" s="8">
        <v>8</v>
      </c>
      <c r="L31" s="14">
        <f t="shared" si="0"/>
        <v>5.2</v>
      </c>
      <c r="M31" s="8">
        <v>6</v>
      </c>
      <c r="N31" s="8">
        <v>8</v>
      </c>
      <c r="O31" s="8"/>
      <c r="P31" s="8"/>
      <c r="Q31" s="8"/>
      <c r="R31" s="14">
        <f t="shared" si="1"/>
        <v>1.4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6.6</v>
      </c>
      <c r="Z31" s="8">
        <v>8</v>
      </c>
      <c r="AA31" s="8">
        <v>6</v>
      </c>
      <c r="AB31" s="8">
        <v>8</v>
      </c>
      <c r="AC31" s="8">
        <v>10</v>
      </c>
      <c r="AD31" s="8">
        <v>10</v>
      </c>
      <c r="AE31" s="14">
        <f t="shared" si="5"/>
        <v>5.2</v>
      </c>
      <c r="AF31" s="8">
        <v>10</v>
      </c>
      <c r="AG31" s="8">
        <v>10</v>
      </c>
      <c r="AH31" s="8">
        <v>7</v>
      </c>
      <c r="AI31" s="8"/>
      <c r="AJ31" s="8"/>
      <c r="AK31" s="14">
        <f t="shared" si="22"/>
        <v>3.7</v>
      </c>
      <c r="AL31" s="8"/>
      <c r="AM31" s="8"/>
      <c r="AN31" s="8"/>
      <c r="AO31" s="14">
        <f t="shared" si="6"/>
        <v>0</v>
      </c>
      <c r="AP31" s="8"/>
      <c r="AQ31" s="15">
        <f t="shared" si="7"/>
        <v>0</v>
      </c>
      <c r="AR31" s="58">
        <f t="shared" si="8"/>
        <v>8.9</v>
      </c>
      <c r="AS31" s="8">
        <v>9</v>
      </c>
      <c r="AT31" s="8">
        <v>8.5</v>
      </c>
      <c r="AU31" s="8">
        <v>10</v>
      </c>
      <c r="AV31" s="8">
        <v>10</v>
      </c>
      <c r="AW31" s="8">
        <v>9.5</v>
      </c>
      <c r="AX31" s="14">
        <f t="shared" si="9"/>
        <v>4.7</v>
      </c>
      <c r="AY31" s="8">
        <v>7</v>
      </c>
      <c r="AZ31" s="8">
        <v>8</v>
      </c>
      <c r="BA31" s="8">
        <v>10</v>
      </c>
      <c r="BB31" s="8">
        <v>8</v>
      </c>
      <c r="BC31" s="8"/>
      <c r="BD31" s="14">
        <f t="shared" si="10"/>
        <v>4.3</v>
      </c>
      <c r="BE31" s="8"/>
      <c r="BF31" s="8"/>
      <c r="BG31" s="8"/>
      <c r="BH31" s="14">
        <f t="shared" si="11"/>
        <v>0</v>
      </c>
      <c r="BI31" s="8"/>
      <c r="BJ31" s="15">
        <f t="shared" si="12"/>
        <v>0</v>
      </c>
      <c r="BK31" s="58">
        <f t="shared" si="13"/>
        <v>9</v>
      </c>
      <c r="BL31" s="8">
        <v>7</v>
      </c>
      <c r="BM31" s="8">
        <v>10</v>
      </c>
      <c r="BN31" s="8">
        <v>6</v>
      </c>
      <c r="BO31" s="8">
        <v>9</v>
      </c>
      <c r="BP31" s="8">
        <v>7</v>
      </c>
      <c r="BQ31" s="14">
        <f t="shared" si="14"/>
        <v>4.9000000000000004</v>
      </c>
      <c r="BR31" s="8">
        <v>9</v>
      </c>
      <c r="BS31" s="8">
        <v>8</v>
      </c>
      <c r="BT31" s="8">
        <v>10</v>
      </c>
      <c r="BU31" s="8"/>
      <c r="BV31" s="8"/>
      <c r="BW31" s="14">
        <f t="shared" si="15"/>
        <v>3.7</v>
      </c>
      <c r="BX31" s="8"/>
      <c r="BY31" s="8"/>
      <c r="BZ31" s="8"/>
      <c r="CA31" s="14">
        <f t="shared" si="16"/>
        <v>0</v>
      </c>
      <c r="CB31" s="8"/>
      <c r="CC31" s="15">
        <f t="shared" si="17"/>
        <v>0</v>
      </c>
      <c r="CD31" s="58">
        <f t="shared" si="18"/>
        <v>8.6</v>
      </c>
      <c r="CE31" s="58">
        <f t="shared" si="19"/>
        <v>8</v>
      </c>
      <c r="CF31" s="21"/>
      <c r="CG31" s="58">
        <f t="shared" si="20"/>
        <v>8</v>
      </c>
      <c r="CH31" s="18" t="str">
        <f t="shared" si="21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149</v>
      </c>
      <c r="F32" s="72" t="s">
        <v>43</v>
      </c>
      <c r="G32" s="62">
        <v>9</v>
      </c>
      <c r="H32" s="13">
        <v>8</v>
      </c>
      <c r="I32" s="13">
        <v>8</v>
      </c>
      <c r="J32" s="13">
        <v>6</v>
      </c>
      <c r="K32" s="13">
        <v>8</v>
      </c>
      <c r="L32" s="14">
        <f t="shared" si="0"/>
        <v>6.1</v>
      </c>
      <c r="M32" s="13">
        <v>9</v>
      </c>
      <c r="N32" s="13">
        <v>10</v>
      </c>
      <c r="O32" s="13"/>
      <c r="P32" s="13"/>
      <c r="Q32" s="13"/>
      <c r="R32" s="14">
        <f t="shared" si="1"/>
        <v>1.9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6</v>
      </c>
      <c r="AA32" s="13">
        <v>6</v>
      </c>
      <c r="AB32" s="13">
        <v>7</v>
      </c>
      <c r="AC32" s="13">
        <v>10</v>
      </c>
      <c r="AD32" s="13">
        <v>10</v>
      </c>
      <c r="AE32" s="14">
        <f t="shared" si="5"/>
        <v>4.9000000000000004</v>
      </c>
      <c r="AF32" s="13">
        <v>10</v>
      </c>
      <c r="AG32" s="13">
        <v>8</v>
      </c>
      <c r="AH32" s="13">
        <v>8</v>
      </c>
      <c r="AI32" s="13"/>
      <c r="AJ32" s="13"/>
      <c r="AK32" s="14">
        <f t="shared" si="22"/>
        <v>3.6</v>
      </c>
      <c r="AL32" s="13"/>
      <c r="AM32" s="13"/>
      <c r="AN32" s="13"/>
      <c r="AO32" s="14">
        <f t="shared" si="6"/>
        <v>0</v>
      </c>
      <c r="AP32" s="13"/>
      <c r="AQ32" s="15">
        <f t="shared" si="7"/>
        <v>0</v>
      </c>
      <c r="AR32" s="58">
        <f t="shared" si="8"/>
        <v>8.5</v>
      </c>
      <c r="AS32" s="13">
        <v>10</v>
      </c>
      <c r="AT32" s="13">
        <v>9</v>
      </c>
      <c r="AU32" s="13">
        <v>10</v>
      </c>
      <c r="AV32" s="13">
        <v>10</v>
      </c>
      <c r="AW32" s="13">
        <v>1</v>
      </c>
      <c r="AX32" s="14">
        <f t="shared" si="9"/>
        <v>4</v>
      </c>
      <c r="AY32" s="13">
        <v>6</v>
      </c>
      <c r="AZ32" s="13">
        <v>8</v>
      </c>
      <c r="BA32" s="13">
        <v>3</v>
      </c>
      <c r="BB32" s="13">
        <v>8</v>
      </c>
      <c r="BC32" s="13"/>
      <c r="BD32" s="14">
        <f t="shared" si="10"/>
        <v>2.8</v>
      </c>
      <c r="BE32" s="13"/>
      <c r="BF32" s="13"/>
      <c r="BG32" s="13"/>
      <c r="BH32" s="14">
        <f t="shared" si="11"/>
        <v>0</v>
      </c>
      <c r="BI32" s="13"/>
      <c r="BJ32" s="15">
        <f t="shared" si="12"/>
        <v>0</v>
      </c>
      <c r="BK32" s="58">
        <f t="shared" si="13"/>
        <v>6.8</v>
      </c>
      <c r="BL32" s="13">
        <v>7.2</v>
      </c>
      <c r="BM32" s="13">
        <v>10</v>
      </c>
      <c r="BN32" s="13">
        <v>10</v>
      </c>
      <c r="BO32" s="13">
        <v>10</v>
      </c>
      <c r="BP32" s="13">
        <v>9</v>
      </c>
      <c r="BQ32" s="14">
        <f t="shared" si="14"/>
        <v>5.62</v>
      </c>
      <c r="BR32" s="13">
        <v>8</v>
      </c>
      <c r="BS32" s="13">
        <v>3</v>
      </c>
      <c r="BT32" s="13">
        <v>10</v>
      </c>
      <c r="BU32" s="13"/>
      <c r="BV32" s="13"/>
      <c r="BW32" s="14">
        <f t="shared" si="15"/>
        <v>3.1</v>
      </c>
      <c r="BX32" s="13"/>
      <c r="BY32" s="13"/>
      <c r="BZ32" s="13"/>
      <c r="CA32" s="14">
        <f t="shared" si="16"/>
        <v>0</v>
      </c>
      <c r="CB32" s="13"/>
      <c r="CC32" s="15">
        <f t="shared" si="17"/>
        <v>0</v>
      </c>
      <c r="CD32" s="58">
        <f t="shared" si="18"/>
        <v>8.6999999999999993</v>
      </c>
      <c r="CE32" s="58">
        <f t="shared" si="19"/>
        <v>8</v>
      </c>
      <c r="CF32" s="22"/>
      <c r="CG32" s="58">
        <f t="shared" si="20"/>
        <v>8</v>
      </c>
      <c r="CH32" s="17" t="str">
        <f t="shared" si="21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150</v>
      </c>
      <c r="F33" s="70" t="s">
        <v>45</v>
      </c>
      <c r="G33" s="61">
        <v>8</v>
      </c>
      <c r="H33" s="8">
        <v>7</v>
      </c>
      <c r="I33" s="8">
        <v>6</v>
      </c>
      <c r="J33" s="8">
        <v>6</v>
      </c>
      <c r="K33" s="8">
        <v>8</v>
      </c>
      <c r="L33" s="14">
        <f t="shared" si="0"/>
        <v>5.4</v>
      </c>
      <c r="M33" s="8">
        <v>1</v>
      </c>
      <c r="N33" s="8">
        <v>1</v>
      </c>
      <c r="O33" s="8"/>
      <c r="P33" s="8"/>
      <c r="Q33" s="8"/>
      <c r="R33" s="14">
        <f t="shared" si="1"/>
        <v>0.2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5.6</v>
      </c>
      <c r="Z33" s="8">
        <v>6</v>
      </c>
      <c r="AA33" s="8">
        <v>6</v>
      </c>
      <c r="AB33" s="8">
        <v>4</v>
      </c>
      <c r="AC33" s="8">
        <v>5</v>
      </c>
      <c r="AD33" s="8">
        <v>5</v>
      </c>
      <c r="AE33" s="14">
        <f t="shared" si="5"/>
        <v>3.1</v>
      </c>
      <c r="AF33" s="8">
        <v>10</v>
      </c>
      <c r="AG33" s="8">
        <v>5</v>
      </c>
      <c r="AH33" s="8">
        <v>7</v>
      </c>
      <c r="AI33" s="8"/>
      <c r="AJ33" s="8"/>
      <c r="AK33" s="14">
        <f t="shared" si="22"/>
        <v>3.2</v>
      </c>
      <c r="AL33" s="8"/>
      <c r="AM33" s="8"/>
      <c r="AN33" s="8"/>
      <c r="AO33" s="14">
        <f t="shared" si="6"/>
        <v>0</v>
      </c>
      <c r="AP33" s="8"/>
      <c r="AQ33" s="15">
        <f t="shared" si="7"/>
        <v>0</v>
      </c>
      <c r="AR33" s="58">
        <f t="shared" si="8"/>
        <v>6.3</v>
      </c>
      <c r="AS33" s="8">
        <v>9</v>
      </c>
      <c r="AT33" s="8">
        <v>6</v>
      </c>
      <c r="AU33" s="8">
        <v>6</v>
      </c>
      <c r="AV33" s="8">
        <v>10</v>
      </c>
      <c r="AW33" s="8">
        <v>6</v>
      </c>
      <c r="AX33" s="14">
        <f t="shared" si="9"/>
        <v>3.7</v>
      </c>
      <c r="AY33" s="8">
        <v>6</v>
      </c>
      <c r="AZ33" s="8">
        <v>8</v>
      </c>
      <c r="BA33" s="8">
        <v>1</v>
      </c>
      <c r="BB33" s="8">
        <v>8</v>
      </c>
      <c r="BC33" s="8"/>
      <c r="BD33" s="14">
        <f t="shared" si="10"/>
        <v>2.4</v>
      </c>
      <c r="BE33" s="8"/>
      <c r="BF33" s="8"/>
      <c r="BG33" s="8"/>
      <c r="BH33" s="14">
        <f t="shared" si="11"/>
        <v>0</v>
      </c>
      <c r="BI33" s="8"/>
      <c r="BJ33" s="15">
        <f t="shared" si="12"/>
        <v>0</v>
      </c>
      <c r="BK33" s="58">
        <f t="shared" si="13"/>
        <v>6.1</v>
      </c>
      <c r="BL33" s="8">
        <v>1</v>
      </c>
      <c r="BM33" s="8">
        <v>5</v>
      </c>
      <c r="BN33" s="8">
        <v>8</v>
      </c>
      <c r="BO33" s="8">
        <v>1</v>
      </c>
      <c r="BP33" s="8">
        <v>8</v>
      </c>
      <c r="BQ33" s="14">
        <f t="shared" si="14"/>
        <v>2.8</v>
      </c>
      <c r="BR33" s="8">
        <v>7</v>
      </c>
      <c r="BS33" s="8">
        <v>3</v>
      </c>
      <c r="BT33" s="8">
        <v>1</v>
      </c>
      <c r="BU33" s="8"/>
      <c r="BV33" s="8"/>
      <c r="BW33" s="14">
        <f t="shared" si="15"/>
        <v>1.2</v>
      </c>
      <c r="BX33" s="8"/>
      <c r="BY33" s="8"/>
      <c r="BZ33" s="8"/>
      <c r="CA33" s="14">
        <f t="shared" si="16"/>
        <v>0</v>
      </c>
      <c r="CB33" s="8"/>
      <c r="CC33" s="15">
        <f t="shared" si="17"/>
        <v>0</v>
      </c>
      <c r="CD33" s="58">
        <f t="shared" si="18"/>
        <v>4</v>
      </c>
      <c r="CE33" s="58">
        <f t="shared" si="19"/>
        <v>6</v>
      </c>
      <c r="CF33" s="21"/>
      <c r="CG33" s="58">
        <f t="shared" si="20"/>
        <v>6</v>
      </c>
      <c r="CH33" s="18" t="str">
        <f t="shared" si="21"/>
        <v>Aprobado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22"/>
        <v>0</v>
      </c>
      <c r="AL34" s="13"/>
      <c r="AM34" s="13"/>
      <c r="AN34" s="13"/>
      <c r="AO34" s="14">
        <f t="shared" si="6"/>
        <v>0</v>
      </c>
      <c r="AP34" s="13"/>
      <c r="AQ34" s="15">
        <f t="shared" si="7"/>
        <v>0</v>
      </c>
      <c r="AR34" s="58">
        <f t="shared" si="8"/>
        <v>0</v>
      </c>
      <c r="AS34" s="13"/>
      <c r="AT34" s="13"/>
      <c r="AU34" s="13"/>
      <c r="AV34" s="13"/>
      <c r="AW34" s="13"/>
      <c r="AX34" s="14">
        <f t="shared" si="9"/>
        <v>0</v>
      </c>
      <c r="AY34" s="13"/>
      <c r="AZ34" s="13"/>
      <c r="BA34" s="13"/>
      <c r="BB34" s="13"/>
      <c r="BC34" s="13"/>
      <c r="BD34" s="14">
        <f t="shared" si="10"/>
        <v>0</v>
      </c>
      <c r="BE34" s="13"/>
      <c r="BF34" s="13"/>
      <c r="BG34" s="13"/>
      <c r="BH34" s="14">
        <f t="shared" si="11"/>
        <v>0</v>
      </c>
      <c r="BI34" s="13"/>
      <c r="BJ34" s="15">
        <f t="shared" si="12"/>
        <v>0</v>
      </c>
      <c r="BK34" s="58">
        <f t="shared" si="13"/>
        <v>0</v>
      </c>
      <c r="BL34" s="13"/>
      <c r="BM34" s="13"/>
      <c r="BN34" s="13"/>
      <c r="BO34" s="13"/>
      <c r="BP34" s="13"/>
      <c r="BQ34" s="14">
        <f t="shared" si="14"/>
        <v>0</v>
      </c>
      <c r="BR34" s="13"/>
      <c r="BS34" s="13"/>
      <c r="BT34" s="13"/>
      <c r="BU34" s="13"/>
      <c r="BV34" s="13"/>
      <c r="BW34" s="14">
        <f t="shared" si="15"/>
        <v>0</v>
      </c>
      <c r="BX34" s="13"/>
      <c r="BY34" s="13"/>
      <c r="BZ34" s="13"/>
      <c r="CA34" s="14">
        <f t="shared" si="16"/>
        <v>0</v>
      </c>
      <c r="CB34" s="13"/>
      <c r="CC34" s="15">
        <f t="shared" si="17"/>
        <v>0</v>
      </c>
      <c r="CD34" s="58">
        <f t="shared" si="18"/>
        <v>0</v>
      </c>
      <c r="CE34" s="58">
        <f t="shared" si="19"/>
        <v>0</v>
      </c>
      <c r="CF34" s="22"/>
      <c r="CG34" s="58">
        <f t="shared" si="20"/>
        <v>0</v>
      </c>
      <c r="CH34" s="17" t="str">
        <f t="shared" si="21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22"/>
        <v>0</v>
      </c>
      <c r="AL35" s="8"/>
      <c r="AM35" s="8"/>
      <c r="AN35" s="8"/>
      <c r="AO35" s="14">
        <f t="shared" si="6"/>
        <v>0</v>
      </c>
      <c r="AP35" s="8"/>
      <c r="AQ35" s="15">
        <f t="shared" si="7"/>
        <v>0</v>
      </c>
      <c r="AR35" s="58">
        <f t="shared" si="8"/>
        <v>0</v>
      </c>
      <c r="AS35" s="8"/>
      <c r="AT35" s="8"/>
      <c r="AU35" s="8"/>
      <c r="AV35" s="8"/>
      <c r="AW35" s="8"/>
      <c r="AX35" s="14">
        <f t="shared" si="9"/>
        <v>0</v>
      </c>
      <c r="AY35" s="8"/>
      <c r="AZ35" s="8"/>
      <c r="BA35" s="8"/>
      <c r="BB35" s="8"/>
      <c r="BC35" s="8"/>
      <c r="BD35" s="14">
        <f t="shared" si="10"/>
        <v>0</v>
      </c>
      <c r="BE35" s="8"/>
      <c r="BF35" s="8"/>
      <c r="BG35" s="8"/>
      <c r="BH35" s="14">
        <f t="shared" si="11"/>
        <v>0</v>
      </c>
      <c r="BI35" s="8"/>
      <c r="BJ35" s="15">
        <f t="shared" si="12"/>
        <v>0</v>
      </c>
      <c r="BK35" s="58">
        <f t="shared" si="13"/>
        <v>0</v>
      </c>
      <c r="BL35" s="8"/>
      <c r="BM35" s="8"/>
      <c r="BN35" s="8"/>
      <c r="BO35" s="8"/>
      <c r="BP35" s="8"/>
      <c r="BQ35" s="14">
        <f t="shared" si="14"/>
        <v>0</v>
      </c>
      <c r="BR35" s="8"/>
      <c r="BS35" s="8"/>
      <c r="BT35" s="8"/>
      <c r="BU35" s="8"/>
      <c r="BV35" s="8"/>
      <c r="BW35" s="14">
        <f t="shared" si="15"/>
        <v>0</v>
      </c>
      <c r="BX35" s="8"/>
      <c r="BY35" s="8"/>
      <c r="BZ35" s="8"/>
      <c r="CA35" s="14">
        <f t="shared" si="16"/>
        <v>0</v>
      </c>
      <c r="CB35" s="8"/>
      <c r="CC35" s="15">
        <f t="shared" si="17"/>
        <v>0</v>
      </c>
      <c r="CD35" s="58">
        <f t="shared" si="18"/>
        <v>0</v>
      </c>
      <c r="CE35" s="58">
        <f t="shared" si="19"/>
        <v>0</v>
      </c>
      <c r="CF35" s="21"/>
      <c r="CG35" s="58">
        <f t="shared" si="20"/>
        <v>0</v>
      </c>
      <c r="CH35" s="18" t="str">
        <f t="shared" si="21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22"/>
        <v>0</v>
      </c>
      <c r="AL36" s="13"/>
      <c r="AM36" s="13"/>
      <c r="AN36" s="13"/>
      <c r="AO36" s="14">
        <f t="shared" si="6"/>
        <v>0</v>
      </c>
      <c r="AP36" s="13"/>
      <c r="AQ36" s="15">
        <f t="shared" si="7"/>
        <v>0</v>
      </c>
      <c r="AR36" s="58">
        <f t="shared" si="8"/>
        <v>0</v>
      </c>
      <c r="AS36" s="13"/>
      <c r="AT36" s="13"/>
      <c r="AU36" s="13"/>
      <c r="AV36" s="13"/>
      <c r="AW36" s="13"/>
      <c r="AX36" s="14">
        <f t="shared" si="9"/>
        <v>0</v>
      </c>
      <c r="AY36" s="13"/>
      <c r="AZ36" s="13"/>
      <c r="BA36" s="13"/>
      <c r="BB36" s="13"/>
      <c r="BC36" s="13"/>
      <c r="BD36" s="14">
        <f t="shared" si="10"/>
        <v>0</v>
      </c>
      <c r="BE36" s="13"/>
      <c r="BF36" s="13"/>
      <c r="BG36" s="13"/>
      <c r="BH36" s="14">
        <f t="shared" si="11"/>
        <v>0</v>
      </c>
      <c r="BI36" s="13"/>
      <c r="BJ36" s="15">
        <f t="shared" si="12"/>
        <v>0</v>
      </c>
      <c r="BK36" s="58">
        <f t="shared" si="13"/>
        <v>0</v>
      </c>
      <c r="BL36" s="13"/>
      <c r="BM36" s="13"/>
      <c r="BN36" s="13"/>
      <c r="BO36" s="13"/>
      <c r="BP36" s="13"/>
      <c r="BQ36" s="14">
        <f t="shared" si="14"/>
        <v>0</v>
      </c>
      <c r="BR36" s="13"/>
      <c r="BS36" s="13"/>
      <c r="BT36" s="13"/>
      <c r="BU36" s="13"/>
      <c r="BV36" s="13"/>
      <c r="BW36" s="14">
        <f t="shared" si="15"/>
        <v>0</v>
      </c>
      <c r="BX36" s="13"/>
      <c r="BY36" s="13"/>
      <c r="BZ36" s="13"/>
      <c r="CA36" s="14">
        <f t="shared" si="16"/>
        <v>0</v>
      </c>
      <c r="CB36" s="13"/>
      <c r="CC36" s="15">
        <f t="shared" si="17"/>
        <v>0</v>
      </c>
      <c r="CD36" s="58">
        <f t="shared" si="18"/>
        <v>0</v>
      </c>
      <c r="CE36" s="58">
        <f t="shared" si="19"/>
        <v>0</v>
      </c>
      <c r="CF36" s="22"/>
      <c r="CG36" s="58">
        <f t="shared" si="20"/>
        <v>0</v>
      </c>
      <c r="CH36" s="17" t="str">
        <f t="shared" si="21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22"/>
        <v>0</v>
      </c>
      <c r="AL37" s="8"/>
      <c r="AM37" s="8"/>
      <c r="AN37" s="8"/>
      <c r="AO37" s="14">
        <f t="shared" si="6"/>
        <v>0</v>
      </c>
      <c r="AP37" s="8"/>
      <c r="AQ37" s="15">
        <f t="shared" si="7"/>
        <v>0</v>
      </c>
      <c r="AR37" s="58">
        <f t="shared" si="8"/>
        <v>0</v>
      </c>
      <c r="AS37" s="8"/>
      <c r="AT37" s="8"/>
      <c r="AU37" s="8"/>
      <c r="AV37" s="8"/>
      <c r="AW37" s="8"/>
      <c r="AX37" s="14">
        <f t="shared" si="9"/>
        <v>0</v>
      </c>
      <c r="AY37" s="8"/>
      <c r="AZ37" s="8"/>
      <c r="BA37" s="8"/>
      <c r="BB37" s="8"/>
      <c r="BC37" s="8"/>
      <c r="BD37" s="14">
        <f t="shared" si="10"/>
        <v>0</v>
      </c>
      <c r="BE37" s="8"/>
      <c r="BF37" s="8"/>
      <c r="BG37" s="8"/>
      <c r="BH37" s="14">
        <f t="shared" si="11"/>
        <v>0</v>
      </c>
      <c r="BI37" s="8"/>
      <c r="BJ37" s="15">
        <f t="shared" si="12"/>
        <v>0</v>
      </c>
      <c r="BK37" s="58">
        <f t="shared" si="13"/>
        <v>0</v>
      </c>
      <c r="BL37" s="8"/>
      <c r="BM37" s="8"/>
      <c r="BN37" s="8"/>
      <c r="BO37" s="8"/>
      <c r="BP37" s="8"/>
      <c r="BQ37" s="14">
        <f t="shared" si="14"/>
        <v>0</v>
      </c>
      <c r="BR37" s="8"/>
      <c r="BS37" s="8"/>
      <c r="BT37" s="8"/>
      <c r="BU37" s="8"/>
      <c r="BV37" s="8"/>
      <c r="BW37" s="14">
        <f t="shared" si="15"/>
        <v>0</v>
      </c>
      <c r="BX37" s="8"/>
      <c r="BY37" s="8"/>
      <c r="BZ37" s="8"/>
      <c r="CA37" s="14">
        <f t="shared" si="16"/>
        <v>0</v>
      </c>
      <c r="CB37" s="8"/>
      <c r="CC37" s="15">
        <f t="shared" si="17"/>
        <v>0</v>
      </c>
      <c r="CD37" s="58">
        <f t="shared" si="18"/>
        <v>0</v>
      </c>
      <c r="CE37" s="58">
        <f t="shared" si="19"/>
        <v>0</v>
      </c>
      <c r="CF37" s="21"/>
      <c r="CG37" s="58">
        <f t="shared" si="20"/>
        <v>0</v>
      </c>
      <c r="CH37" s="18" t="str">
        <f t="shared" si="21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22"/>
        <v>0</v>
      </c>
      <c r="AL38" s="13"/>
      <c r="AM38" s="13"/>
      <c r="AN38" s="13"/>
      <c r="AO38" s="14">
        <f t="shared" si="6"/>
        <v>0</v>
      </c>
      <c r="AP38" s="13"/>
      <c r="AQ38" s="15">
        <f t="shared" si="7"/>
        <v>0</v>
      </c>
      <c r="AR38" s="58">
        <f t="shared" si="8"/>
        <v>0</v>
      </c>
      <c r="AS38" s="13"/>
      <c r="AT38" s="13"/>
      <c r="AU38" s="13"/>
      <c r="AV38" s="13"/>
      <c r="AW38" s="13"/>
      <c r="AX38" s="14">
        <f t="shared" si="9"/>
        <v>0</v>
      </c>
      <c r="AY38" s="13"/>
      <c r="AZ38" s="13"/>
      <c r="BA38" s="13"/>
      <c r="BB38" s="13"/>
      <c r="BC38" s="13"/>
      <c r="BD38" s="14">
        <f t="shared" si="10"/>
        <v>0</v>
      </c>
      <c r="BE38" s="13"/>
      <c r="BF38" s="13"/>
      <c r="BG38" s="13"/>
      <c r="BH38" s="14">
        <f t="shared" si="11"/>
        <v>0</v>
      </c>
      <c r="BI38" s="13"/>
      <c r="BJ38" s="15">
        <f t="shared" si="12"/>
        <v>0</v>
      </c>
      <c r="BK38" s="58">
        <f t="shared" si="13"/>
        <v>0</v>
      </c>
      <c r="BL38" s="13"/>
      <c r="BM38" s="13"/>
      <c r="BN38" s="13"/>
      <c r="BO38" s="13"/>
      <c r="BP38" s="13"/>
      <c r="BQ38" s="14">
        <f t="shared" si="14"/>
        <v>0</v>
      </c>
      <c r="BR38" s="13"/>
      <c r="BS38" s="13"/>
      <c r="BT38" s="13"/>
      <c r="BU38" s="13"/>
      <c r="BV38" s="13"/>
      <c r="BW38" s="14">
        <f t="shared" si="15"/>
        <v>0</v>
      </c>
      <c r="BX38" s="13"/>
      <c r="BY38" s="13"/>
      <c r="BZ38" s="13"/>
      <c r="CA38" s="14">
        <f t="shared" si="16"/>
        <v>0</v>
      </c>
      <c r="CB38" s="13"/>
      <c r="CC38" s="15">
        <f t="shared" si="17"/>
        <v>0</v>
      </c>
      <c r="CD38" s="58">
        <f t="shared" si="18"/>
        <v>0</v>
      </c>
      <c r="CE38" s="58">
        <f t="shared" si="19"/>
        <v>0</v>
      </c>
      <c r="CF38" s="22"/>
      <c r="CG38" s="58">
        <f t="shared" si="20"/>
        <v>0</v>
      </c>
      <c r="CH38" s="17" t="str">
        <f t="shared" si="21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22"/>
        <v>0</v>
      </c>
      <c r="AL39" s="8"/>
      <c r="AM39" s="8"/>
      <c r="AN39" s="8"/>
      <c r="AO39" s="14">
        <f t="shared" si="6"/>
        <v>0</v>
      </c>
      <c r="AP39" s="8"/>
      <c r="AQ39" s="15">
        <f t="shared" si="7"/>
        <v>0</v>
      </c>
      <c r="AR39" s="58">
        <f t="shared" si="8"/>
        <v>0</v>
      </c>
      <c r="AS39" s="8"/>
      <c r="AT39" s="8"/>
      <c r="AU39" s="8"/>
      <c r="AV39" s="8"/>
      <c r="AW39" s="8"/>
      <c r="AX39" s="14">
        <f t="shared" si="9"/>
        <v>0</v>
      </c>
      <c r="AY39" s="8"/>
      <c r="AZ39" s="8"/>
      <c r="BA39" s="8"/>
      <c r="BB39" s="8"/>
      <c r="BC39" s="8"/>
      <c r="BD39" s="14">
        <f t="shared" si="10"/>
        <v>0</v>
      </c>
      <c r="BE39" s="8"/>
      <c r="BF39" s="8"/>
      <c r="BG39" s="8"/>
      <c r="BH39" s="14">
        <f t="shared" si="11"/>
        <v>0</v>
      </c>
      <c r="BI39" s="8"/>
      <c r="BJ39" s="15">
        <f t="shared" si="12"/>
        <v>0</v>
      </c>
      <c r="BK39" s="58">
        <f t="shared" si="13"/>
        <v>0</v>
      </c>
      <c r="BL39" s="8"/>
      <c r="BM39" s="8"/>
      <c r="BN39" s="8"/>
      <c r="BO39" s="8"/>
      <c r="BP39" s="8"/>
      <c r="BQ39" s="14">
        <f t="shared" si="14"/>
        <v>0</v>
      </c>
      <c r="BR39" s="8"/>
      <c r="BS39" s="8"/>
      <c r="BT39" s="8"/>
      <c r="BU39" s="8"/>
      <c r="BV39" s="8"/>
      <c r="BW39" s="14">
        <f t="shared" si="15"/>
        <v>0</v>
      </c>
      <c r="BX39" s="8"/>
      <c r="BY39" s="8"/>
      <c r="BZ39" s="8"/>
      <c r="CA39" s="14">
        <f t="shared" si="16"/>
        <v>0</v>
      </c>
      <c r="CB39" s="8"/>
      <c r="CC39" s="15">
        <f t="shared" si="17"/>
        <v>0</v>
      </c>
      <c r="CD39" s="58">
        <f t="shared" si="18"/>
        <v>0</v>
      </c>
      <c r="CE39" s="58">
        <f t="shared" si="19"/>
        <v>0</v>
      </c>
      <c r="CF39" s="21"/>
      <c r="CG39" s="58">
        <f t="shared" si="20"/>
        <v>0</v>
      </c>
      <c r="CH39" s="18" t="str">
        <f t="shared" si="21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22"/>
        <v>0</v>
      </c>
      <c r="AL40" s="13"/>
      <c r="AM40" s="13"/>
      <c r="AN40" s="13"/>
      <c r="AO40" s="14">
        <f t="shared" si="6"/>
        <v>0</v>
      </c>
      <c r="AP40" s="13"/>
      <c r="AQ40" s="15">
        <f t="shared" si="7"/>
        <v>0</v>
      </c>
      <c r="AR40" s="58">
        <f t="shared" si="8"/>
        <v>0</v>
      </c>
      <c r="AS40" s="13"/>
      <c r="AT40" s="13"/>
      <c r="AU40" s="13"/>
      <c r="AV40" s="13"/>
      <c r="AW40" s="13"/>
      <c r="AX40" s="14">
        <f t="shared" si="9"/>
        <v>0</v>
      </c>
      <c r="AY40" s="13"/>
      <c r="AZ40" s="13"/>
      <c r="BA40" s="13"/>
      <c r="BB40" s="13"/>
      <c r="BC40" s="13"/>
      <c r="BD40" s="14">
        <f t="shared" si="10"/>
        <v>0</v>
      </c>
      <c r="BE40" s="13"/>
      <c r="BF40" s="13"/>
      <c r="BG40" s="13"/>
      <c r="BH40" s="14">
        <f t="shared" si="11"/>
        <v>0</v>
      </c>
      <c r="BI40" s="13"/>
      <c r="BJ40" s="15">
        <f t="shared" si="12"/>
        <v>0</v>
      </c>
      <c r="BK40" s="58">
        <f t="shared" si="13"/>
        <v>0</v>
      </c>
      <c r="BL40" s="13"/>
      <c r="BM40" s="13"/>
      <c r="BN40" s="13"/>
      <c r="BO40" s="13"/>
      <c r="BP40" s="13"/>
      <c r="BQ40" s="14">
        <f t="shared" si="14"/>
        <v>0</v>
      </c>
      <c r="BR40" s="13"/>
      <c r="BS40" s="13"/>
      <c r="BT40" s="13"/>
      <c r="BU40" s="13"/>
      <c r="BV40" s="13"/>
      <c r="BW40" s="14">
        <f t="shared" si="15"/>
        <v>0</v>
      </c>
      <c r="BX40" s="13"/>
      <c r="BY40" s="13"/>
      <c r="BZ40" s="13"/>
      <c r="CA40" s="14">
        <f t="shared" si="16"/>
        <v>0</v>
      </c>
      <c r="CB40" s="13"/>
      <c r="CC40" s="15">
        <f t="shared" si="17"/>
        <v>0</v>
      </c>
      <c r="CD40" s="58">
        <f t="shared" si="18"/>
        <v>0</v>
      </c>
      <c r="CE40" s="58">
        <f t="shared" si="19"/>
        <v>0</v>
      </c>
      <c r="CF40" s="22"/>
      <c r="CG40" s="58">
        <f t="shared" si="20"/>
        <v>0</v>
      </c>
      <c r="CH40" s="17" t="str">
        <f t="shared" si="21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22"/>
        <v>0</v>
      </c>
      <c r="AL41" s="8"/>
      <c r="AM41" s="8"/>
      <c r="AN41" s="8"/>
      <c r="AO41" s="14">
        <f t="shared" si="6"/>
        <v>0</v>
      </c>
      <c r="AP41" s="8"/>
      <c r="AQ41" s="15">
        <f t="shared" si="7"/>
        <v>0</v>
      </c>
      <c r="AR41" s="58">
        <f t="shared" si="8"/>
        <v>0</v>
      </c>
      <c r="AS41" s="8"/>
      <c r="AT41" s="8"/>
      <c r="AU41" s="8"/>
      <c r="AV41" s="8"/>
      <c r="AW41" s="8"/>
      <c r="AX41" s="14">
        <f t="shared" si="9"/>
        <v>0</v>
      </c>
      <c r="AY41" s="8"/>
      <c r="AZ41" s="8"/>
      <c r="BA41" s="8"/>
      <c r="BB41" s="8"/>
      <c r="BC41" s="8"/>
      <c r="BD41" s="14">
        <f t="shared" si="10"/>
        <v>0</v>
      </c>
      <c r="BE41" s="8"/>
      <c r="BF41" s="8"/>
      <c r="BG41" s="8"/>
      <c r="BH41" s="14">
        <f t="shared" si="11"/>
        <v>0</v>
      </c>
      <c r="BI41" s="8"/>
      <c r="BJ41" s="15">
        <f t="shared" si="12"/>
        <v>0</v>
      </c>
      <c r="BK41" s="58">
        <f t="shared" si="13"/>
        <v>0</v>
      </c>
      <c r="BL41" s="8"/>
      <c r="BM41" s="8"/>
      <c r="BN41" s="8"/>
      <c r="BO41" s="8"/>
      <c r="BP41" s="8"/>
      <c r="BQ41" s="14">
        <f t="shared" si="14"/>
        <v>0</v>
      </c>
      <c r="BR41" s="8"/>
      <c r="BS41" s="8"/>
      <c r="BT41" s="8"/>
      <c r="BU41" s="8"/>
      <c r="BV41" s="8"/>
      <c r="BW41" s="14">
        <f t="shared" si="15"/>
        <v>0</v>
      </c>
      <c r="BX41" s="8"/>
      <c r="BY41" s="8"/>
      <c r="BZ41" s="8"/>
      <c r="CA41" s="14">
        <f t="shared" si="16"/>
        <v>0</v>
      </c>
      <c r="CB41" s="8"/>
      <c r="CC41" s="15">
        <f t="shared" si="17"/>
        <v>0</v>
      </c>
      <c r="CD41" s="58">
        <f t="shared" si="18"/>
        <v>0</v>
      </c>
      <c r="CE41" s="58">
        <f t="shared" si="19"/>
        <v>0</v>
      </c>
      <c r="CF41" s="21"/>
      <c r="CG41" s="58">
        <f t="shared" si="20"/>
        <v>0</v>
      </c>
      <c r="CH41" s="18" t="str">
        <f t="shared" si="21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22"/>
        <v>0</v>
      </c>
      <c r="AL42" s="13"/>
      <c r="AM42" s="13"/>
      <c r="AN42" s="13"/>
      <c r="AO42" s="14">
        <f t="shared" si="6"/>
        <v>0</v>
      </c>
      <c r="AP42" s="13"/>
      <c r="AQ42" s="15">
        <f t="shared" si="7"/>
        <v>0</v>
      </c>
      <c r="AR42" s="58">
        <f t="shared" si="8"/>
        <v>0</v>
      </c>
      <c r="AS42" s="13"/>
      <c r="AT42" s="13"/>
      <c r="AU42" s="13"/>
      <c r="AV42" s="13"/>
      <c r="AW42" s="13"/>
      <c r="AX42" s="14">
        <f t="shared" si="9"/>
        <v>0</v>
      </c>
      <c r="AY42" s="13"/>
      <c r="AZ42" s="13"/>
      <c r="BA42" s="13"/>
      <c r="BB42" s="13"/>
      <c r="BC42" s="13"/>
      <c r="BD42" s="14">
        <f t="shared" si="10"/>
        <v>0</v>
      </c>
      <c r="BE42" s="13"/>
      <c r="BF42" s="13"/>
      <c r="BG42" s="13"/>
      <c r="BH42" s="14">
        <f t="shared" si="11"/>
        <v>0</v>
      </c>
      <c r="BI42" s="13"/>
      <c r="BJ42" s="15">
        <f t="shared" si="12"/>
        <v>0</v>
      </c>
      <c r="BK42" s="58">
        <f t="shared" si="13"/>
        <v>0</v>
      </c>
      <c r="BL42" s="13"/>
      <c r="BM42" s="13"/>
      <c r="BN42" s="13"/>
      <c r="BO42" s="13"/>
      <c r="BP42" s="13"/>
      <c r="BQ42" s="14">
        <f t="shared" si="14"/>
        <v>0</v>
      </c>
      <c r="BR42" s="13"/>
      <c r="BS42" s="13"/>
      <c r="BT42" s="13"/>
      <c r="BU42" s="13"/>
      <c r="BV42" s="13"/>
      <c r="BW42" s="14">
        <f t="shared" si="15"/>
        <v>0</v>
      </c>
      <c r="BX42" s="13"/>
      <c r="BY42" s="13"/>
      <c r="BZ42" s="13"/>
      <c r="CA42" s="14">
        <f t="shared" si="16"/>
        <v>0</v>
      </c>
      <c r="CB42" s="13"/>
      <c r="CC42" s="15">
        <f t="shared" si="17"/>
        <v>0</v>
      </c>
      <c r="CD42" s="58">
        <f t="shared" si="18"/>
        <v>0</v>
      </c>
      <c r="CE42" s="58">
        <f t="shared" si="19"/>
        <v>0</v>
      </c>
      <c r="CF42" s="22"/>
      <c r="CG42" s="58">
        <f t="shared" si="20"/>
        <v>0</v>
      </c>
      <c r="CH42" s="17" t="str">
        <f t="shared" si="21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22"/>
        <v>0</v>
      </c>
      <c r="AL43" s="8"/>
      <c r="AM43" s="8"/>
      <c r="AN43" s="8"/>
      <c r="AO43" s="14">
        <f t="shared" si="6"/>
        <v>0</v>
      </c>
      <c r="AP43" s="8"/>
      <c r="AQ43" s="15">
        <f t="shared" si="7"/>
        <v>0</v>
      </c>
      <c r="AR43" s="58">
        <f t="shared" si="8"/>
        <v>0</v>
      </c>
      <c r="AS43" s="8"/>
      <c r="AT43" s="8"/>
      <c r="AU43" s="8"/>
      <c r="AV43" s="8"/>
      <c r="AW43" s="8"/>
      <c r="AX43" s="14">
        <f t="shared" si="9"/>
        <v>0</v>
      </c>
      <c r="AY43" s="8"/>
      <c r="AZ43" s="8"/>
      <c r="BA43" s="8"/>
      <c r="BB43" s="8"/>
      <c r="BC43" s="8"/>
      <c r="BD43" s="14">
        <f t="shared" si="10"/>
        <v>0</v>
      </c>
      <c r="BE43" s="8"/>
      <c r="BF43" s="8"/>
      <c r="BG43" s="8"/>
      <c r="BH43" s="14">
        <f t="shared" si="11"/>
        <v>0</v>
      </c>
      <c r="BI43" s="8"/>
      <c r="BJ43" s="15">
        <f t="shared" si="12"/>
        <v>0</v>
      </c>
      <c r="BK43" s="58">
        <f t="shared" si="13"/>
        <v>0</v>
      </c>
      <c r="BL43" s="8"/>
      <c r="BM43" s="8"/>
      <c r="BN43" s="8"/>
      <c r="BO43" s="8"/>
      <c r="BP43" s="8"/>
      <c r="BQ43" s="14">
        <f t="shared" si="14"/>
        <v>0</v>
      </c>
      <c r="BR43" s="8"/>
      <c r="BS43" s="8"/>
      <c r="BT43" s="8"/>
      <c r="BU43" s="8"/>
      <c r="BV43" s="8"/>
      <c r="BW43" s="14">
        <f t="shared" si="15"/>
        <v>0</v>
      </c>
      <c r="BX43" s="8"/>
      <c r="BY43" s="8"/>
      <c r="BZ43" s="8"/>
      <c r="CA43" s="14">
        <f t="shared" si="16"/>
        <v>0</v>
      </c>
      <c r="CB43" s="8"/>
      <c r="CC43" s="15">
        <f t="shared" si="17"/>
        <v>0</v>
      </c>
      <c r="CD43" s="58">
        <f t="shared" si="18"/>
        <v>0</v>
      </c>
      <c r="CE43" s="58">
        <f t="shared" si="19"/>
        <v>0</v>
      </c>
      <c r="CF43" s="21"/>
      <c r="CG43" s="58">
        <f t="shared" si="20"/>
        <v>0</v>
      </c>
      <c r="CH43" s="18" t="str">
        <f t="shared" si="21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22"/>
        <v>0</v>
      </c>
      <c r="AL44" s="13"/>
      <c r="AM44" s="13"/>
      <c r="AN44" s="13"/>
      <c r="AO44" s="14">
        <f t="shared" si="6"/>
        <v>0</v>
      </c>
      <c r="AP44" s="13"/>
      <c r="AQ44" s="15">
        <f t="shared" si="7"/>
        <v>0</v>
      </c>
      <c r="AR44" s="58">
        <f t="shared" si="8"/>
        <v>0</v>
      </c>
      <c r="AS44" s="13"/>
      <c r="AT44" s="13"/>
      <c r="AU44" s="13"/>
      <c r="AV44" s="13"/>
      <c r="AW44" s="13"/>
      <c r="AX44" s="14">
        <f t="shared" si="9"/>
        <v>0</v>
      </c>
      <c r="AY44" s="13"/>
      <c r="AZ44" s="13"/>
      <c r="BA44" s="13"/>
      <c r="BB44" s="13"/>
      <c r="BC44" s="13"/>
      <c r="BD44" s="14">
        <f t="shared" si="10"/>
        <v>0</v>
      </c>
      <c r="BE44" s="13"/>
      <c r="BF44" s="13"/>
      <c r="BG44" s="13"/>
      <c r="BH44" s="14">
        <f t="shared" si="11"/>
        <v>0</v>
      </c>
      <c r="BI44" s="13"/>
      <c r="BJ44" s="15">
        <f t="shared" si="12"/>
        <v>0</v>
      </c>
      <c r="BK44" s="58">
        <f t="shared" si="13"/>
        <v>0</v>
      </c>
      <c r="BL44" s="13"/>
      <c r="BM44" s="13"/>
      <c r="BN44" s="13"/>
      <c r="BO44" s="13"/>
      <c r="BP44" s="13"/>
      <c r="BQ44" s="14">
        <f t="shared" si="14"/>
        <v>0</v>
      </c>
      <c r="BR44" s="13"/>
      <c r="BS44" s="13"/>
      <c r="BT44" s="13"/>
      <c r="BU44" s="13"/>
      <c r="BV44" s="13"/>
      <c r="BW44" s="14">
        <f t="shared" si="15"/>
        <v>0</v>
      </c>
      <c r="BX44" s="13"/>
      <c r="BY44" s="13"/>
      <c r="BZ44" s="13"/>
      <c r="CA44" s="14">
        <f t="shared" si="16"/>
        <v>0</v>
      </c>
      <c r="CB44" s="13"/>
      <c r="CC44" s="15">
        <f t="shared" si="17"/>
        <v>0</v>
      </c>
      <c r="CD44" s="58">
        <f t="shared" si="18"/>
        <v>0</v>
      </c>
      <c r="CE44" s="58">
        <f t="shared" si="19"/>
        <v>0</v>
      </c>
      <c r="CF44" s="22"/>
      <c r="CG44" s="58">
        <f t="shared" si="20"/>
        <v>0</v>
      </c>
      <c r="CH44" s="17" t="str">
        <f t="shared" si="21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6" priority="12" operator="greaterThan">
      <formula>1.1</formula>
    </cfRule>
  </conditionalFormatting>
  <conditionalFormatting sqref="Y13:Y7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7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7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7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72">
    <cfRule type="cellIs" dxfId="70" priority="2" stopIfTrue="1" operator="between">
      <formula>0</formula>
      <formula>10</formula>
    </cfRule>
  </conditionalFormatting>
  <conditionalFormatting sqref="CG13:CG7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7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Z13:AD72 AH13 AF15:AJ72 AF13:AG14 AI13:AJ14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B28" activePane="bottomRight" state="frozen"/>
      <selection pane="topRight"/>
      <selection pane="bottomLeft"/>
      <selection pane="bottomRight" activeCell="BL24" sqref="BL2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26" width="5.7109375" customWidth="1"/>
    <col min="27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81</v>
      </c>
      <c r="E5" s="2" t="s">
        <v>82</v>
      </c>
    </row>
    <row r="6" spans="1:86" x14ac:dyDescent="0.2">
      <c r="B6" t="s">
        <v>13</v>
      </c>
      <c r="D6" t="s">
        <v>127</v>
      </c>
      <c r="E6" s="2" t="s">
        <v>128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16</v>
      </c>
      <c r="D7" t="s">
        <v>151</v>
      </c>
      <c r="E7" s="6" t="s">
        <v>152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22</v>
      </c>
      <c r="H10" s="82"/>
      <c r="I10" s="82"/>
      <c r="J10" s="82"/>
      <c r="K10" s="82"/>
      <c r="L10" s="81"/>
      <c r="M10" s="80" t="s">
        <v>23</v>
      </c>
      <c r="N10" s="82"/>
      <c r="O10" s="82"/>
      <c r="P10" s="82"/>
      <c r="Q10" s="82"/>
      <c r="R10" s="81"/>
      <c r="S10" s="80" t="s">
        <v>24</v>
      </c>
      <c r="T10" s="82"/>
      <c r="U10" s="82"/>
      <c r="V10" s="81"/>
      <c r="W10" s="80" t="s">
        <v>25</v>
      </c>
      <c r="X10" s="81"/>
      <c r="Y10" s="53" t="s">
        <v>26</v>
      </c>
      <c r="Z10" s="80" t="s">
        <v>22</v>
      </c>
      <c r="AA10" s="82"/>
      <c r="AB10" s="82"/>
      <c r="AC10" s="82"/>
      <c r="AD10" s="82"/>
      <c r="AE10" s="81"/>
      <c r="AF10" s="80" t="s">
        <v>23</v>
      </c>
      <c r="AG10" s="82"/>
      <c r="AH10" s="82"/>
      <c r="AI10" s="82"/>
      <c r="AJ10" s="82"/>
      <c r="AK10" s="81"/>
      <c r="AL10" s="80" t="s">
        <v>24</v>
      </c>
      <c r="AM10" s="82"/>
      <c r="AN10" s="82"/>
      <c r="AO10" s="81"/>
      <c r="AP10" s="80" t="s">
        <v>25</v>
      </c>
      <c r="AQ10" s="81"/>
      <c r="AR10" s="53" t="s">
        <v>26</v>
      </c>
      <c r="AS10" s="80" t="s">
        <v>22</v>
      </c>
      <c r="AT10" s="82"/>
      <c r="AU10" s="82"/>
      <c r="AV10" s="82"/>
      <c r="AW10" s="82"/>
      <c r="AX10" s="81"/>
      <c r="AY10" s="80" t="s">
        <v>23</v>
      </c>
      <c r="AZ10" s="82"/>
      <c r="BA10" s="82"/>
      <c r="BB10" s="82"/>
      <c r="BC10" s="82"/>
      <c r="BD10" s="81"/>
      <c r="BE10" s="80" t="s">
        <v>24</v>
      </c>
      <c r="BF10" s="82"/>
      <c r="BG10" s="82"/>
      <c r="BH10" s="81"/>
      <c r="BI10" s="80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205</v>
      </c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205</v>
      </c>
      <c r="AA12" s="26"/>
      <c r="AB12" s="26"/>
      <c r="AC12" s="26"/>
      <c r="AD12" s="26"/>
      <c r="AE12" s="56" t="s">
        <v>34</v>
      </c>
      <c r="AF12" s="26" t="s">
        <v>237</v>
      </c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205</v>
      </c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237</v>
      </c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153</v>
      </c>
      <c r="F13" s="70" t="s">
        <v>43</v>
      </c>
      <c r="G13" s="61">
        <v>8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>
        <v>8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>
        <v>8</v>
      </c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>
        <v>7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154</v>
      </c>
      <c r="F14" s="72" t="s">
        <v>45</v>
      </c>
      <c r="G14" s="62">
        <v>8</v>
      </c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>
        <v>7</v>
      </c>
      <c r="AA14" s="13"/>
      <c r="AB14" s="13"/>
      <c r="AC14" s="13"/>
      <c r="AD14" s="13"/>
      <c r="AE14" s="14">
        <f t="shared" si="5"/>
        <v>0</v>
      </c>
      <c r="AF14" s="13">
        <v>8</v>
      </c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8</v>
      </c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7</v>
      </c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155</v>
      </c>
      <c r="F15" s="70" t="s">
        <v>43</v>
      </c>
      <c r="G15" s="61">
        <v>8</v>
      </c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>
        <v>7</v>
      </c>
      <c r="AA15" s="8"/>
      <c r="AB15" s="8"/>
      <c r="AC15" s="8"/>
      <c r="AD15" s="8"/>
      <c r="AE15" s="14">
        <f t="shared" si="5"/>
        <v>0</v>
      </c>
      <c r="AF15" s="8">
        <v>8</v>
      </c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4</v>
      </c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>
        <v>7</v>
      </c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156</v>
      </c>
      <c r="F16" s="72" t="s">
        <v>43</v>
      </c>
      <c r="G16" s="62">
        <v>8</v>
      </c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>
        <v>8</v>
      </c>
      <c r="AA16" s="13"/>
      <c r="AB16" s="13"/>
      <c r="AC16" s="13"/>
      <c r="AD16" s="13"/>
      <c r="AE16" s="14">
        <f t="shared" si="5"/>
        <v>0</v>
      </c>
      <c r="AF16" s="13">
        <v>9</v>
      </c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9</v>
      </c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10</v>
      </c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157</v>
      </c>
      <c r="F17" s="70" t="s">
        <v>45</v>
      </c>
      <c r="G17" s="61">
        <v>8</v>
      </c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>
        <v>7</v>
      </c>
      <c r="AA17" s="8"/>
      <c r="AB17" s="8"/>
      <c r="AC17" s="8"/>
      <c r="AD17" s="8"/>
      <c r="AE17" s="14">
        <f t="shared" si="5"/>
        <v>0</v>
      </c>
      <c r="AF17" s="8">
        <v>8</v>
      </c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158</v>
      </c>
      <c r="F18" s="72" t="s">
        <v>43</v>
      </c>
      <c r="G18" s="62">
        <v>8</v>
      </c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>
        <v>8</v>
      </c>
      <c r="AA18" s="13"/>
      <c r="AB18" s="13"/>
      <c r="AC18" s="13"/>
      <c r="AD18" s="13"/>
      <c r="AE18" s="14">
        <f t="shared" si="5"/>
        <v>0</v>
      </c>
      <c r="AF18" s="13">
        <v>8</v>
      </c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8</v>
      </c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7</v>
      </c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159</v>
      </c>
      <c r="F19" s="70" t="s">
        <v>45</v>
      </c>
      <c r="G19" s="61">
        <v>8</v>
      </c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>
        <v>7</v>
      </c>
      <c r="AA19" s="8"/>
      <c r="AB19" s="8"/>
      <c r="AC19" s="8"/>
      <c r="AD19" s="8"/>
      <c r="AE19" s="14">
        <f t="shared" si="5"/>
        <v>0</v>
      </c>
      <c r="AF19" s="8">
        <v>8</v>
      </c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8</v>
      </c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7</v>
      </c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160</v>
      </c>
      <c r="F20" s="72" t="s">
        <v>43</v>
      </c>
      <c r="G20" s="62">
        <v>8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8</v>
      </c>
      <c r="AA20" s="13"/>
      <c r="AB20" s="13"/>
      <c r="AC20" s="13"/>
      <c r="AD20" s="13"/>
      <c r="AE20" s="14">
        <f t="shared" si="5"/>
        <v>0</v>
      </c>
      <c r="AF20" s="13">
        <v>8</v>
      </c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4</v>
      </c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6</v>
      </c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161</v>
      </c>
      <c r="F21" s="70" t="s">
        <v>45</v>
      </c>
      <c r="G21" s="61">
        <v>8</v>
      </c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>
        <v>7</v>
      </c>
      <c r="AA21" s="8"/>
      <c r="AB21" s="8"/>
      <c r="AC21" s="8"/>
      <c r="AD21" s="8"/>
      <c r="AE21" s="14">
        <f t="shared" si="5"/>
        <v>0</v>
      </c>
      <c r="AF21" s="8">
        <v>8</v>
      </c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8</v>
      </c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7</v>
      </c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162</v>
      </c>
      <c r="F22" s="72" t="s">
        <v>45</v>
      </c>
      <c r="G22" s="62">
        <v>8</v>
      </c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>
        <v>8</v>
      </c>
      <c r="AA22" s="13"/>
      <c r="AB22" s="13"/>
      <c r="AC22" s="13"/>
      <c r="AD22" s="13"/>
      <c r="AE22" s="14">
        <f t="shared" si="5"/>
        <v>0</v>
      </c>
      <c r="AF22" s="13">
        <v>8</v>
      </c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9</v>
      </c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7</v>
      </c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163</v>
      </c>
      <c r="F23" s="70" t="s">
        <v>43</v>
      </c>
      <c r="G23" s="61">
        <v>8</v>
      </c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>
        <v>9</v>
      </c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8</v>
      </c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9</v>
      </c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164</v>
      </c>
      <c r="F24" s="72" t="s">
        <v>43</v>
      </c>
      <c r="G24" s="62">
        <v>8</v>
      </c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>
        <v>9</v>
      </c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9</v>
      </c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9</v>
      </c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165</v>
      </c>
      <c r="F25" s="70" t="s">
        <v>43</v>
      </c>
      <c r="G25" s="61">
        <v>8</v>
      </c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>
        <v>8</v>
      </c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9</v>
      </c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6</v>
      </c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166</v>
      </c>
      <c r="F26" s="72" t="s">
        <v>45</v>
      </c>
      <c r="G26" s="62">
        <v>8</v>
      </c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>
        <v>9</v>
      </c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10</v>
      </c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10</v>
      </c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167</v>
      </c>
      <c r="F27" s="70" t="s">
        <v>43</v>
      </c>
      <c r="G27" s="61">
        <v>8</v>
      </c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>
        <v>7</v>
      </c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8</v>
      </c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7</v>
      </c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168</v>
      </c>
      <c r="F28" s="72" t="s">
        <v>45</v>
      </c>
      <c r="G28" s="62">
        <v>8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8</v>
      </c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9</v>
      </c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8</v>
      </c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169</v>
      </c>
      <c r="F29" s="70" t="s">
        <v>43</v>
      </c>
      <c r="G29" s="61">
        <v>7</v>
      </c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8</v>
      </c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9</v>
      </c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7</v>
      </c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170</v>
      </c>
      <c r="F30" s="72" t="s">
        <v>43</v>
      </c>
      <c r="G30" s="62">
        <v>8</v>
      </c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>
        <v>8</v>
      </c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8</v>
      </c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7</v>
      </c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171</v>
      </c>
      <c r="F31" s="70" t="s">
        <v>43</v>
      </c>
      <c r="G31" s="61">
        <v>7</v>
      </c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5" priority="12" operator="greaterThan">
      <formula>1.1</formula>
    </cfRule>
  </conditionalFormatting>
  <conditionalFormatting sqref="Y13:Y7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7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7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7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72">
    <cfRule type="cellIs" dxfId="49" priority="2" stopIfTrue="1" operator="between">
      <formula>0</formula>
      <formula>10</formula>
    </cfRule>
  </conditionalFormatting>
  <conditionalFormatting sqref="CG13:CG7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7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AW13" activePane="bottomRight" state="frozen"/>
      <selection pane="topRight"/>
      <selection pane="bottomLeft"/>
      <selection pane="bottomRight" activeCell="Z26" sqref="Z2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81</v>
      </c>
      <c r="E5" s="2" t="s">
        <v>82</v>
      </c>
    </row>
    <row r="6" spans="1:86" x14ac:dyDescent="0.2">
      <c r="B6" t="s">
        <v>13</v>
      </c>
      <c r="D6" t="s">
        <v>127</v>
      </c>
      <c r="E6" s="2" t="s">
        <v>128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16</v>
      </c>
      <c r="D7" t="s">
        <v>172</v>
      </c>
      <c r="E7" s="6" t="s">
        <v>173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22</v>
      </c>
      <c r="H10" s="82"/>
      <c r="I10" s="82"/>
      <c r="J10" s="82"/>
      <c r="K10" s="82"/>
      <c r="L10" s="81"/>
      <c r="M10" s="80" t="s">
        <v>23</v>
      </c>
      <c r="N10" s="82"/>
      <c r="O10" s="82"/>
      <c r="P10" s="82"/>
      <c r="Q10" s="82"/>
      <c r="R10" s="81"/>
      <c r="S10" s="80" t="s">
        <v>24</v>
      </c>
      <c r="T10" s="82"/>
      <c r="U10" s="82"/>
      <c r="V10" s="81"/>
      <c r="W10" s="80" t="s">
        <v>25</v>
      </c>
      <c r="X10" s="81"/>
      <c r="Y10" s="53" t="s">
        <v>26</v>
      </c>
      <c r="Z10" s="80" t="s">
        <v>22</v>
      </c>
      <c r="AA10" s="82"/>
      <c r="AB10" s="82"/>
      <c r="AC10" s="82"/>
      <c r="AD10" s="82"/>
      <c r="AE10" s="81"/>
      <c r="AF10" s="80" t="s">
        <v>23</v>
      </c>
      <c r="AG10" s="82"/>
      <c r="AH10" s="82"/>
      <c r="AI10" s="82"/>
      <c r="AJ10" s="82"/>
      <c r="AK10" s="81"/>
      <c r="AL10" s="80" t="s">
        <v>24</v>
      </c>
      <c r="AM10" s="82"/>
      <c r="AN10" s="82"/>
      <c r="AO10" s="81"/>
      <c r="AP10" s="80" t="s">
        <v>25</v>
      </c>
      <c r="AQ10" s="81"/>
      <c r="AR10" s="53" t="s">
        <v>26</v>
      </c>
      <c r="AS10" s="80" t="s">
        <v>22</v>
      </c>
      <c r="AT10" s="82"/>
      <c r="AU10" s="82"/>
      <c r="AV10" s="82"/>
      <c r="AW10" s="82"/>
      <c r="AX10" s="81"/>
      <c r="AY10" s="80" t="s">
        <v>23</v>
      </c>
      <c r="AZ10" s="82"/>
      <c r="BA10" s="82"/>
      <c r="BB10" s="82"/>
      <c r="BC10" s="82"/>
      <c r="BD10" s="81"/>
      <c r="BE10" s="80" t="s">
        <v>24</v>
      </c>
      <c r="BF10" s="82"/>
      <c r="BG10" s="82"/>
      <c r="BH10" s="81"/>
      <c r="BI10" s="80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0.5</v>
      </c>
      <c r="H11" s="12"/>
      <c r="I11" s="12"/>
      <c r="J11" s="12"/>
      <c r="K11" s="12"/>
      <c r="L11" s="55">
        <f>SUM(G11:K11)</f>
        <v>0.5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0.5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215</v>
      </c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215</v>
      </c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153</v>
      </c>
      <c r="F13" s="70" t="s">
        <v>43</v>
      </c>
      <c r="G13" s="61">
        <v>8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154</v>
      </c>
      <c r="F14" s="72" t="s">
        <v>45</v>
      </c>
      <c r="G14" s="62">
        <v>9</v>
      </c>
      <c r="H14" s="13"/>
      <c r="I14" s="13"/>
      <c r="J14" s="13"/>
      <c r="K14" s="13"/>
      <c r="L14" s="14">
        <f t="shared" si="0"/>
        <v>4.5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4.5</v>
      </c>
      <c r="Z14" s="13">
        <v>9</v>
      </c>
      <c r="AA14" s="13"/>
      <c r="AB14" s="13"/>
      <c r="AC14" s="13"/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155</v>
      </c>
      <c r="F15" s="70" t="s">
        <v>43</v>
      </c>
      <c r="G15" s="61">
        <v>6</v>
      </c>
      <c r="H15" s="8"/>
      <c r="I15" s="8"/>
      <c r="J15" s="8"/>
      <c r="K15" s="8"/>
      <c r="L15" s="14">
        <f t="shared" si="0"/>
        <v>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3</v>
      </c>
      <c r="Z15" s="8">
        <v>8</v>
      </c>
      <c r="AA15" s="8"/>
      <c r="AB15" s="8"/>
      <c r="AC15" s="8"/>
      <c r="AD15" s="8"/>
      <c r="AE15" s="14">
        <f t="shared" si="5"/>
        <v>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156</v>
      </c>
      <c r="F16" s="72" t="s">
        <v>43</v>
      </c>
      <c r="G16" s="62">
        <v>10</v>
      </c>
      <c r="H16" s="13"/>
      <c r="I16" s="13"/>
      <c r="J16" s="13"/>
      <c r="K16" s="13"/>
      <c r="L16" s="14">
        <f t="shared" si="0"/>
        <v>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</v>
      </c>
      <c r="Z16" s="13">
        <v>9</v>
      </c>
      <c r="AA16" s="13"/>
      <c r="AB16" s="13"/>
      <c r="AC16" s="13"/>
      <c r="AD16" s="13"/>
      <c r="AE16" s="14">
        <f t="shared" si="5"/>
        <v>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157</v>
      </c>
      <c r="F17" s="70" t="s">
        <v>45</v>
      </c>
      <c r="G17" s="61">
        <v>1</v>
      </c>
      <c r="H17" s="8"/>
      <c r="I17" s="8"/>
      <c r="J17" s="8"/>
      <c r="K17" s="8"/>
      <c r="L17" s="14">
        <f t="shared" si="0"/>
        <v>0.5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0.5</v>
      </c>
      <c r="Z17" s="8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158</v>
      </c>
      <c r="F18" s="72" t="s">
        <v>43</v>
      </c>
      <c r="G18" s="62">
        <v>9</v>
      </c>
      <c r="H18" s="13"/>
      <c r="I18" s="13"/>
      <c r="J18" s="13"/>
      <c r="K18" s="13"/>
      <c r="L18" s="14">
        <f t="shared" si="0"/>
        <v>4.5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4.5</v>
      </c>
      <c r="Z18" s="13">
        <v>9</v>
      </c>
      <c r="AA18" s="13"/>
      <c r="AB18" s="13"/>
      <c r="AC18" s="13"/>
      <c r="AD18" s="13"/>
      <c r="AE18" s="14">
        <f t="shared" si="5"/>
        <v>9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159</v>
      </c>
      <c r="F19" s="70" t="s">
        <v>45</v>
      </c>
      <c r="G19" s="61">
        <v>9</v>
      </c>
      <c r="H19" s="8"/>
      <c r="I19" s="8"/>
      <c r="J19" s="8"/>
      <c r="K19" s="8"/>
      <c r="L19" s="14">
        <f t="shared" si="0"/>
        <v>4.5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</v>
      </c>
      <c r="Z19" s="8">
        <v>9</v>
      </c>
      <c r="AA19" s="8"/>
      <c r="AB19" s="8"/>
      <c r="AC19" s="8"/>
      <c r="AD19" s="8"/>
      <c r="AE19" s="14">
        <f t="shared" si="5"/>
        <v>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160</v>
      </c>
      <c r="F20" s="72" t="s">
        <v>43</v>
      </c>
      <c r="G20" s="62">
        <v>9</v>
      </c>
      <c r="H20" s="13"/>
      <c r="I20" s="13"/>
      <c r="J20" s="13"/>
      <c r="K20" s="13"/>
      <c r="L20" s="14">
        <f t="shared" si="0"/>
        <v>4.5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4.5</v>
      </c>
      <c r="Z20" s="13">
        <v>9</v>
      </c>
      <c r="AA20" s="13"/>
      <c r="AB20" s="13"/>
      <c r="AC20" s="13"/>
      <c r="AD20" s="13"/>
      <c r="AE20" s="14">
        <f t="shared" si="5"/>
        <v>9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161</v>
      </c>
      <c r="F21" s="70" t="s">
        <v>45</v>
      </c>
      <c r="G21" s="61">
        <v>8</v>
      </c>
      <c r="H21" s="8"/>
      <c r="I21" s="8"/>
      <c r="J21" s="8"/>
      <c r="K21" s="8"/>
      <c r="L21" s="14">
        <f t="shared" si="0"/>
        <v>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</v>
      </c>
      <c r="Z21" s="8">
        <v>8</v>
      </c>
      <c r="AA21" s="8"/>
      <c r="AB21" s="8"/>
      <c r="AC21" s="8"/>
      <c r="AD21" s="8"/>
      <c r="AE21" s="14">
        <f t="shared" si="5"/>
        <v>8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162</v>
      </c>
      <c r="F22" s="72" t="s">
        <v>45</v>
      </c>
      <c r="G22" s="62">
        <v>10</v>
      </c>
      <c r="H22" s="13"/>
      <c r="I22" s="13"/>
      <c r="J22" s="13"/>
      <c r="K22" s="13"/>
      <c r="L22" s="14">
        <f t="shared" si="0"/>
        <v>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5</v>
      </c>
      <c r="Z22" s="13">
        <v>9</v>
      </c>
      <c r="AA22" s="13"/>
      <c r="AB22" s="13"/>
      <c r="AC22" s="13"/>
      <c r="AD22" s="13"/>
      <c r="AE22" s="14">
        <f t="shared" si="5"/>
        <v>9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163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5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164</v>
      </c>
      <c r="F24" s="72" t="s">
        <v>43</v>
      </c>
      <c r="G24" s="62">
        <v>9</v>
      </c>
      <c r="H24" s="13"/>
      <c r="I24" s="13"/>
      <c r="J24" s="13"/>
      <c r="K24" s="13"/>
      <c r="L24" s="14">
        <f t="shared" si="0"/>
        <v>4.5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4.5</v>
      </c>
      <c r="Z24" s="13">
        <v>9</v>
      </c>
      <c r="AA24" s="13"/>
      <c r="AB24" s="13"/>
      <c r="AC24" s="13"/>
      <c r="AD24" s="13"/>
      <c r="AE24" s="14">
        <f t="shared" si="5"/>
        <v>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165</v>
      </c>
      <c r="F25" s="70" t="s">
        <v>43</v>
      </c>
      <c r="G25" s="61">
        <v>9</v>
      </c>
      <c r="H25" s="8"/>
      <c r="I25" s="8"/>
      <c r="J25" s="8"/>
      <c r="K25" s="8"/>
      <c r="L25" s="14">
        <f t="shared" si="0"/>
        <v>4.5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4.5</v>
      </c>
      <c r="Z25" s="8">
        <v>9</v>
      </c>
      <c r="AA25" s="8"/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166</v>
      </c>
      <c r="F26" s="72" t="s">
        <v>45</v>
      </c>
      <c r="G26" s="62">
        <v>10</v>
      </c>
      <c r="H26" s="13"/>
      <c r="I26" s="13"/>
      <c r="J26" s="13"/>
      <c r="K26" s="13"/>
      <c r="L26" s="14">
        <f t="shared" si="0"/>
        <v>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</v>
      </c>
      <c r="Z26" s="13">
        <v>9</v>
      </c>
      <c r="AA26" s="13"/>
      <c r="AB26" s="13"/>
      <c r="AC26" s="13"/>
      <c r="AD26" s="13"/>
      <c r="AE26" s="14">
        <f t="shared" si="5"/>
        <v>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167</v>
      </c>
      <c r="F27" s="70" t="s">
        <v>43</v>
      </c>
      <c r="G27" s="61">
        <v>7</v>
      </c>
      <c r="H27" s="8"/>
      <c r="I27" s="8"/>
      <c r="J27" s="8"/>
      <c r="K27" s="8"/>
      <c r="L27" s="14">
        <f t="shared" si="0"/>
        <v>3.5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3.5</v>
      </c>
      <c r="Z27" s="8">
        <v>8</v>
      </c>
      <c r="AA27" s="8"/>
      <c r="AB27" s="8"/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168</v>
      </c>
      <c r="F28" s="72" t="s">
        <v>45</v>
      </c>
      <c r="G28" s="62">
        <v>10</v>
      </c>
      <c r="H28" s="13"/>
      <c r="I28" s="13"/>
      <c r="J28" s="13"/>
      <c r="K28" s="13"/>
      <c r="L28" s="14">
        <f t="shared" si="0"/>
        <v>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</v>
      </c>
      <c r="Z28" s="13">
        <v>9</v>
      </c>
      <c r="AA28" s="13"/>
      <c r="AB28" s="13"/>
      <c r="AC28" s="13"/>
      <c r="AD28" s="13"/>
      <c r="AE28" s="14">
        <f t="shared" si="5"/>
        <v>9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169</v>
      </c>
      <c r="F29" s="70" t="s">
        <v>43</v>
      </c>
      <c r="G29" s="61">
        <v>10</v>
      </c>
      <c r="H29" s="8"/>
      <c r="I29" s="8"/>
      <c r="J29" s="8"/>
      <c r="K29" s="8"/>
      <c r="L29" s="14">
        <f t="shared" si="0"/>
        <v>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</v>
      </c>
      <c r="Z29" s="8">
        <v>8</v>
      </c>
      <c r="AA29" s="8"/>
      <c r="AB29" s="8"/>
      <c r="AC29" s="8"/>
      <c r="AD29" s="8"/>
      <c r="AE29" s="14">
        <f t="shared" si="5"/>
        <v>8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170</v>
      </c>
      <c r="F30" s="72" t="s">
        <v>43</v>
      </c>
      <c r="G30" s="62">
        <v>10</v>
      </c>
      <c r="H30" s="13"/>
      <c r="I30" s="13"/>
      <c r="J30" s="13"/>
      <c r="K30" s="13"/>
      <c r="L30" s="14">
        <f t="shared" si="0"/>
        <v>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5</v>
      </c>
      <c r="Z30" s="13">
        <v>9</v>
      </c>
      <c r="AA30" s="13"/>
      <c r="AB30" s="13"/>
      <c r="AC30" s="13"/>
      <c r="AD30" s="13"/>
      <c r="AE30" s="14">
        <f t="shared" si="5"/>
        <v>9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171</v>
      </c>
      <c r="F31" s="70" t="s">
        <v>43</v>
      </c>
      <c r="G31" s="61">
        <v>8</v>
      </c>
      <c r="H31" s="8"/>
      <c r="I31" s="8"/>
      <c r="J31" s="8"/>
      <c r="K31" s="8"/>
      <c r="L31" s="14">
        <f t="shared" si="0"/>
        <v>4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4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1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4" priority="12" operator="greaterThan">
      <formula>1.1</formula>
    </cfRule>
  </conditionalFormatting>
  <conditionalFormatting sqref="Y13:Y7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7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7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7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72">
    <cfRule type="cellIs" dxfId="28" priority="2" stopIfTrue="1" operator="between">
      <formula>0</formula>
      <formula>10</formula>
    </cfRule>
  </conditionalFormatting>
  <conditionalFormatting sqref="CG13:CG7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7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zoomScale="83" zoomScaleNormal="115" workbookViewId="0">
      <pane xSplit="6" ySplit="12" topLeftCell="BN26" activePane="bottomRight" state="frozen"/>
      <selection pane="topRight"/>
      <selection pane="bottomLeft"/>
      <selection pane="bottomRight" activeCell="CB30" sqref="CB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125</v>
      </c>
      <c r="E3" s="2" t="s">
        <v>126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11" t="s">
        <v>9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81</v>
      </c>
      <c r="E5" s="2" t="s">
        <v>82</v>
      </c>
    </row>
    <row r="6" spans="1:86" x14ac:dyDescent="0.2">
      <c r="B6" t="s">
        <v>13</v>
      </c>
      <c r="D6" t="s">
        <v>127</v>
      </c>
      <c r="E6" s="2" t="s">
        <v>128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16</v>
      </c>
      <c r="D7" t="s">
        <v>129</v>
      </c>
      <c r="E7" s="6" t="s">
        <v>18</v>
      </c>
      <c r="G7" s="94" t="s">
        <v>19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19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19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19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20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21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21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21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21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22</v>
      </c>
      <c r="H10" s="82"/>
      <c r="I10" s="82"/>
      <c r="J10" s="82"/>
      <c r="K10" s="82"/>
      <c r="L10" s="81"/>
      <c r="M10" s="80" t="s">
        <v>23</v>
      </c>
      <c r="N10" s="82"/>
      <c r="O10" s="82"/>
      <c r="P10" s="82"/>
      <c r="Q10" s="82"/>
      <c r="R10" s="81"/>
      <c r="S10" s="80" t="s">
        <v>24</v>
      </c>
      <c r="T10" s="82"/>
      <c r="U10" s="82"/>
      <c r="V10" s="81"/>
      <c r="W10" s="80" t="s">
        <v>25</v>
      </c>
      <c r="X10" s="81"/>
      <c r="Y10" s="53" t="s">
        <v>26</v>
      </c>
      <c r="Z10" s="80" t="s">
        <v>22</v>
      </c>
      <c r="AA10" s="82"/>
      <c r="AB10" s="82"/>
      <c r="AC10" s="82"/>
      <c r="AD10" s="82"/>
      <c r="AE10" s="81"/>
      <c r="AF10" s="80" t="s">
        <v>23</v>
      </c>
      <c r="AG10" s="82"/>
      <c r="AH10" s="82"/>
      <c r="AI10" s="82"/>
      <c r="AJ10" s="82"/>
      <c r="AK10" s="81"/>
      <c r="AL10" s="80" t="s">
        <v>24</v>
      </c>
      <c r="AM10" s="82"/>
      <c r="AN10" s="82"/>
      <c r="AO10" s="81"/>
      <c r="AP10" s="80" t="s">
        <v>25</v>
      </c>
      <c r="AQ10" s="81"/>
      <c r="AR10" s="53" t="s">
        <v>26</v>
      </c>
      <c r="AS10" s="80" t="s">
        <v>22</v>
      </c>
      <c r="AT10" s="82"/>
      <c r="AU10" s="82"/>
      <c r="AV10" s="82"/>
      <c r="AW10" s="82"/>
      <c r="AX10" s="81"/>
      <c r="AY10" s="80" t="s">
        <v>23</v>
      </c>
      <c r="AZ10" s="82"/>
      <c r="BA10" s="82"/>
      <c r="BB10" s="82"/>
      <c r="BC10" s="82"/>
      <c r="BD10" s="81"/>
      <c r="BE10" s="80" t="s">
        <v>24</v>
      </c>
      <c r="BF10" s="82"/>
      <c r="BG10" s="82"/>
      <c r="BH10" s="81"/>
      <c r="BI10" s="80" t="s">
        <v>25</v>
      </c>
      <c r="BJ10" s="81"/>
      <c r="BK10" s="53" t="s">
        <v>26</v>
      </c>
      <c r="BL10" s="108" t="s">
        <v>22</v>
      </c>
      <c r="BM10" s="109"/>
      <c r="BN10" s="109"/>
      <c r="BO10" s="109"/>
      <c r="BP10" s="109"/>
      <c r="BQ10" s="110"/>
      <c r="BR10" s="108" t="s">
        <v>23</v>
      </c>
      <c r="BS10" s="109"/>
      <c r="BT10" s="109"/>
      <c r="BU10" s="109"/>
      <c r="BV10" s="109"/>
      <c r="BW10" s="110"/>
      <c r="BX10" s="108" t="s">
        <v>24</v>
      </c>
      <c r="BY10" s="109"/>
      <c r="BZ10" s="109"/>
      <c r="CA10" s="110"/>
      <c r="CB10" s="108" t="s">
        <v>25</v>
      </c>
      <c r="CC10" s="110"/>
      <c r="CD10" s="59" t="s">
        <v>26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27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0.5</v>
      </c>
      <c r="AF11" s="11">
        <v>0.1</v>
      </c>
      <c r="AG11" s="12">
        <v>0.1</v>
      </c>
      <c r="AH11" s="12">
        <v>0.1</v>
      </c>
      <c r="AI11" s="12">
        <v>0.1</v>
      </c>
      <c r="AJ11" s="12">
        <v>0.1</v>
      </c>
      <c r="AK11" s="55">
        <f>SUM(AF11:AJ11)</f>
        <v>0.5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0.1</v>
      </c>
      <c r="AU11" s="12">
        <v>0.1</v>
      </c>
      <c r="AV11" s="12">
        <v>0.1</v>
      </c>
      <c r="AW11" s="12">
        <v>0.1</v>
      </c>
      <c r="AX11" s="55">
        <f>SUM(AS11:AW11)</f>
        <v>0.5</v>
      </c>
      <c r="AY11" s="11">
        <v>0.1</v>
      </c>
      <c r="AZ11" s="12">
        <v>0.2</v>
      </c>
      <c r="BA11" s="12">
        <v>0.1</v>
      </c>
      <c r="BB11" s="12">
        <v>0.1</v>
      </c>
      <c r="BC11" s="12"/>
      <c r="BD11" s="55">
        <f>SUM(AY11:BC11)</f>
        <v>0.5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</v>
      </c>
      <c r="BM11" s="12">
        <v>0.1</v>
      </c>
      <c r="BN11" s="12">
        <v>0.2</v>
      </c>
      <c r="BO11" s="12">
        <v>0.2</v>
      </c>
      <c r="BP11" s="12">
        <v>0.2</v>
      </c>
      <c r="BQ11" s="9">
        <f>SUM(BL11:BP11)</f>
        <v>0.89999999999999991</v>
      </c>
      <c r="BR11" s="11">
        <v>0.1</v>
      </c>
      <c r="BS11" s="12"/>
      <c r="BT11" s="12"/>
      <c r="BU11" s="12"/>
      <c r="BV11" s="12"/>
      <c r="BW11" s="9">
        <f>SUM(BR11:BV11)</f>
        <v>0.1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102"/>
      <c r="CF11" s="103"/>
      <c r="CG11" s="103"/>
      <c r="CH11" s="104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 t="s">
        <v>196</v>
      </c>
      <c r="H12" s="26" t="s">
        <v>197</v>
      </c>
      <c r="I12" s="26" t="s">
        <v>198</v>
      </c>
      <c r="J12" s="26" t="s">
        <v>199</v>
      </c>
      <c r="K12" s="26" t="s">
        <v>200</v>
      </c>
      <c r="L12" s="56" t="s">
        <v>34</v>
      </c>
      <c r="M12" s="26" t="s">
        <v>201</v>
      </c>
      <c r="N12" s="26" t="s">
        <v>202</v>
      </c>
      <c r="O12" s="26" t="s">
        <v>203</v>
      </c>
      <c r="P12" s="26" t="s">
        <v>194</v>
      </c>
      <c r="Q12" s="26" t="s">
        <v>204</v>
      </c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 t="s">
        <v>228</v>
      </c>
      <c r="AA12" s="26" t="s">
        <v>229</v>
      </c>
      <c r="AB12" s="26" t="s">
        <v>230</v>
      </c>
      <c r="AC12" s="26" t="s">
        <v>231</v>
      </c>
      <c r="AD12" s="26" t="s">
        <v>232</v>
      </c>
      <c r="AE12" s="56" t="s">
        <v>34</v>
      </c>
      <c r="AF12" s="26" t="s">
        <v>233</v>
      </c>
      <c r="AG12" s="26" t="s">
        <v>234</v>
      </c>
      <c r="AH12" s="26" t="s">
        <v>245</v>
      </c>
      <c r="AI12" s="26" t="s">
        <v>236</v>
      </c>
      <c r="AJ12" s="26" t="s">
        <v>235</v>
      </c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 t="s">
        <v>251</v>
      </c>
      <c r="AT12" s="26" t="s">
        <v>271</v>
      </c>
      <c r="AU12" s="26" t="s">
        <v>272</v>
      </c>
      <c r="AV12" s="26" t="s">
        <v>273</v>
      </c>
      <c r="AW12" s="26" t="s">
        <v>274</v>
      </c>
      <c r="AX12" s="56" t="s">
        <v>34</v>
      </c>
      <c r="AY12" s="26" t="s">
        <v>258</v>
      </c>
      <c r="AZ12" s="26" t="s">
        <v>275</v>
      </c>
      <c r="BA12" s="26" t="s">
        <v>276</v>
      </c>
      <c r="BB12" s="26" t="s">
        <v>211</v>
      </c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 t="s">
        <v>282</v>
      </c>
      <c r="BM12" s="26" t="s">
        <v>283</v>
      </c>
      <c r="BN12" s="26" t="s">
        <v>284</v>
      </c>
      <c r="BO12" s="26" t="s">
        <v>280</v>
      </c>
      <c r="BP12" s="26" t="s">
        <v>287</v>
      </c>
      <c r="BQ12" s="56" t="s">
        <v>34</v>
      </c>
      <c r="BR12" s="26" t="s">
        <v>211</v>
      </c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2563185</v>
      </c>
      <c r="C13" s="2">
        <v>4937</v>
      </c>
      <c r="D13" s="2">
        <v>14065</v>
      </c>
      <c r="E13" s="2" t="s">
        <v>153</v>
      </c>
      <c r="F13" s="70" t="s">
        <v>43</v>
      </c>
      <c r="G13" s="61">
        <v>8.5</v>
      </c>
      <c r="H13" s="8">
        <v>9.3000000000000007</v>
      </c>
      <c r="I13" s="8">
        <v>8.5</v>
      </c>
      <c r="J13" s="8">
        <v>7.5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4.18</v>
      </c>
      <c r="M13" s="8">
        <v>8</v>
      </c>
      <c r="N13" s="8">
        <v>8</v>
      </c>
      <c r="O13" s="8">
        <v>8</v>
      </c>
      <c r="P13" s="8">
        <v>10</v>
      </c>
      <c r="Q13" s="8">
        <v>9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4.3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>
        <v>7.5</v>
      </c>
      <c r="AA13" s="8">
        <v>10</v>
      </c>
      <c r="AB13" s="8">
        <v>9</v>
      </c>
      <c r="AC13" s="8">
        <v>6.5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4.3</v>
      </c>
      <c r="AF13" s="8">
        <v>9</v>
      </c>
      <c r="AG13" s="8">
        <v>9</v>
      </c>
      <c r="AH13" s="8">
        <v>9</v>
      </c>
      <c r="AI13" s="8">
        <v>10</v>
      </c>
      <c r="AJ13" s="8">
        <v>8</v>
      </c>
      <c r="AK13" s="14">
        <f>IF(OR($G$4="MEDIA",$G$4="BASICA - TERCER CICLO"),ROUND((AF13*$AF$11)+(AG13*$AG$11)+(AH13*$AH$11)+(AI13*$AI$11)+(AJ13*$AJ$11),2),ROUND((AF13*$AF$11)+(AG13*$AG$11)+(AH13*$AH$11)+(AI13*$AI$11)+(AJ13*$AJ$11),2))</f>
        <v>4.5</v>
      </c>
      <c r="AL13" s="8"/>
      <c r="AM13" s="8"/>
      <c r="AN13" s="8"/>
      <c r="AO13" s="14">
        <f t="shared" ref="AO13:AO44" si="6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7">IF(OR($G$4="MEDIA",$G$4="BASICA - TERCER CICLO"),ROUND((AP13*$AP$11),2),ROUND((AP13*$AP$11),0))</f>
        <v>0</v>
      </c>
      <c r="AR13" s="58">
        <f t="shared" ref="AR13:AR44" si="8">IF(OR($G$4="MEDIA",$G$4="BASICA - TERCER CICLO"),ROUND((AE13+AK13+AO13+AQ13),1),IF($G$4="BASICA",ROUND((AE13+AK13+AO13+AQ13),0),ROUND((AE13+AK13+AO13+AQ13),1)))</f>
        <v>8.8000000000000007</v>
      </c>
      <c r="AS13" s="8">
        <v>9</v>
      </c>
      <c r="AT13" s="8">
        <v>2.5</v>
      </c>
      <c r="AU13" s="8">
        <v>4</v>
      </c>
      <c r="AV13" s="8">
        <v>1</v>
      </c>
      <c r="AW13" s="8">
        <v>10</v>
      </c>
      <c r="AX13" s="14">
        <f t="shared" ref="AX13:AX44" si="9">IF(OR($G$4="MEDIA",$G$4="BASICA - TERCER CICLO"),ROUND((AS13*$AS$11)+(AT13*$AT$11)+(AU13*$AU$11)+(AV13*$AV$11)+(AW13*$AW$11),2),ROUND((AS13*$AS$11)+(AT13*$AT$11)+(AU13*$AU$11)+(AV13*$AV$11)+(AW13*$AW$11),2))</f>
        <v>2.65</v>
      </c>
      <c r="AY13" s="8">
        <v>8.3000000000000007</v>
      </c>
      <c r="AZ13" s="8">
        <v>10</v>
      </c>
      <c r="BA13" s="8">
        <v>6</v>
      </c>
      <c r="BB13" s="8">
        <v>9</v>
      </c>
      <c r="BC13" s="8"/>
      <c r="BD13" s="14">
        <f t="shared" ref="BD13:BD44" si="10">IF(OR($G$4="MEDIA",$G$4="BASICA - TERCER CICLO"),ROUND((AY13*$AY$11)+(AZ13*$AZ$11)+(BA13*$BA$11)+(BB13*$BB$11)+(BC13*$BC$11),2),ROUND((AY13*$AY$11)+(AZ13*$AZ$11)+(BA13*$BA$11)+(BB13*$BB$11)+(BC13*$BC$11),2))</f>
        <v>4.33</v>
      </c>
      <c r="BE13" s="8"/>
      <c r="BF13" s="8"/>
      <c r="BG13" s="8"/>
      <c r="BH13" s="14">
        <f t="shared" ref="BH13:BH44" si="11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2">IF(OR($G$4="MEDIA",$G$4="BASICA - TERCER CICLO"),ROUND((BI13*$BI$11),2),ROUND((BI13*$BI$11),0))</f>
        <v>0</v>
      </c>
      <c r="BK13" s="58">
        <f t="shared" ref="BK13:BK44" si="13">IF(OR($G$4="MEDIA",$G$4="BASICA - TERCER CICLO"),ROUND((AX13+BD13+BH13+BJ13),1),IF($G$4="BASICA",ROUND((AX13+BD13+BH13+BJ13),0),ROUND((AX13+BD13+BH13+BJ13),1)))</f>
        <v>7</v>
      </c>
      <c r="BL13" s="8">
        <v>7</v>
      </c>
      <c r="BM13" s="8">
        <v>10</v>
      </c>
      <c r="BN13" s="8">
        <v>10</v>
      </c>
      <c r="BO13" s="8">
        <v>9</v>
      </c>
      <c r="BP13" s="8">
        <v>6</v>
      </c>
      <c r="BQ13" s="14">
        <f t="shared" ref="BQ13:BQ44" si="14">IF(OR($G$4="MEDIA",$G$4="BASICA - TERCER CICLO"),ROUND((BL13*$BL$11)+(BM13*$BM$11)+(BN13*$BN$11)+(BO13*$BO$11)+(BP13*$BP$11),2),ROUND((BL13*$BL$11)+(BM13*$BM$11)+(BN13*$BN$11)+(BO13*$BO$11)+(BP13*$BP$11),2))</f>
        <v>7.4</v>
      </c>
      <c r="BR13" s="8">
        <v>8</v>
      </c>
      <c r="BS13" s="8"/>
      <c r="BT13" s="8"/>
      <c r="BU13" s="8"/>
      <c r="BV13" s="8"/>
      <c r="BW13" s="14">
        <f t="shared" ref="BW13:BW44" si="15">IF(OR($G$4="MEDIA",$G$4="BASICA - TERCER CICLO"),ROUND((BR13*$BR$11)+(BS13*$BS$11)+(BT13*$BT$11)+(BU13*$BU$11)+(BV13*$BV$11),2),ROUND((BR13*$BR$11)+(BS13*$BS$11)+(BT13*$BT$11)+(BU13*$BU$11)+(BV13*$BP$11),2))</f>
        <v>0.8</v>
      </c>
      <c r="BX13" s="8"/>
      <c r="BY13" s="8"/>
      <c r="BZ13" s="8"/>
      <c r="CA13" s="14">
        <f t="shared" ref="CA13:CA44" si="16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7">IF(OR($G$4="MEDIA",$G$4="BASICA - TERCER CICLO"),ROUND((CB13*$BI$11),2),ROUND((CB13*$BI$11),0))</f>
        <v>0</v>
      </c>
      <c r="CD13" s="58">
        <f t="shared" ref="CD13:CD44" si="18">IF(OR($G$4="MEDIA",$G$4="BASICA - TERCER CICLO"),ROUND((BQ13+BW13+CA13+CC13),1),IF($G$4="BASICA",ROUND((BQ13+BW13+CA13+CC13),0),ROUND((BQ13+BW13+CA13+CC13),1)))</f>
        <v>8.1999999999999993</v>
      </c>
      <c r="CE13" s="58">
        <f t="shared" ref="CE13:CE44" si="19">IF($G$4 = "MEDIA",ROUND(((Y13+AR13+BK13+CD13)/4),0),ROUND(((Y13+AR13+BK13)/3),0))</f>
        <v>8</v>
      </c>
      <c r="CF13" s="19"/>
      <c r="CG13" s="58">
        <f t="shared" ref="CG13:CG44" si="20">IF(AND(CE13&lt;5,$G$4="BASICA"),ROUND((CE13+CF13)/2,0),IF(AND(CE13&lt;6,$G$4="MEDIA"),ROUND((CE13+CF13)/2,0),CE13))</f>
        <v>8</v>
      </c>
      <c r="CH13" s="18" t="str">
        <f t="shared" ref="CH13:CH44" si="21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3551107</v>
      </c>
      <c r="C14" s="3">
        <v>4946</v>
      </c>
      <c r="D14" s="3">
        <v>14066</v>
      </c>
      <c r="E14" s="3" t="s">
        <v>154</v>
      </c>
      <c r="F14" s="72" t="s">
        <v>45</v>
      </c>
      <c r="G14" s="62">
        <v>8</v>
      </c>
      <c r="H14" s="13">
        <v>9.3000000000000007</v>
      </c>
      <c r="I14" s="13">
        <v>8.6999999999999993</v>
      </c>
      <c r="J14" s="13">
        <v>8.5</v>
      </c>
      <c r="K14" s="13">
        <v>8</v>
      </c>
      <c r="L14" s="14">
        <f t="shared" si="0"/>
        <v>4.25</v>
      </c>
      <c r="M14" s="13">
        <v>8</v>
      </c>
      <c r="N14" s="13">
        <v>10</v>
      </c>
      <c r="O14" s="13">
        <v>10</v>
      </c>
      <c r="P14" s="13">
        <v>10</v>
      </c>
      <c r="Q14" s="13">
        <v>9</v>
      </c>
      <c r="R14" s="14">
        <f t="shared" si="1"/>
        <v>4.7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7</v>
      </c>
      <c r="AA14" s="13">
        <v>9</v>
      </c>
      <c r="AB14" s="13">
        <v>1</v>
      </c>
      <c r="AC14" s="13">
        <v>5.5</v>
      </c>
      <c r="AD14" s="13">
        <v>9</v>
      </c>
      <c r="AE14" s="14">
        <f t="shared" si="5"/>
        <v>3.15</v>
      </c>
      <c r="AF14" s="13">
        <v>1</v>
      </c>
      <c r="AG14" s="13">
        <v>10</v>
      </c>
      <c r="AH14" s="13">
        <v>9</v>
      </c>
      <c r="AI14" s="13">
        <v>7</v>
      </c>
      <c r="AJ14" s="13">
        <v>7</v>
      </c>
      <c r="AK14" s="14">
        <f t="shared" ref="AK14:AK44" si="22">IF(OR($G$4="MEDIA",$G$4="BASICA - TERCER CICLO"),ROUND((AF14*$AF$11)+(AG14*$AG$11)+(AH14*$AH$11)+(AI14*$AI$11)+(AJ14*$AJ$11),2),ROUND((AF14*$AF$11)+(AG14*$AG$11)+(AH14*$AH$11)+(AI14*$AI$11)+(AJ14*$AJ$11),2))</f>
        <v>3.4</v>
      </c>
      <c r="AL14" s="13"/>
      <c r="AM14" s="13"/>
      <c r="AN14" s="13"/>
      <c r="AO14" s="14">
        <f t="shared" si="6"/>
        <v>0</v>
      </c>
      <c r="AP14" s="13"/>
      <c r="AQ14" s="15">
        <f t="shared" si="7"/>
        <v>0</v>
      </c>
      <c r="AR14" s="58">
        <f t="shared" si="8"/>
        <v>6.6</v>
      </c>
      <c r="AS14" s="13">
        <v>5</v>
      </c>
      <c r="AT14" s="13">
        <v>2.5</v>
      </c>
      <c r="AU14" s="13">
        <v>2</v>
      </c>
      <c r="AV14" s="13">
        <v>10</v>
      </c>
      <c r="AW14" s="13">
        <v>10</v>
      </c>
      <c r="AX14" s="14">
        <f t="shared" si="9"/>
        <v>2.95</v>
      </c>
      <c r="AY14" s="13">
        <v>9</v>
      </c>
      <c r="AZ14" s="13">
        <v>9.6</v>
      </c>
      <c r="BA14" s="13">
        <v>4</v>
      </c>
      <c r="BB14" s="13">
        <v>8</v>
      </c>
      <c r="BC14" s="13"/>
      <c r="BD14" s="14">
        <f t="shared" si="10"/>
        <v>4.0199999999999996</v>
      </c>
      <c r="BE14" s="13"/>
      <c r="BF14" s="13"/>
      <c r="BG14" s="13"/>
      <c r="BH14" s="14">
        <f t="shared" si="11"/>
        <v>0</v>
      </c>
      <c r="BI14" s="13"/>
      <c r="BJ14" s="15">
        <f t="shared" si="12"/>
        <v>0</v>
      </c>
      <c r="BK14" s="58">
        <f t="shared" si="13"/>
        <v>7</v>
      </c>
      <c r="BL14" s="13">
        <v>6</v>
      </c>
      <c r="BM14" s="13">
        <v>10</v>
      </c>
      <c r="BN14" s="13">
        <v>10</v>
      </c>
      <c r="BO14" s="13">
        <v>9</v>
      </c>
      <c r="BP14" s="13">
        <v>10</v>
      </c>
      <c r="BQ14" s="14">
        <f t="shared" si="14"/>
        <v>8</v>
      </c>
      <c r="BR14" s="13">
        <v>8</v>
      </c>
      <c r="BS14" s="13"/>
      <c r="BT14" s="13"/>
      <c r="BU14" s="13"/>
      <c r="BV14" s="13"/>
      <c r="BW14" s="14">
        <f t="shared" si="15"/>
        <v>0.8</v>
      </c>
      <c r="BX14" s="13"/>
      <c r="BY14" s="13"/>
      <c r="BZ14" s="13"/>
      <c r="CA14" s="14">
        <f t="shared" si="16"/>
        <v>0</v>
      </c>
      <c r="CB14" s="13"/>
      <c r="CC14" s="15">
        <f t="shared" si="17"/>
        <v>0</v>
      </c>
      <c r="CD14" s="58">
        <f t="shared" si="18"/>
        <v>8.8000000000000007</v>
      </c>
      <c r="CE14" s="58">
        <f t="shared" si="19"/>
        <v>8</v>
      </c>
      <c r="CF14" s="20"/>
      <c r="CG14" s="58">
        <f t="shared" si="20"/>
        <v>8</v>
      </c>
      <c r="CH14" s="17" t="str">
        <f t="shared" si="21"/>
        <v>Aprobado</v>
      </c>
    </row>
    <row r="15" spans="1:86" ht="20.25" customHeight="1" x14ac:dyDescent="0.4">
      <c r="A15" s="69">
        <v>3</v>
      </c>
      <c r="B15" s="2">
        <v>2559602</v>
      </c>
      <c r="C15" s="2">
        <v>4931</v>
      </c>
      <c r="D15" s="2">
        <v>14067</v>
      </c>
      <c r="E15" s="2" t="s">
        <v>155</v>
      </c>
      <c r="F15" s="70" t="s">
        <v>43</v>
      </c>
      <c r="G15" s="61">
        <v>6</v>
      </c>
      <c r="H15" s="8"/>
      <c r="I15" s="8"/>
      <c r="J15" s="8"/>
      <c r="K15" s="8"/>
      <c r="L15" s="14">
        <f t="shared" si="0"/>
        <v>0.6</v>
      </c>
      <c r="M15" s="8"/>
      <c r="N15" s="8">
        <v>10</v>
      </c>
      <c r="O15" s="8"/>
      <c r="P15" s="8"/>
      <c r="Q15" s="8">
        <v>9</v>
      </c>
      <c r="R15" s="14">
        <f t="shared" si="1"/>
        <v>1.9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2.5</v>
      </c>
      <c r="Z15" s="8">
        <v>8</v>
      </c>
      <c r="AA15" s="8">
        <v>10</v>
      </c>
      <c r="AB15" s="8">
        <v>1</v>
      </c>
      <c r="AC15" s="8">
        <v>4.7</v>
      </c>
      <c r="AD15" s="8">
        <v>1</v>
      </c>
      <c r="AE15" s="14">
        <f t="shared" si="5"/>
        <v>2.4700000000000002</v>
      </c>
      <c r="AF15" s="8">
        <v>10</v>
      </c>
      <c r="AG15" s="8">
        <v>7</v>
      </c>
      <c r="AH15" s="8">
        <v>7</v>
      </c>
      <c r="AI15" s="8">
        <v>4</v>
      </c>
      <c r="AJ15" s="8">
        <v>7</v>
      </c>
      <c r="AK15" s="14">
        <f t="shared" si="22"/>
        <v>3.5</v>
      </c>
      <c r="AL15" s="8"/>
      <c r="AM15" s="8"/>
      <c r="AN15" s="8"/>
      <c r="AO15" s="14">
        <f t="shared" si="6"/>
        <v>0</v>
      </c>
      <c r="AP15" s="8"/>
      <c r="AQ15" s="15">
        <f t="shared" si="7"/>
        <v>0</v>
      </c>
      <c r="AR15" s="58">
        <f t="shared" si="8"/>
        <v>6</v>
      </c>
      <c r="AS15" s="8">
        <v>7</v>
      </c>
      <c r="AT15" s="8">
        <v>2</v>
      </c>
      <c r="AU15" s="8">
        <v>8</v>
      </c>
      <c r="AV15" s="8">
        <v>1</v>
      </c>
      <c r="AW15" s="8">
        <v>8</v>
      </c>
      <c r="AX15" s="14">
        <f t="shared" si="9"/>
        <v>2.6</v>
      </c>
      <c r="AY15" s="8">
        <v>9.5</v>
      </c>
      <c r="AZ15" s="8">
        <v>9.6</v>
      </c>
      <c r="BA15" s="8">
        <v>1</v>
      </c>
      <c r="BB15" s="8">
        <v>5</v>
      </c>
      <c r="BC15" s="8"/>
      <c r="BD15" s="14">
        <f t="shared" si="10"/>
        <v>3.47</v>
      </c>
      <c r="BE15" s="8"/>
      <c r="BF15" s="8"/>
      <c r="BG15" s="8"/>
      <c r="BH15" s="14">
        <f t="shared" si="11"/>
        <v>0</v>
      </c>
      <c r="BI15" s="8"/>
      <c r="BJ15" s="15">
        <f t="shared" si="12"/>
        <v>0</v>
      </c>
      <c r="BK15" s="58">
        <f t="shared" si="13"/>
        <v>6.1</v>
      </c>
      <c r="BL15" s="8">
        <v>4</v>
      </c>
      <c r="BM15" s="8"/>
      <c r="BN15" s="8"/>
      <c r="BO15" s="8"/>
      <c r="BP15" s="8">
        <v>10</v>
      </c>
      <c r="BQ15" s="14">
        <f t="shared" si="14"/>
        <v>2.8</v>
      </c>
      <c r="BR15" s="8">
        <v>8</v>
      </c>
      <c r="BS15" s="8"/>
      <c r="BT15" s="8"/>
      <c r="BU15" s="8"/>
      <c r="BV15" s="8"/>
      <c r="BW15" s="14">
        <f t="shared" si="15"/>
        <v>0.8</v>
      </c>
      <c r="BX15" s="8"/>
      <c r="BY15" s="8"/>
      <c r="BZ15" s="8"/>
      <c r="CA15" s="14">
        <f t="shared" si="16"/>
        <v>0</v>
      </c>
      <c r="CB15" s="8"/>
      <c r="CC15" s="15">
        <f t="shared" si="17"/>
        <v>0</v>
      </c>
      <c r="CD15" s="58">
        <f t="shared" si="18"/>
        <v>3.6</v>
      </c>
      <c r="CE15" s="58">
        <f t="shared" si="19"/>
        <v>5</v>
      </c>
      <c r="CF15" s="21"/>
      <c r="CG15" s="58">
        <f t="shared" si="20"/>
        <v>3</v>
      </c>
      <c r="CH15" s="18" t="str">
        <f t="shared" si="21"/>
        <v>Reprobado</v>
      </c>
    </row>
    <row r="16" spans="1:86" ht="20.25" customHeight="1" x14ac:dyDescent="0.4">
      <c r="A16" s="71">
        <v>4</v>
      </c>
      <c r="B16" s="3">
        <v>19840558</v>
      </c>
      <c r="C16" s="3">
        <v>4926</v>
      </c>
      <c r="D16" s="3">
        <v>14068</v>
      </c>
      <c r="E16" s="3" t="s">
        <v>156</v>
      </c>
      <c r="F16" s="72" t="s">
        <v>43</v>
      </c>
      <c r="G16" s="62">
        <v>6</v>
      </c>
      <c r="H16" s="13">
        <v>6.7</v>
      </c>
      <c r="I16" s="13">
        <v>6.6</v>
      </c>
      <c r="J16" s="13">
        <v>10</v>
      </c>
      <c r="K16" s="13">
        <v>9</v>
      </c>
      <c r="L16" s="14">
        <f t="shared" si="0"/>
        <v>3.83</v>
      </c>
      <c r="M16" s="13">
        <v>8</v>
      </c>
      <c r="N16" s="13">
        <v>10</v>
      </c>
      <c r="O16" s="13">
        <v>8</v>
      </c>
      <c r="P16" s="13">
        <v>10</v>
      </c>
      <c r="Q16" s="13">
        <v>9</v>
      </c>
      <c r="R16" s="14">
        <f t="shared" si="1"/>
        <v>4.5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8.3000000000000007</v>
      </c>
      <c r="Z16" s="13">
        <v>9</v>
      </c>
      <c r="AA16" s="13">
        <v>10</v>
      </c>
      <c r="AB16" s="13">
        <v>10</v>
      </c>
      <c r="AC16" s="13">
        <v>7.9</v>
      </c>
      <c r="AD16" s="13">
        <v>9</v>
      </c>
      <c r="AE16" s="14">
        <f t="shared" si="5"/>
        <v>4.59</v>
      </c>
      <c r="AF16" s="13">
        <v>10</v>
      </c>
      <c r="AG16" s="13">
        <v>8</v>
      </c>
      <c r="AH16" s="13">
        <v>8</v>
      </c>
      <c r="AI16" s="13">
        <v>3</v>
      </c>
      <c r="AJ16" s="13">
        <v>8</v>
      </c>
      <c r="AK16" s="14">
        <f t="shared" si="22"/>
        <v>3.7</v>
      </c>
      <c r="AL16" s="13"/>
      <c r="AM16" s="13"/>
      <c r="AN16" s="13"/>
      <c r="AO16" s="14">
        <f t="shared" si="6"/>
        <v>0</v>
      </c>
      <c r="AP16" s="13"/>
      <c r="AQ16" s="15">
        <f t="shared" si="7"/>
        <v>0</v>
      </c>
      <c r="AR16" s="58">
        <f t="shared" si="8"/>
        <v>8.3000000000000007</v>
      </c>
      <c r="AS16" s="13">
        <v>8</v>
      </c>
      <c r="AT16" s="13">
        <v>5</v>
      </c>
      <c r="AU16" s="13">
        <v>8</v>
      </c>
      <c r="AV16" s="13">
        <v>1</v>
      </c>
      <c r="AW16" s="13">
        <v>8</v>
      </c>
      <c r="AX16" s="14">
        <f t="shared" si="9"/>
        <v>3</v>
      </c>
      <c r="AY16" s="13">
        <v>9</v>
      </c>
      <c r="AZ16" s="13">
        <v>9.6</v>
      </c>
      <c r="BA16" s="13">
        <v>8</v>
      </c>
      <c r="BB16" s="13">
        <v>9</v>
      </c>
      <c r="BC16" s="13"/>
      <c r="BD16" s="14">
        <f t="shared" si="10"/>
        <v>4.5199999999999996</v>
      </c>
      <c r="BE16" s="13"/>
      <c r="BF16" s="13"/>
      <c r="BG16" s="13"/>
      <c r="BH16" s="14">
        <f t="shared" si="11"/>
        <v>0</v>
      </c>
      <c r="BI16" s="13"/>
      <c r="BJ16" s="15">
        <f t="shared" si="12"/>
        <v>0</v>
      </c>
      <c r="BK16" s="58">
        <f t="shared" si="13"/>
        <v>7.5</v>
      </c>
      <c r="BL16" s="13">
        <v>9</v>
      </c>
      <c r="BM16" s="13">
        <v>10</v>
      </c>
      <c r="BN16" s="13">
        <v>10</v>
      </c>
      <c r="BO16" s="13">
        <v>10</v>
      </c>
      <c r="BP16" s="13">
        <v>10</v>
      </c>
      <c r="BQ16" s="14">
        <f t="shared" si="14"/>
        <v>8.8000000000000007</v>
      </c>
      <c r="BR16" s="13">
        <v>10</v>
      </c>
      <c r="BS16" s="13"/>
      <c r="BT16" s="13"/>
      <c r="BU16" s="13"/>
      <c r="BV16" s="13"/>
      <c r="BW16" s="14">
        <f t="shared" si="15"/>
        <v>1</v>
      </c>
      <c r="BX16" s="13"/>
      <c r="BY16" s="13"/>
      <c r="BZ16" s="13"/>
      <c r="CA16" s="14">
        <f t="shared" si="16"/>
        <v>0</v>
      </c>
      <c r="CB16" s="13"/>
      <c r="CC16" s="15">
        <f t="shared" si="17"/>
        <v>0</v>
      </c>
      <c r="CD16" s="58">
        <f t="shared" si="18"/>
        <v>9.8000000000000007</v>
      </c>
      <c r="CE16" s="58">
        <f t="shared" si="19"/>
        <v>8</v>
      </c>
      <c r="CF16" s="22"/>
      <c r="CG16" s="58">
        <f t="shared" si="20"/>
        <v>8</v>
      </c>
      <c r="CH16" s="17" t="str">
        <f t="shared" si="21"/>
        <v>Aprobado</v>
      </c>
    </row>
    <row r="17" spans="1:86" ht="20.25" customHeight="1" x14ac:dyDescent="0.4">
      <c r="A17" s="69">
        <v>5</v>
      </c>
      <c r="B17" s="2">
        <v>2564023</v>
      </c>
      <c r="C17" s="2">
        <v>4795</v>
      </c>
      <c r="D17" s="2">
        <v>14069</v>
      </c>
      <c r="E17" s="2" t="s">
        <v>157</v>
      </c>
      <c r="F17" s="70" t="s">
        <v>45</v>
      </c>
      <c r="G17" s="61">
        <v>7.5</v>
      </c>
      <c r="H17" s="8">
        <v>9.3000000000000007</v>
      </c>
      <c r="I17" s="8">
        <v>10</v>
      </c>
      <c r="J17" s="8">
        <v>7.5</v>
      </c>
      <c r="K17" s="8">
        <v>8</v>
      </c>
      <c r="L17" s="14">
        <f t="shared" si="0"/>
        <v>4.2300000000000004</v>
      </c>
      <c r="M17" s="8">
        <v>8</v>
      </c>
      <c r="N17" s="8">
        <v>10</v>
      </c>
      <c r="O17" s="8">
        <v>10</v>
      </c>
      <c r="P17" s="8">
        <v>10</v>
      </c>
      <c r="Q17" s="8">
        <v>9</v>
      </c>
      <c r="R17" s="14">
        <f t="shared" si="1"/>
        <v>4.7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8.9</v>
      </c>
      <c r="Z17" s="8">
        <v>10</v>
      </c>
      <c r="AA17" s="8">
        <v>9</v>
      </c>
      <c r="AB17" s="8">
        <v>1</v>
      </c>
      <c r="AC17" s="8">
        <v>4.9000000000000004</v>
      </c>
      <c r="AD17" s="8">
        <v>9</v>
      </c>
      <c r="AE17" s="14">
        <f t="shared" si="5"/>
        <v>3.39</v>
      </c>
      <c r="AF17" s="8">
        <v>10</v>
      </c>
      <c r="AG17" s="8">
        <v>9.5</v>
      </c>
      <c r="AH17" s="8">
        <v>9</v>
      </c>
      <c r="AI17" s="8">
        <v>10</v>
      </c>
      <c r="AJ17" s="8">
        <v>7</v>
      </c>
      <c r="AK17" s="14">
        <f t="shared" si="22"/>
        <v>4.55</v>
      </c>
      <c r="AL17" s="8"/>
      <c r="AM17" s="8"/>
      <c r="AN17" s="8"/>
      <c r="AO17" s="14">
        <f t="shared" si="6"/>
        <v>0</v>
      </c>
      <c r="AP17" s="8"/>
      <c r="AQ17" s="15">
        <f t="shared" si="7"/>
        <v>0</v>
      </c>
      <c r="AR17" s="58">
        <f t="shared" si="8"/>
        <v>7.9</v>
      </c>
      <c r="AS17" s="8"/>
      <c r="AT17" s="8"/>
      <c r="AU17" s="8"/>
      <c r="AV17" s="8"/>
      <c r="AW17" s="8"/>
      <c r="AX17" s="14">
        <f t="shared" si="9"/>
        <v>0</v>
      </c>
      <c r="AY17" s="8"/>
      <c r="AZ17" s="8"/>
      <c r="BA17" s="8"/>
      <c r="BB17" s="8"/>
      <c r="BC17" s="8"/>
      <c r="BD17" s="14">
        <f t="shared" si="10"/>
        <v>0</v>
      </c>
      <c r="BE17" s="8"/>
      <c r="BF17" s="8"/>
      <c r="BG17" s="8"/>
      <c r="BH17" s="14">
        <f t="shared" si="11"/>
        <v>0</v>
      </c>
      <c r="BI17" s="8"/>
      <c r="BJ17" s="15">
        <f t="shared" si="12"/>
        <v>0</v>
      </c>
      <c r="BK17" s="58">
        <f t="shared" si="13"/>
        <v>0</v>
      </c>
      <c r="BL17" s="8"/>
      <c r="BM17" s="8"/>
      <c r="BN17" s="8"/>
      <c r="BO17" s="8"/>
      <c r="BP17" s="8"/>
      <c r="BQ17" s="14">
        <f t="shared" si="14"/>
        <v>0</v>
      </c>
      <c r="BR17" s="8"/>
      <c r="BS17" s="8"/>
      <c r="BT17" s="8"/>
      <c r="BU17" s="8"/>
      <c r="BV17" s="8"/>
      <c r="BW17" s="14">
        <f t="shared" si="15"/>
        <v>0</v>
      </c>
      <c r="BX17" s="8"/>
      <c r="BY17" s="8"/>
      <c r="BZ17" s="8"/>
      <c r="CA17" s="14">
        <f t="shared" si="16"/>
        <v>0</v>
      </c>
      <c r="CB17" s="8"/>
      <c r="CC17" s="15">
        <f t="shared" si="17"/>
        <v>0</v>
      </c>
      <c r="CD17" s="58">
        <f t="shared" si="18"/>
        <v>0</v>
      </c>
      <c r="CE17" s="58">
        <f t="shared" si="19"/>
        <v>4</v>
      </c>
      <c r="CF17" s="21"/>
      <c r="CG17" s="58">
        <f t="shared" si="20"/>
        <v>2</v>
      </c>
      <c r="CH17" s="18" t="str">
        <f t="shared" si="21"/>
        <v>Reprobado</v>
      </c>
    </row>
    <row r="18" spans="1:86" ht="20.25" customHeight="1" x14ac:dyDescent="0.4">
      <c r="A18" s="71">
        <v>6</v>
      </c>
      <c r="B18" s="3">
        <v>2568230</v>
      </c>
      <c r="C18" s="3">
        <v>4930</v>
      </c>
      <c r="D18" s="3">
        <v>14139</v>
      </c>
      <c r="E18" s="3" t="s">
        <v>158</v>
      </c>
      <c r="F18" s="72" t="s">
        <v>43</v>
      </c>
      <c r="G18" s="62">
        <v>6</v>
      </c>
      <c r="H18" s="13">
        <v>9.3000000000000007</v>
      </c>
      <c r="I18" s="13">
        <v>6</v>
      </c>
      <c r="J18" s="13">
        <v>1</v>
      </c>
      <c r="K18" s="13">
        <v>7</v>
      </c>
      <c r="L18" s="14">
        <f t="shared" si="0"/>
        <v>2.93</v>
      </c>
      <c r="M18" s="13">
        <v>7</v>
      </c>
      <c r="N18" s="13">
        <v>10</v>
      </c>
      <c r="O18" s="13">
        <v>1</v>
      </c>
      <c r="P18" s="13">
        <v>10</v>
      </c>
      <c r="Q18" s="13">
        <v>9</v>
      </c>
      <c r="R18" s="14">
        <f t="shared" si="1"/>
        <v>3.7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6.6</v>
      </c>
      <c r="Z18" s="13">
        <v>7</v>
      </c>
      <c r="AA18" s="13">
        <v>9</v>
      </c>
      <c r="AB18" s="13">
        <v>1</v>
      </c>
      <c r="AC18" s="13">
        <v>4</v>
      </c>
      <c r="AD18" s="13">
        <v>8</v>
      </c>
      <c r="AE18" s="14">
        <f t="shared" si="5"/>
        <v>2.9</v>
      </c>
      <c r="AF18" s="13">
        <v>4</v>
      </c>
      <c r="AG18" s="13">
        <v>9</v>
      </c>
      <c r="AH18" s="13">
        <v>9</v>
      </c>
      <c r="AI18" s="13">
        <v>1</v>
      </c>
      <c r="AJ18" s="13">
        <v>8</v>
      </c>
      <c r="AK18" s="14">
        <f t="shared" si="22"/>
        <v>3.1</v>
      </c>
      <c r="AL18" s="13"/>
      <c r="AM18" s="13"/>
      <c r="AN18" s="13"/>
      <c r="AO18" s="14">
        <f t="shared" si="6"/>
        <v>0</v>
      </c>
      <c r="AP18" s="13"/>
      <c r="AQ18" s="15">
        <f t="shared" si="7"/>
        <v>0</v>
      </c>
      <c r="AR18" s="58">
        <f t="shared" si="8"/>
        <v>6</v>
      </c>
      <c r="AS18" s="13">
        <v>6</v>
      </c>
      <c r="AT18" s="13">
        <v>2</v>
      </c>
      <c r="AU18" s="13">
        <v>6</v>
      </c>
      <c r="AV18" s="13">
        <v>1</v>
      </c>
      <c r="AW18" s="13">
        <v>5</v>
      </c>
      <c r="AX18" s="14">
        <f t="shared" si="9"/>
        <v>2</v>
      </c>
      <c r="AY18" s="13">
        <v>8.3000000000000007</v>
      </c>
      <c r="AZ18" s="13">
        <v>8</v>
      </c>
      <c r="BA18" s="13">
        <v>6</v>
      </c>
      <c r="BB18" s="13">
        <v>8</v>
      </c>
      <c r="BC18" s="13"/>
      <c r="BD18" s="14">
        <f t="shared" si="10"/>
        <v>3.83</v>
      </c>
      <c r="BE18" s="13"/>
      <c r="BF18" s="13"/>
      <c r="BG18" s="13"/>
      <c r="BH18" s="14">
        <f t="shared" si="11"/>
        <v>0</v>
      </c>
      <c r="BI18" s="13"/>
      <c r="BJ18" s="15">
        <f t="shared" si="12"/>
        <v>0</v>
      </c>
      <c r="BK18" s="58">
        <f t="shared" si="13"/>
        <v>5.8</v>
      </c>
      <c r="BL18" s="13">
        <v>9</v>
      </c>
      <c r="BM18" s="13">
        <v>10</v>
      </c>
      <c r="BN18" s="13">
        <v>10</v>
      </c>
      <c r="BO18" s="13">
        <v>10</v>
      </c>
      <c r="BP18" s="13">
        <v>6</v>
      </c>
      <c r="BQ18" s="14">
        <f t="shared" si="14"/>
        <v>8</v>
      </c>
      <c r="BR18" s="13">
        <v>8</v>
      </c>
      <c r="BS18" s="13"/>
      <c r="BT18" s="13"/>
      <c r="BU18" s="13"/>
      <c r="BV18" s="13"/>
      <c r="BW18" s="14">
        <f t="shared" si="15"/>
        <v>0.8</v>
      </c>
      <c r="BX18" s="13"/>
      <c r="BY18" s="13"/>
      <c r="BZ18" s="13"/>
      <c r="CA18" s="14">
        <f t="shared" si="16"/>
        <v>0</v>
      </c>
      <c r="CB18" s="13"/>
      <c r="CC18" s="15">
        <f t="shared" si="17"/>
        <v>0</v>
      </c>
      <c r="CD18" s="58">
        <f t="shared" si="18"/>
        <v>8.8000000000000007</v>
      </c>
      <c r="CE18" s="58">
        <f t="shared" si="19"/>
        <v>7</v>
      </c>
      <c r="CF18" s="22"/>
      <c r="CG18" s="58">
        <f t="shared" si="20"/>
        <v>7</v>
      </c>
      <c r="CH18" s="17" t="str">
        <f t="shared" si="21"/>
        <v>Aprobado</v>
      </c>
    </row>
    <row r="19" spans="1:86" ht="20.25" customHeight="1" x14ac:dyDescent="0.4">
      <c r="A19" s="69">
        <v>7</v>
      </c>
      <c r="B19" s="2">
        <v>7196035</v>
      </c>
      <c r="C19" s="2">
        <v>4944</v>
      </c>
      <c r="D19" s="2">
        <v>14070</v>
      </c>
      <c r="E19" s="2" t="s">
        <v>159</v>
      </c>
      <c r="F19" s="70" t="s">
        <v>45</v>
      </c>
      <c r="G19" s="61">
        <v>7</v>
      </c>
      <c r="H19" s="8">
        <v>8.6</v>
      </c>
      <c r="I19" s="8">
        <v>10</v>
      </c>
      <c r="J19" s="8">
        <v>7.5</v>
      </c>
      <c r="K19" s="8">
        <v>10</v>
      </c>
      <c r="L19" s="14">
        <f t="shared" si="0"/>
        <v>4.3099999999999996</v>
      </c>
      <c r="M19" s="8">
        <v>5</v>
      </c>
      <c r="N19" s="8">
        <v>10</v>
      </c>
      <c r="O19" s="8">
        <v>9</v>
      </c>
      <c r="P19" s="8">
        <v>10</v>
      </c>
      <c r="Q19" s="8">
        <v>9</v>
      </c>
      <c r="R19" s="14">
        <f t="shared" si="1"/>
        <v>4.3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>
        <v>10</v>
      </c>
      <c r="AA19" s="8">
        <v>10</v>
      </c>
      <c r="AB19" s="8">
        <v>1</v>
      </c>
      <c r="AC19" s="8">
        <v>10</v>
      </c>
      <c r="AD19" s="8">
        <v>9</v>
      </c>
      <c r="AE19" s="14">
        <f t="shared" si="5"/>
        <v>4</v>
      </c>
      <c r="AF19" s="8">
        <v>9</v>
      </c>
      <c r="AG19" s="8">
        <v>10</v>
      </c>
      <c r="AH19" s="8">
        <v>9</v>
      </c>
      <c r="AI19" s="8">
        <v>8</v>
      </c>
      <c r="AJ19" s="8">
        <v>7</v>
      </c>
      <c r="AK19" s="14">
        <f t="shared" si="22"/>
        <v>4.3</v>
      </c>
      <c r="AL19" s="8"/>
      <c r="AM19" s="8"/>
      <c r="AN19" s="8"/>
      <c r="AO19" s="14">
        <f t="shared" si="6"/>
        <v>0</v>
      </c>
      <c r="AP19" s="8"/>
      <c r="AQ19" s="15">
        <f t="shared" si="7"/>
        <v>0</v>
      </c>
      <c r="AR19" s="58">
        <f t="shared" si="8"/>
        <v>8.3000000000000007</v>
      </c>
      <c r="AS19" s="8">
        <v>10</v>
      </c>
      <c r="AT19" s="8">
        <v>7.5</v>
      </c>
      <c r="AU19" s="8">
        <v>6</v>
      </c>
      <c r="AV19" s="8">
        <v>1</v>
      </c>
      <c r="AW19" s="8">
        <v>5</v>
      </c>
      <c r="AX19" s="14">
        <f t="shared" si="9"/>
        <v>2.95</v>
      </c>
      <c r="AY19" s="8">
        <v>9.3000000000000007</v>
      </c>
      <c r="AZ19" s="8">
        <v>10</v>
      </c>
      <c r="BA19" s="8">
        <v>6</v>
      </c>
      <c r="BB19" s="8">
        <v>9</v>
      </c>
      <c r="BC19" s="8"/>
      <c r="BD19" s="14">
        <f t="shared" si="10"/>
        <v>4.43</v>
      </c>
      <c r="BE19" s="8"/>
      <c r="BF19" s="8"/>
      <c r="BG19" s="8"/>
      <c r="BH19" s="14">
        <f t="shared" si="11"/>
        <v>0</v>
      </c>
      <c r="BI19" s="8"/>
      <c r="BJ19" s="15">
        <f t="shared" si="12"/>
        <v>0</v>
      </c>
      <c r="BK19" s="58">
        <f t="shared" si="13"/>
        <v>7.4</v>
      </c>
      <c r="BL19" s="8">
        <v>3</v>
      </c>
      <c r="BM19" s="8">
        <v>10</v>
      </c>
      <c r="BN19" s="8">
        <v>10</v>
      </c>
      <c r="BO19" s="8">
        <v>6</v>
      </c>
      <c r="BP19" s="8">
        <v>10</v>
      </c>
      <c r="BQ19" s="14">
        <f t="shared" si="14"/>
        <v>6.8</v>
      </c>
      <c r="BR19" s="8">
        <v>8</v>
      </c>
      <c r="BS19" s="8"/>
      <c r="BT19" s="8"/>
      <c r="BU19" s="8"/>
      <c r="BV19" s="8"/>
      <c r="BW19" s="14">
        <f t="shared" si="15"/>
        <v>0.8</v>
      </c>
      <c r="BX19" s="8"/>
      <c r="BY19" s="8"/>
      <c r="BZ19" s="8"/>
      <c r="CA19" s="14">
        <f t="shared" si="16"/>
        <v>0</v>
      </c>
      <c r="CB19" s="8"/>
      <c r="CC19" s="15">
        <f t="shared" si="17"/>
        <v>0</v>
      </c>
      <c r="CD19" s="58">
        <f t="shared" si="18"/>
        <v>7.6</v>
      </c>
      <c r="CE19" s="58">
        <f t="shared" si="19"/>
        <v>8</v>
      </c>
      <c r="CF19" s="21"/>
      <c r="CG19" s="58">
        <f t="shared" si="20"/>
        <v>8</v>
      </c>
      <c r="CH19" s="18" t="str">
        <f t="shared" si="21"/>
        <v>Aprobado</v>
      </c>
    </row>
    <row r="20" spans="1:86" ht="20.25" customHeight="1" x14ac:dyDescent="0.4">
      <c r="A20" s="71">
        <v>8</v>
      </c>
      <c r="B20" s="3">
        <v>3777016</v>
      </c>
      <c r="C20" s="3">
        <v>4935</v>
      </c>
      <c r="D20" s="3">
        <v>14071</v>
      </c>
      <c r="E20" s="3" t="s">
        <v>160</v>
      </c>
      <c r="F20" s="72" t="s">
        <v>43</v>
      </c>
      <c r="G20" s="62">
        <v>6</v>
      </c>
      <c r="H20" s="13">
        <v>9.3000000000000007</v>
      </c>
      <c r="I20" s="13">
        <v>6.5</v>
      </c>
      <c r="J20" s="13">
        <v>10</v>
      </c>
      <c r="K20" s="13">
        <v>7</v>
      </c>
      <c r="L20" s="14">
        <f t="shared" si="0"/>
        <v>3.88</v>
      </c>
      <c r="M20" s="13">
        <v>7</v>
      </c>
      <c r="N20" s="13">
        <v>10</v>
      </c>
      <c r="O20" s="13">
        <v>10</v>
      </c>
      <c r="P20" s="13">
        <v>10</v>
      </c>
      <c r="Q20" s="13">
        <v>9</v>
      </c>
      <c r="R20" s="14">
        <f t="shared" si="1"/>
        <v>4.5999999999999996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8.5</v>
      </c>
      <c r="Z20" s="13">
        <v>9</v>
      </c>
      <c r="AA20" s="13">
        <v>9</v>
      </c>
      <c r="AB20" s="13">
        <v>8</v>
      </c>
      <c r="AC20" s="13">
        <v>5.9</v>
      </c>
      <c r="AD20" s="13">
        <v>9</v>
      </c>
      <c r="AE20" s="14">
        <f t="shared" si="5"/>
        <v>4.09</v>
      </c>
      <c r="AF20" s="13">
        <v>4</v>
      </c>
      <c r="AG20" s="13">
        <v>9</v>
      </c>
      <c r="AH20" s="13">
        <v>9</v>
      </c>
      <c r="AI20" s="13">
        <v>1</v>
      </c>
      <c r="AJ20" s="13">
        <v>8</v>
      </c>
      <c r="AK20" s="14">
        <f t="shared" si="22"/>
        <v>3.1</v>
      </c>
      <c r="AL20" s="13"/>
      <c r="AM20" s="13"/>
      <c r="AN20" s="13"/>
      <c r="AO20" s="14">
        <f t="shared" si="6"/>
        <v>0</v>
      </c>
      <c r="AP20" s="13"/>
      <c r="AQ20" s="15">
        <f t="shared" si="7"/>
        <v>0</v>
      </c>
      <c r="AR20" s="58">
        <f t="shared" si="8"/>
        <v>7.2</v>
      </c>
      <c r="AS20" s="13">
        <v>6</v>
      </c>
      <c r="AT20" s="13">
        <v>1</v>
      </c>
      <c r="AU20" s="13">
        <v>5</v>
      </c>
      <c r="AV20" s="13">
        <v>7</v>
      </c>
      <c r="AW20" s="13">
        <v>8</v>
      </c>
      <c r="AX20" s="14">
        <f t="shared" si="9"/>
        <v>2.7</v>
      </c>
      <c r="AY20" s="13">
        <v>8.3000000000000007</v>
      </c>
      <c r="AZ20" s="13">
        <v>8</v>
      </c>
      <c r="BA20" s="13">
        <v>5</v>
      </c>
      <c r="BB20" s="13">
        <v>5</v>
      </c>
      <c r="BC20" s="13"/>
      <c r="BD20" s="14">
        <f t="shared" si="10"/>
        <v>3.43</v>
      </c>
      <c r="BE20" s="13"/>
      <c r="BF20" s="13"/>
      <c r="BG20" s="13"/>
      <c r="BH20" s="14">
        <f t="shared" si="11"/>
        <v>0</v>
      </c>
      <c r="BI20" s="13"/>
      <c r="BJ20" s="15">
        <f t="shared" si="12"/>
        <v>0</v>
      </c>
      <c r="BK20" s="58">
        <f t="shared" si="13"/>
        <v>6.1</v>
      </c>
      <c r="BL20" s="13">
        <v>5</v>
      </c>
      <c r="BM20" s="13">
        <v>1</v>
      </c>
      <c r="BN20" s="13">
        <v>9</v>
      </c>
      <c r="BO20" s="13">
        <v>10</v>
      </c>
      <c r="BP20" s="13">
        <v>6</v>
      </c>
      <c r="BQ20" s="14">
        <f t="shared" si="14"/>
        <v>6.1</v>
      </c>
      <c r="BR20" s="13">
        <v>7</v>
      </c>
      <c r="BS20" s="13"/>
      <c r="BT20" s="13"/>
      <c r="BU20" s="13"/>
      <c r="BV20" s="13"/>
      <c r="BW20" s="14">
        <f t="shared" si="15"/>
        <v>0.7</v>
      </c>
      <c r="BX20" s="13"/>
      <c r="BY20" s="13"/>
      <c r="BZ20" s="13"/>
      <c r="CA20" s="14">
        <f t="shared" si="16"/>
        <v>0</v>
      </c>
      <c r="CB20" s="13"/>
      <c r="CC20" s="15">
        <f t="shared" si="17"/>
        <v>0</v>
      </c>
      <c r="CD20" s="58">
        <f t="shared" si="18"/>
        <v>6.8</v>
      </c>
      <c r="CE20" s="58">
        <f t="shared" si="19"/>
        <v>7</v>
      </c>
      <c r="CF20" s="22"/>
      <c r="CG20" s="58">
        <f t="shared" si="20"/>
        <v>7</v>
      </c>
      <c r="CH20" s="17" t="str">
        <f t="shared" si="21"/>
        <v>Aprobado</v>
      </c>
    </row>
    <row r="21" spans="1:86" ht="20.25" customHeight="1" x14ac:dyDescent="0.4">
      <c r="A21" s="69">
        <v>9</v>
      </c>
      <c r="B21" s="2">
        <v>2161170</v>
      </c>
      <c r="C21" s="2">
        <v>4842</v>
      </c>
      <c r="D21" s="2">
        <v>14359</v>
      </c>
      <c r="E21" s="2" t="s">
        <v>161</v>
      </c>
      <c r="F21" s="70" t="s">
        <v>45</v>
      </c>
      <c r="G21" s="61">
        <v>6</v>
      </c>
      <c r="H21" s="8">
        <v>10</v>
      </c>
      <c r="I21" s="8">
        <v>9</v>
      </c>
      <c r="J21" s="8">
        <v>7.5</v>
      </c>
      <c r="K21" s="8">
        <v>6</v>
      </c>
      <c r="L21" s="14">
        <f t="shared" si="0"/>
        <v>3.85</v>
      </c>
      <c r="M21" s="8">
        <v>7</v>
      </c>
      <c r="N21" s="8">
        <v>10</v>
      </c>
      <c r="O21" s="8">
        <v>1</v>
      </c>
      <c r="P21" s="8">
        <v>1</v>
      </c>
      <c r="Q21" s="8">
        <v>9</v>
      </c>
      <c r="R21" s="14">
        <f t="shared" si="1"/>
        <v>2.8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6.7</v>
      </c>
      <c r="Z21" s="8">
        <v>7.5</v>
      </c>
      <c r="AA21" s="8">
        <v>10</v>
      </c>
      <c r="AB21" s="8">
        <v>1</v>
      </c>
      <c r="AC21" s="8">
        <v>6.1</v>
      </c>
      <c r="AD21" s="8">
        <v>1</v>
      </c>
      <c r="AE21" s="14">
        <f t="shared" si="5"/>
        <v>2.56</v>
      </c>
      <c r="AF21" s="8">
        <v>10</v>
      </c>
      <c r="AG21" s="8">
        <v>10</v>
      </c>
      <c r="AH21" s="8">
        <v>9</v>
      </c>
      <c r="AI21" s="8">
        <v>7</v>
      </c>
      <c r="AJ21" s="8">
        <v>6</v>
      </c>
      <c r="AK21" s="14">
        <f t="shared" si="22"/>
        <v>4.2</v>
      </c>
      <c r="AL21" s="8"/>
      <c r="AM21" s="8"/>
      <c r="AN21" s="8"/>
      <c r="AO21" s="14">
        <f t="shared" si="6"/>
        <v>0</v>
      </c>
      <c r="AP21" s="8"/>
      <c r="AQ21" s="15">
        <f t="shared" si="7"/>
        <v>0</v>
      </c>
      <c r="AR21" s="58">
        <f t="shared" si="8"/>
        <v>6.8</v>
      </c>
      <c r="AS21" s="8">
        <v>1</v>
      </c>
      <c r="AT21" s="8">
        <v>2.5</v>
      </c>
      <c r="AU21" s="8">
        <v>6</v>
      </c>
      <c r="AV21" s="8">
        <v>7</v>
      </c>
      <c r="AW21" s="8">
        <v>9</v>
      </c>
      <c r="AX21" s="14">
        <f t="shared" si="9"/>
        <v>2.5499999999999998</v>
      </c>
      <c r="AY21" s="8">
        <v>8.3000000000000007</v>
      </c>
      <c r="AZ21" s="8">
        <v>8.5</v>
      </c>
      <c r="BA21" s="8">
        <v>6</v>
      </c>
      <c r="BB21" s="8">
        <v>9</v>
      </c>
      <c r="BC21" s="8"/>
      <c r="BD21" s="14">
        <f t="shared" si="10"/>
        <v>4.03</v>
      </c>
      <c r="BE21" s="8"/>
      <c r="BF21" s="8"/>
      <c r="BG21" s="8"/>
      <c r="BH21" s="14">
        <f t="shared" si="11"/>
        <v>0</v>
      </c>
      <c r="BI21" s="8"/>
      <c r="BJ21" s="15">
        <f t="shared" si="12"/>
        <v>0</v>
      </c>
      <c r="BK21" s="58">
        <f t="shared" si="13"/>
        <v>6.6</v>
      </c>
      <c r="BL21" s="8">
        <v>8</v>
      </c>
      <c r="BM21" s="8">
        <v>8</v>
      </c>
      <c r="BN21" s="8">
        <v>6</v>
      </c>
      <c r="BO21" s="8">
        <v>10</v>
      </c>
      <c r="BP21" s="8">
        <v>6</v>
      </c>
      <c r="BQ21" s="14">
        <f t="shared" si="14"/>
        <v>6.8</v>
      </c>
      <c r="BR21" s="8">
        <v>8</v>
      </c>
      <c r="BS21" s="8"/>
      <c r="BT21" s="8"/>
      <c r="BU21" s="8"/>
      <c r="BV21" s="8"/>
      <c r="BW21" s="14">
        <f t="shared" si="15"/>
        <v>0.8</v>
      </c>
      <c r="BX21" s="8"/>
      <c r="BY21" s="8"/>
      <c r="BZ21" s="8"/>
      <c r="CA21" s="14">
        <f t="shared" si="16"/>
        <v>0</v>
      </c>
      <c r="CB21" s="8"/>
      <c r="CC21" s="15">
        <f t="shared" si="17"/>
        <v>0</v>
      </c>
      <c r="CD21" s="58">
        <f t="shared" si="18"/>
        <v>7.6</v>
      </c>
      <c r="CE21" s="58">
        <f t="shared" si="19"/>
        <v>7</v>
      </c>
      <c r="CF21" s="21"/>
      <c r="CG21" s="58">
        <f t="shared" si="20"/>
        <v>7</v>
      </c>
      <c r="CH21" s="18" t="str">
        <f t="shared" si="21"/>
        <v>Aprobado</v>
      </c>
    </row>
    <row r="22" spans="1:86" ht="20.25" customHeight="1" x14ac:dyDescent="0.4">
      <c r="A22" s="71">
        <v>10</v>
      </c>
      <c r="B22" s="3">
        <v>2556245</v>
      </c>
      <c r="C22" s="3">
        <v>4942</v>
      </c>
      <c r="D22" s="3">
        <v>14072</v>
      </c>
      <c r="E22" s="3" t="s">
        <v>162</v>
      </c>
      <c r="F22" s="72" t="s">
        <v>45</v>
      </c>
      <c r="G22" s="62">
        <v>9</v>
      </c>
      <c r="H22" s="13">
        <v>10</v>
      </c>
      <c r="I22" s="13">
        <v>9.5</v>
      </c>
      <c r="J22" s="13">
        <v>5</v>
      </c>
      <c r="K22" s="13">
        <v>10</v>
      </c>
      <c r="L22" s="14">
        <f t="shared" si="0"/>
        <v>4.3499999999999996</v>
      </c>
      <c r="M22" s="13">
        <v>8</v>
      </c>
      <c r="N22" s="13">
        <v>10</v>
      </c>
      <c r="O22" s="13">
        <v>10</v>
      </c>
      <c r="P22" s="13">
        <v>10</v>
      </c>
      <c r="Q22" s="13">
        <v>9</v>
      </c>
      <c r="R22" s="14">
        <f t="shared" si="1"/>
        <v>4.7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9.1</v>
      </c>
      <c r="Z22" s="13">
        <v>9</v>
      </c>
      <c r="AA22" s="13">
        <v>10</v>
      </c>
      <c r="AB22" s="13">
        <v>10</v>
      </c>
      <c r="AC22" s="13">
        <v>9</v>
      </c>
      <c r="AD22" s="13">
        <v>9</v>
      </c>
      <c r="AE22" s="14">
        <f t="shared" si="5"/>
        <v>4.7</v>
      </c>
      <c r="AF22" s="13">
        <v>9</v>
      </c>
      <c r="AG22" s="13">
        <v>10</v>
      </c>
      <c r="AH22" s="13">
        <v>9</v>
      </c>
      <c r="AI22" s="13">
        <v>10</v>
      </c>
      <c r="AJ22" s="13">
        <v>7</v>
      </c>
      <c r="AK22" s="14">
        <f t="shared" si="22"/>
        <v>4.5</v>
      </c>
      <c r="AL22" s="13"/>
      <c r="AM22" s="13"/>
      <c r="AN22" s="13"/>
      <c r="AO22" s="14">
        <f t="shared" si="6"/>
        <v>0</v>
      </c>
      <c r="AP22" s="13"/>
      <c r="AQ22" s="15">
        <f t="shared" si="7"/>
        <v>0</v>
      </c>
      <c r="AR22" s="58">
        <f t="shared" si="8"/>
        <v>9.1999999999999993</v>
      </c>
      <c r="AS22" s="13">
        <v>9.5</v>
      </c>
      <c r="AT22" s="13">
        <v>7.5</v>
      </c>
      <c r="AU22" s="13">
        <v>5</v>
      </c>
      <c r="AV22" s="13">
        <v>8</v>
      </c>
      <c r="AW22" s="13">
        <v>8</v>
      </c>
      <c r="AX22" s="14">
        <f t="shared" si="9"/>
        <v>3.8</v>
      </c>
      <c r="AY22" s="13">
        <v>8.3000000000000007</v>
      </c>
      <c r="AZ22" s="13">
        <v>9.6</v>
      </c>
      <c r="BA22" s="13">
        <v>4</v>
      </c>
      <c r="BB22" s="13">
        <v>9</v>
      </c>
      <c r="BC22" s="13"/>
      <c r="BD22" s="14">
        <f t="shared" si="10"/>
        <v>4.05</v>
      </c>
      <c r="BE22" s="13"/>
      <c r="BF22" s="13"/>
      <c r="BG22" s="13"/>
      <c r="BH22" s="14">
        <f t="shared" si="11"/>
        <v>0</v>
      </c>
      <c r="BI22" s="13"/>
      <c r="BJ22" s="15">
        <f t="shared" si="12"/>
        <v>0</v>
      </c>
      <c r="BK22" s="58">
        <f t="shared" si="13"/>
        <v>7.9</v>
      </c>
      <c r="BL22" s="13">
        <v>9</v>
      </c>
      <c r="BM22" s="13">
        <v>10</v>
      </c>
      <c r="BN22" s="13">
        <v>9</v>
      </c>
      <c r="BO22" s="13">
        <v>10</v>
      </c>
      <c r="BP22" s="13">
        <v>10</v>
      </c>
      <c r="BQ22" s="14">
        <f t="shared" si="14"/>
        <v>8.6</v>
      </c>
      <c r="BR22" s="13">
        <v>10</v>
      </c>
      <c r="BS22" s="13"/>
      <c r="BT22" s="13"/>
      <c r="BU22" s="13"/>
      <c r="BV22" s="13"/>
      <c r="BW22" s="14">
        <f t="shared" si="15"/>
        <v>1</v>
      </c>
      <c r="BX22" s="13"/>
      <c r="BY22" s="13"/>
      <c r="BZ22" s="13"/>
      <c r="CA22" s="14">
        <f t="shared" si="16"/>
        <v>0</v>
      </c>
      <c r="CB22" s="13"/>
      <c r="CC22" s="15">
        <f t="shared" si="17"/>
        <v>0</v>
      </c>
      <c r="CD22" s="58">
        <f t="shared" si="18"/>
        <v>9.6</v>
      </c>
      <c r="CE22" s="58">
        <f t="shared" si="19"/>
        <v>9</v>
      </c>
      <c r="CF22" s="22"/>
      <c r="CG22" s="58">
        <f t="shared" si="20"/>
        <v>9</v>
      </c>
      <c r="CH22" s="17" t="str">
        <f t="shared" si="21"/>
        <v>Aprobado</v>
      </c>
    </row>
    <row r="23" spans="1:86" ht="20.25" customHeight="1" x14ac:dyDescent="0.4">
      <c r="A23" s="69">
        <v>11</v>
      </c>
      <c r="B23" s="2">
        <v>2561709</v>
      </c>
      <c r="C23" s="2">
        <v>4927</v>
      </c>
      <c r="D23" s="2">
        <v>14073</v>
      </c>
      <c r="E23" s="2" t="s">
        <v>163</v>
      </c>
      <c r="F23" s="70" t="s">
        <v>43</v>
      </c>
      <c r="G23" s="61">
        <v>8.5</v>
      </c>
      <c r="H23" s="8">
        <v>9.3000000000000007</v>
      </c>
      <c r="I23" s="8">
        <v>10</v>
      </c>
      <c r="J23" s="8">
        <v>10</v>
      </c>
      <c r="K23" s="8">
        <v>10</v>
      </c>
      <c r="L23" s="14">
        <f t="shared" si="0"/>
        <v>4.78</v>
      </c>
      <c r="M23" s="8">
        <v>8</v>
      </c>
      <c r="N23" s="8">
        <v>9</v>
      </c>
      <c r="O23" s="8">
        <v>10</v>
      </c>
      <c r="P23" s="8">
        <v>10</v>
      </c>
      <c r="Q23" s="8">
        <v>9</v>
      </c>
      <c r="R23" s="14">
        <f t="shared" si="1"/>
        <v>4.5999999999999996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9.4</v>
      </c>
      <c r="Z23" s="8">
        <v>10</v>
      </c>
      <c r="AA23" s="8">
        <v>10</v>
      </c>
      <c r="AB23" s="8">
        <v>10</v>
      </c>
      <c r="AC23" s="8">
        <v>6.3</v>
      </c>
      <c r="AD23" s="8">
        <v>9</v>
      </c>
      <c r="AE23" s="14">
        <f t="shared" si="5"/>
        <v>4.53</v>
      </c>
      <c r="AF23" s="8">
        <v>8</v>
      </c>
      <c r="AG23" s="8">
        <v>8</v>
      </c>
      <c r="AH23" s="8">
        <v>8</v>
      </c>
      <c r="AI23" s="8">
        <v>10</v>
      </c>
      <c r="AJ23" s="8">
        <v>9</v>
      </c>
      <c r="AK23" s="14">
        <f t="shared" si="22"/>
        <v>4.3</v>
      </c>
      <c r="AL23" s="8"/>
      <c r="AM23" s="8"/>
      <c r="AN23" s="8"/>
      <c r="AO23" s="14">
        <f t="shared" si="6"/>
        <v>0</v>
      </c>
      <c r="AP23" s="8"/>
      <c r="AQ23" s="15">
        <f t="shared" si="7"/>
        <v>0</v>
      </c>
      <c r="AR23" s="58">
        <f t="shared" si="8"/>
        <v>8.8000000000000007</v>
      </c>
      <c r="AS23" s="8">
        <v>8.5</v>
      </c>
      <c r="AT23" s="8">
        <v>7.5</v>
      </c>
      <c r="AU23" s="8">
        <v>8</v>
      </c>
      <c r="AV23" s="8">
        <v>1</v>
      </c>
      <c r="AW23" s="8">
        <v>8</v>
      </c>
      <c r="AX23" s="14">
        <f t="shared" si="9"/>
        <v>3.3</v>
      </c>
      <c r="AY23" s="8">
        <v>6.7</v>
      </c>
      <c r="AZ23" s="8">
        <v>9.6</v>
      </c>
      <c r="BA23" s="8">
        <v>8</v>
      </c>
      <c r="BB23" s="8">
        <v>8</v>
      </c>
      <c r="BC23" s="8"/>
      <c r="BD23" s="14">
        <f t="shared" si="10"/>
        <v>4.1900000000000004</v>
      </c>
      <c r="BE23" s="8"/>
      <c r="BF23" s="8"/>
      <c r="BG23" s="8"/>
      <c r="BH23" s="14">
        <f t="shared" si="11"/>
        <v>0</v>
      </c>
      <c r="BI23" s="8"/>
      <c r="BJ23" s="15">
        <f t="shared" si="12"/>
        <v>0</v>
      </c>
      <c r="BK23" s="58">
        <f t="shared" si="13"/>
        <v>7.5</v>
      </c>
      <c r="BL23" s="8">
        <v>7</v>
      </c>
      <c r="BM23" s="8">
        <v>10</v>
      </c>
      <c r="BN23" s="8">
        <v>10</v>
      </c>
      <c r="BO23" s="8">
        <v>10</v>
      </c>
      <c r="BP23" s="8">
        <v>6</v>
      </c>
      <c r="BQ23" s="14">
        <f t="shared" si="14"/>
        <v>7.6</v>
      </c>
      <c r="BR23" s="8">
        <v>10</v>
      </c>
      <c r="BS23" s="8"/>
      <c r="BT23" s="8"/>
      <c r="BU23" s="8"/>
      <c r="BV23" s="8"/>
      <c r="BW23" s="14">
        <f t="shared" si="15"/>
        <v>1</v>
      </c>
      <c r="BX23" s="8"/>
      <c r="BY23" s="8"/>
      <c r="BZ23" s="8"/>
      <c r="CA23" s="14">
        <f t="shared" si="16"/>
        <v>0</v>
      </c>
      <c r="CB23" s="8"/>
      <c r="CC23" s="15">
        <f t="shared" si="17"/>
        <v>0</v>
      </c>
      <c r="CD23" s="58">
        <f t="shared" si="18"/>
        <v>8.6</v>
      </c>
      <c r="CE23" s="58">
        <f t="shared" si="19"/>
        <v>9</v>
      </c>
      <c r="CF23" s="21"/>
      <c r="CG23" s="58">
        <f t="shared" si="20"/>
        <v>9</v>
      </c>
      <c r="CH23" s="18" t="str">
        <f t="shared" si="21"/>
        <v>Aprobado</v>
      </c>
    </row>
    <row r="24" spans="1:86" ht="20.25" customHeight="1" x14ac:dyDescent="0.4">
      <c r="A24" s="71">
        <v>12</v>
      </c>
      <c r="B24" s="3">
        <v>3984081</v>
      </c>
      <c r="C24" s="3">
        <v>4929</v>
      </c>
      <c r="D24" s="3">
        <v>14074</v>
      </c>
      <c r="E24" s="3" t="s">
        <v>164</v>
      </c>
      <c r="F24" s="72" t="s">
        <v>43</v>
      </c>
      <c r="G24" s="62">
        <v>9</v>
      </c>
      <c r="H24" s="13">
        <v>9.3000000000000007</v>
      </c>
      <c r="I24" s="13">
        <v>10</v>
      </c>
      <c r="J24" s="13">
        <v>10</v>
      </c>
      <c r="K24" s="13">
        <v>10</v>
      </c>
      <c r="L24" s="14">
        <f t="shared" si="0"/>
        <v>4.83</v>
      </c>
      <c r="M24" s="13">
        <v>8</v>
      </c>
      <c r="N24" s="13">
        <v>9</v>
      </c>
      <c r="O24" s="13">
        <v>10</v>
      </c>
      <c r="P24" s="13">
        <v>10</v>
      </c>
      <c r="Q24" s="13">
        <v>9</v>
      </c>
      <c r="R24" s="14">
        <f t="shared" si="1"/>
        <v>4.5999999999999996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9.4</v>
      </c>
      <c r="Z24" s="13">
        <v>10</v>
      </c>
      <c r="AA24" s="13">
        <v>10</v>
      </c>
      <c r="AB24" s="13">
        <v>10</v>
      </c>
      <c r="AC24" s="13">
        <v>6.5</v>
      </c>
      <c r="AD24" s="13">
        <v>9</v>
      </c>
      <c r="AE24" s="14">
        <f t="shared" si="5"/>
        <v>4.55</v>
      </c>
      <c r="AF24" s="13">
        <v>8</v>
      </c>
      <c r="AG24" s="13">
        <v>10</v>
      </c>
      <c r="AH24" s="13">
        <v>8</v>
      </c>
      <c r="AI24" s="13">
        <v>10</v>
      </c>
      <c r="AJ24" s="13">
        <v>9</v>
      </c>
      <c r="AK24" s="14">
        <f t="shared" si="22"/>
        <v>4.5</v>
      </c>
      <c r="AL24" s="13"/>
      <c r="AM24" s="13"/>
      <c r="AN24" s="13"/>
      <c r="AO24" s="14">
        <f t="shared" si="6"/>
        <v>0</v>
      </c>
      <c r="AP24" s="13"/>
      <c r="AQ24" s="15">
        <f t="shared" si="7"/>
        <v>0</v>
      </c>
      <c r="AR24" s="58">
        <f t="shared" si="8"/>
        <v>9.1</v>
      </c>
      <c r="AS24" s="13">
        <v>5</v>
      </c>
      <c r="AT24" s="13">
        <v>5</v>
      </c>
      <c r="AU24" s="13">
        <v>8</v>
      </c>
      <c r="AV24" s="13">
        <v>1</v>
      </c>
      <c r="AW24" s="13">
        <v>8</v>
      </c>
      <c r="AX24" s="14">
        <f t="shared" si="9"/>
        <v>2.7</v>
      </c>
      <c r="AY24" s="13">
        <v>6.7</v>
      </c>
      <c r="AZ24" s="13">
        <v>8</v>
      </c>
      <c r="BA24" s="13">
        <v>8</v>
      </c>
      <c r="BB24" s="13">
        <v>8</v>
      </c>
      <c r="BC24" s="13"/>
      <c r="BD24" s="14">
        <f t="shared" si="10"/>
        <v>3.87</v>
      </c>
      <c r="BE24" s="13"/>
      <c r="BF24" s="13"/>
      <c r="BG24" s="13"/>
      <c r="BH24" s="14">
        <f t="shared" si="11"/>
        <v>0</v>
      </c>
      <c r="BI24" s="13"/>
      <c r="BJ24" s="15">
        <f t="shared" si="12"/>
        <v>0</v>
      </c>
      <c r="BK24" s="58">
        <f t="shared" si="13"/>
        <v>6.6</v>
      </c>
      <c r="BL24" s="13">
        <v>8</v>
      </c>
      <c r="BM24" s="13">
        <v>10</v>
      </c>
      <c r="BN24" s="13">
        <v>10</v>
      </c>
      <c r="BO24" s="13">
        <v>10</v>
      </c>
      <c r="BP24" s="13">
        <v>6</v>
      </c>
      <c r="BQ24" s="14">
        <f t="shared" si="14"/>
        <v>7.8</v>
      </c>
      <c r="BR24" s="13">
        <v>10</v>
      </c>
      <c r="BS24" s="13"/>
      <c r="BT24" s="13"/>
      <c r="BU24" s="13"/>
      <c r="BV24" s="13"/>
      <c r="BW24" s="14">
        <f t="shared" si="15"/>
        <v>1</v>
      </c>
      <c r="BX24" s="13"/>
      <c r="BY24" s="13"/>
      <c r="BZ24" s="13"/>
      <c r="CA24" s="14">
        <f t="shared" si="16"/>
        <v>0</v>
      </c>
      <c r="CB24" s="13"/>
      <c r="CC24" s="15">
        <f t="shared" si="17"/>
        <v>0</v>
      </c>
      <c r="CD24" s="58">
        <f t="shared" si="18"/>
        <v>8.8000000000000007</v>
      </c>
      <c r="CE24" s="58">
        <f t="shared" si="19"/>
        <v>8</v>
      </c>
      <c r="CF24" s="22"/>
      <c r="CG24" s="58">
        <f t="shared" si="20"/>
        <v>8</v>
      </c>
      <c r="CH24" s="17" t="str">
        <f t="shared" si="21"/>
        <v>Aprobado</v>
      </c>
    </row>
    <row r="25" spans="1:86" ht="20.25" customHeight="1" x14ac:dyDescent="0.4">
      <c r="A25" s="69">
        <v>13</v>
      </c>
      <c r="B25" s="2">
        <v>2557691</v>
      </c>
      <c r="C25" s="2">
        <v>4901</v>
      </c>
      <c r="D25" s="2">
        <v>14075</v>
      </c>
      <c r="E25" s="2" t="s">
        <v>165</v>
      </c>
      <c r="F25" s="70" t="s">
        <v>43</v>
      </c>
      <c r="G25" s="61">
        <v>6</v>
      </c>
      <c r="H25" s="8">
        <v>9.3000000000000007</v>
      </c>
      <c r="I25" s="8">
        <v>8.5</v>
      </c>
      <c r="J25" s="8">
        <v>3</v>
      </c>
      <c r="K25" s="8">
        <v>8</v>
      </c>
      <c r="L25" s="14">
        <f t="shared" si="0"/>
        <v>3.48</v>
      </c>
      <c r="M25" s="8">
        <v>7</v>
      </c>
      <c r="N25" s="8">
        <v>9</v>
      </c>
      <c r="O25" s="8">
        <v>9</v>
      </c>
      <c r="P25" s="8">
        <v>8</v>
      </c>
      <c r="Q25" s="8">
        <v>9</v>
      </c>
      <c r="R25" s="14">
        <f t="shared" si="1"/>
        <v>4.2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7.7</v>
      </c>
      <c r="Z25" s="8">
        <v>10</v>
      </c>
      <c r="AA25" s="8">
        <v>10</v>
      </c>
      <c r="AB25" s="8">
        <v>1</v>
      </c>
      <c r="AC25" s="8">
        <v>4.0999999999999996</v>
      </c>
      <c r="AD25" s="8">
        <v>9</v>
      </c>
      <c r="AE25" s="14">
        <f t="shared" si="5"/>
        <v>3.41</v>
      </c>
      <c r="AF25" s="8">
        <v>8</v>
      </c>
      <c r="AG25" s="8">
        <v>7</v>
      </c>
      <c r="AH25" s="8">
        <v>7</v>
      </c>
      <c r="AI25" s="8">
        <v>5</v>
      </c>
      <c r="AJ25" s="8">
        <v>8</v>
      </c>
      <c r="AK25" s="14">
        <f t="shared" si="22"/>
        <v>3.5</v>
      </c>
      <c r="AL25" s="8"/>
      <c r="AM25" s="8"/>
      <c r="AN25" s="8"/>
      <c r="AO25" s="14">
        <f t="shared" si="6"/>
        <v>0</v>
      </c>
      <c r="AP25" s="8"/>
      <c r="AQ25" s="15">
        <f t="shared" si="7"/>
        <v>0</v>
      </c>
      <c r="AR25" s="58">
        <f t="shared" si="8"/>
        <v>6.9</v>
      </c>
      <c r="AS25" s="8">
        <v>6</v>
      </c>
      <c r="AT25" s="8">
        <v>3</v>
      </c>
      <c r="AU25" s="8">
        <v>7</v>
      </c>
      <c r="AV25" s="8">
        <v>1</v>
      </c>
      <c r="AW25" s="8">
        <v>8</v>
      </c>
      <c r="AX25" s="14">
        <f t="shared" si="9"/>
        <v>2.5</v>
      </c>
      <c r="AY25" s="8">
        <v>7.5</v>
      </c>
      <c r="AZ25" s="8">
        <v>9.6</v>
      </c>
      <c r="BA25" s="8">
        <v>7</v>
      </c>
      <c r="BB25" s="8">
        <v>9</v>
      </c>
      <c r="BC25" s="8"/>
      <c r="BD25" s="14">
        <f t="shared" si="10"/>
        <v>4.2699999999999996</v>
      </c>
      <c r="BE25" s="8"/>
      <c r="BF25" s="8"/>
      <c r="BG25" s="8"/>
      <c r="BH25" s="14">
        <f t="shared" si="11"/>
        <v>0</v>
      </c>
      <c r="BI25" s="8"/>
      <c r="BJ25" s="15">
        <f t="shared" si="12"/>
        <v>0</v>
      </c>
      <c r="BK25" s="58">
        <f t="shared" si="13"/>
        <v>6.8</v>
      </c>
      <c r="BL25" s="8">
        <v>5.5</v>
      </c>
      <c r="BM25" s="8">
        <v>10</v>
      </c>
      <c r="BN25" s="8">
        <v>1</v>
      </c>
      <c r="BO25" s="8">
        <v>10</v>
      </c>
      <c r="BP25" s="8">
        <v>6</v>
      </c>
      <c r="BQ25" s="14">
        <f t="shared" si="14"/>
        <v>5.5</v>
      </c>
      <c r="BR25" s="8">
        <v>7</v>
      </c>
      <c r="BS25" s="8"/>
      <c r="BT25" s="8"/>
      <c r="BU25" s="8"/>
      <c r="BV25" s="8"/>
      <c r="BW25" s="14">
        <f t="shared" si="15"/>
        <v>0.7</v>
      </c>
      <c r="BX25" s="8"/>
      <c r="BY25" s="8"/>
      <c r="BZ25" s="8"/>
      <c r="CA25" s="14">
        <f t="shared" si="16"/>
        <v>0</v>
      </c>
      <c r="CB25" s="8"/>
      <c r="CC25" s="15">
        <f t="shared" si="17"/>
        <v>0</v>
      </c>
      <c r="CD25" s="58">
        <f t="shared" si="18"/>
        <v>6.2</v>
      </c>
      <c r="CE25" s="58">
        <f t="shared" si="19"/>
        <v>7</v>
      </c>
      <c r="CF25" s="21"/>
      <c r="CG25" s="58">
        <f t="shared" si="20"/>
        <v>7</v>
      </c>
      <c r="CH25" s="18" t="str">
        <f t="shared" si="21"/>
        <v>Aprobado</v>
      </c>
    </row>
    <row r="26" spans="1:86" ht="20.25" customHeight="1" x14ac:dyDescent="0.4">
      <c r="A26" s="71">
        <v>14</v>
      </c>
      <c r="B26" s="3">
        <v>2556248</v>
      </c>
      <c r="C26" s="3">
        <v>5027</v>
      </c>
      <c r="D26" s="3">
        <v>14076</v>
      </c>
      <c r="E26" s="3" t="s">
        <v>166</v>
      </c>
      <c r="F26" s="72" t="s">
        <v>45</v>
      </c>
      <c r="G26" s="62">
        <v>9.5</v>
      </c>
      <c r="H26" s="13">
        <v>9.3000000000000007</v>
      </c>
      <c r="I26" s="13">
        <v>10</v>
      </c>
      <c r="J26" s="13">
        <v>10</v>
      </c>
      <c r="K26" s="13">
        <v>10</v>
      </c>
      <c r="L26" s="14">
        <f t="shared" si="0"/>
        <v>4.88</v>
      </c>
      <c r="M26" s="13">
        <v>7</v>
      </c>
      <c r="N26" s="13">
        <v>10</v>
      </c>
      <c r="O26" s="13">
        <v>10</v>
      </c>
      <c r="P26" s="13">
        <v>10</v>
      </c>
      <c r="Q26" s="13">
        <v>9</v>
      </c>
      <c r="R26" s="14">
        <f t="shared" si="1"/>
        <v>4.5999999999999996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9.5</v>
      </c>
      <c r="Z26" s="13">
        <v>9</v>
      </c>
      <c r="AA26" s="13">
        <v>10</v>
      </c>
      <c r="AB26" s="13">
        <v>10</v>
      </c>
      <c r="AC26" s="13">
        <v>10</v>
      </c>
      <c r="AD26" s="13">
        <v>9</v>
      </c>
      <c r="AE26" s="14">
        <f t="shared" si="5"/>
        <v>4.8</v>
      </c>
      <c r="AF26" s="13">
        <v>9</v>
      </c>
      <c r="AG26" s="13">
        <v>10</v>
      </c>
      <c r="AH26" s="13">
        <v>9</v>
      </c>
      <c r="AI26" s="13">
        <v>10</v>
      </c>
      <c r="AJ26" s="13">
        <v>10</v>
      </c>
      <c r="AK26" s="14">
        <f t="shared" si="22"/>
        <v>4.8</v>
      </c>
      <c r="AL26" s="13"/>
      <c r="AM26" s="13"/>
      <c r="AN26" s="13"/>
      <c r="AO26" s="14">
        <f t="shared" si="6"/>
        <v>0</v>
      </c>
      <c r="AP26" s="13"/>
      <c r="AQ26" s="15">
        <f t="shared" si="7"/>
        <v>0</v>
      </c>
      <c r="AR26" s="58">
        <f t="shared" si="8"/>
        <v>9.6</v>
      </c>
      <c r="AS26" s="13">
        <v>10</v>
      </c>
      <c r="AT26" s="13">
        <v>7.5</v>
      </c>
      <c r="AU26" s="13">
        <v>4</v>
      </c>
      <c r="AV26" s="13">
        <v>8</v>
      </c>
      <c r="AW26" s="13">
        <v>8</v>
      </c>
      <c r="AX26" s="14">
        <f t="shared" si="9"/>
        <v>3.75</v>
      </c>
      <c r="AY26" s="13">
        <v>9</v>
      </c>
      <c r="AZ26" s="13">
        <v>9.6</v>
      </c>
      <c r="BA26" s="13">
        <v>4</v>
      </c>
      <c r="BB26" s="13">
        <v>10</v>
      </c>
      <c r="BC26" s="13"/>
      <c r="BD26" s="14">
        <f t="shared" si="10"/>
        <v>4.22</v>
      </c>
      <c r="BE26" s="13"/>
      <c r="BF26" s="13"/>
      <c r="BG26" s="13"/>
      <c r="BH26" s="14">
        <f t="shared" si="11"/>
        <v>0</v>
      </c>
      <c r="BI26" s="13"/>
      <c r="BJ26" s="15">
        <f t="shared" si="12"/>
        <v>0</v>
      </c>
      <c r="BK26" s="58">
        <f t="shared" si="13"/>
        <v>8</v>
      </c>
      <c r="BL26" s="13">
        <v>9</v>
      </c>
      <c r="BM26" s="13">
        <v>10</v>
      </c>
      <c r="BN26" s="13">
        <v>10</v>
      </c>
      <c r="BO26" s="13">
        <v>10</v>
      </c>
      <c r="BP26" s="13">
        <v>10</v>
      </c>
      <c r="BQ26" s="14">
        <f t="shared" si="14"/>
        <v>8.8000000000000007</v>
      </c>
      <c r="BR26" s="13">
        <v>10</v>
      </c>
      <c r="BS26" s="13"/>
      <c r="BT26" s="13"/>
      <c r="BU26" s="13"/>
      <c r="BV26" s="13"/>
      <c r="BW26" s="14">
        <f t="shared" si="15"/>
        <v>1</v>
      </c>
      <c r="BX26" s="13"/>
      <c r="BY26" s="13"/>
      <c r="BZ26" s="13"/>
      <c r="CA26" s="14">
        <f t="shared" si="16"/>
        <v>0</v>
      </c>
      <c r="CB26" s="13"/>
      <c r="CC26" s="15">
        <f t="shared" si="17"/>
        <v>0</v>
      </c>
      <c r="CD26" s="58">
        <f t="shared" si="18"/>
        <v>9.8000000000000007</v>
      </c>
      <c r="CE26" s="58">
        <f t="shared" si="19"/>
        <v>9</v>
      </c>
      <c r="CF26" s="22"/>
      <c r="CG26" s="58">
        <f t="shared" si="20"/>
        <v>9</v>
      </c>
      <c r="CH26" s="17" t="str">
        <f t="shared" si="21"/>
        <v>Aprobado</v>
      </c>
    </row>
    <row r="27" spans="1:86" ht="20.25" customHeight="1" x14ac:dyDescent="0.4">
      <c r="A27" s="69">
        <v>15</v>
      </c>
      <c r="B27" s="2">
        <v>3102315</v>
      </c>
      <c r="C27" s="2">
        <v>4936</v>
      </c>
      <c r="D27" s="2">
        <v>14077</v>
      </c>
      <c r="E27" s="2" t="s">
        <v>167</v>
      </c>
      <c r="F27" s="70" t="s">
        <v>43</v>
      </c>
      <c r="G27" s="61">
        <v>6</v>
      </c>
      <c r="H27" s="8">
        <v>9.3000000000000007</v>
      </c>
      <c r="I27" s="8">
        <v>7.5</v>
      </c>
      <c r="J27" s="8">
        <v>8</v>
      </c>
      <c r="K27" s="8">
        <v>7</v>
      </c>
      <c r="L27" s="14">
        <f t="shared" si="0"/>
        <v>3.78</v>
      </c>
      <c r="M27" s="8">
        <v>7</v>
      </c>
      <c r="N27" s="8">
        <v>1</v>
      </c>
      <c r="O27" s="8">
        <v>7</v>
      </c>
      <c r="P27" s="8">
        <v>10</v>
      </c>
      <c r="Q27" s="8">
        <v>9</v>
      </c>
      <c r="R27" s="14">
        <f t="shared" si="1"/>
        <v>3.4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7.2</v>
      </c>
      <c r="Z27" s="8">
        <v>1</v>
      </c>
      <c r="AA27" s="8">
        <v>9</v>
      </c>
      <c r="AB27" s="8">
        <v>5</v>
      </c>
      <c r="AC27" s="8">
        <v>5.9</v>
      </c>
      <c r="AD27" s="8">
        <v>2</v>
      </c>
      <c r="AE27" s="14">
        <f t="shared" si="5"/>
        <v>2.29</v>
      </c>
      <c r="AF27" s="8">
        <v>8</v>
      </c>
      <c r="AG27" s="8">
        <v>9</v>
      </c>
      <c r="AH27" s="8">
        <v>9</v>
      </c>
      <c r="AI27" s="8">
        <v>4</v>
      </c>
      <c r="AJ27" s="8">
        <v>7</v>
      </c>
      <c r="AK27" s="14">
        <f t="shared" si="22"/>
        <v>3.7</v>
      </c>
      <c r="AL27" s="8"/>
      <c r="AM27" s="8"/>
      <c r="AN27" s="8"/>
      <c r="AO27" s="14">
        <f t="shared" si="6"/>
        <v>0</v>
      </c>
      <c r="AP27" s="8"/>
      <c r="AQ27" s="15">
        <f t="shared" si="7"/>
        <v>0</v>
      </c>
      <c r="AR27" s="58">
        <f t="shared" si="8"/>
        <v>6</v>
      </c>
      <c r="AS27" s="8">
        <v>6</v>
      </c>
      <c r="AT27" s="8">
        <v>1</v>
      </c>
      <c r="AU27" s="8">
        <v>4</v>
      </c>
      <c r="AV27" s="8">
        <v>7</v>
      </c>
      <c r="AW27" s="8">
        <v>5</v>
      </c>
      <c r="AX27" s="14">
        <f t="shared" si="9"/>
        <v>2.2999999999999998</v>
      </c>
      <c r="AY27" s="8">
        <v>8</v>
      </c>
      <c r="AZ27" s="8">
        <v>9.6</v>
      </c>
      <c r="BA27" s="8">
        <v>4</v>
      </c>
      <c r="BB27" s="8">
        <v>7</v>
      </c>
      <c r="BC27" s="8"/>
      <c r="BD27" s="14">
        <f t="shared" si="10"/>
        <v>3.82</v>
      </c>
      <c r="BE27" s="8"/>
      <c r="BF27" s="8"/>
      <c r="BG27" s="8"/>
      <c r="BH27" s="14">
        <f t="shared" si="11"/>
        <v>0</v>
      </c>
      <c r="BI27" s="8"/>
      <c r="BJ27" s="15">
        <f t="shared" si="12"/>
        <v>0</v>
      </c>
      <c r="BK27" s="58">
        <f t="shared" si="13"/>
        <v>6.1</v>
      </c>
      <c r="BL27" s="8">
        <v>7</v>
      </c>
      <c r="BM27" s="8">
        <v>10</v>
      </c>
      <c r="BN27" s="8">
        <v>10</v>
      </c>
      <c r="BO27" s="8">
        <v>10</v>
      </c>
      <c r="BP27" s="8">
        <v>6</v>
      </c>
      <c r="BQ27" s="14">
        <f t="shared" si="14"/>
        <v>7.6</v>
      </c>
      <c r="BR27" s="8">
        <v>8</v>
      </c>
      <c r="BS27" s="8"/>
      <c r="BT27" s="8"/>
      <c r="BU27" s="8"/>
      <c r="BV27" s="8"/>
      <c r="BW27" s="14">
        <f t="shared" si="15"/>
        <v>0.8</v>
      </c>
      <c r="BX27" s="8"/>
      <c r="BY27" s="8"/>
      <c r="BZ27" s="8"/>
      <c r="CA27" s="14">
        <f t="shared" si="16"/>
        <v>0</v>
      </c>
      <c r="CB27" s="8"/>
      <c r="CC27" s="15">
        <f t="shared" si="17"/>
        <v>0</v>
      </c>
      <c r="CD27" s="58">
        <f t="shared" si="18"/>
        <v>8.4</v>
      </c>
      <c r="CE27" s="58">
        <f t="shared" si="19"/>
        <v>7</v>
      </c>
      <c r="CF27" s="21"/>
      <c r="CG27" s="58">
        <f t="shared" si="20"/>
        <v>7</v>
      </c>
      <c r="CH27" s="18" t="str">
        <f t="shared" si="21"/>
        <v>Aprobado</v>
      </c>
    </row>
    <row r="28" spans="1:86" ht="20.25" customHeight="1" x14ac:dyDescent="0.4">
      <c r="A28" s="71">
        <v>16</v>
      </c>
      <c r="B28" s="3">
        <v>2207563</v>
      </c>
      <c r="C28" s="3">
        <v>4943</v>
      </c>
      <c r="D28" s="3">
        <v>14136</v>
      </c>
      <c r="E28" s="3" t="s">
        <v>168</v>
      </c>
      <c r="F28" s="72" t="s">
        <v>45</v>
      </c>
      <c r="G28" s="62">
        <v>10</v>
      </c>
      <c r="H28" s="13">
        <v>9.3000000000000007</v>
      </c>
      <c r="I28" s="13">
        <v>10</v>
      </c>
      <c r="J28" s="13">
        <v>10</v>
      </c>
      <c r="K28" s="13">
        <v>10</v>
      </c>
      <c r="L28" s="14">
        <f t="shared" si="0"/>
        <v>4.93</v>
      </c>
      <c r="M28" s="13">
        <v>8</v>
      </c>
      <c r="N28" s="13">
        <v>9</v>
      </c>
      <c r="O28" s="13">
        <v>10</v>
      </c>
      <c r="P28" s="13">
        <v>10</v>
      </c>
      <c r="Q28" s="13">
        <v>9</v>
      </c>
      <c r="R28" s="14">
        <f t="shared" si="1"/>
        <v>4.5999999999999996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9.5</v>
      </c>
      <c r="Z28" s="13">
        <v>10</v>
      </c>
      <c r="AA28" s="13">
        <v>10</v>
      </c>
      <c r="AB28" s="13">
        <v>10</v>
      </c>
      <c r="AC28" s="13">
        <v>9.5</v>
      </c>
      <c r="AD28" s="13">
        <v>9</v>
      </c>
      <c r="AE28" s="14">
        <f t="shared" si="5"/>
        <v>4.8499999999999996</v>
      </c>
      <c r="AF28" s="13">
        <v>9</v>
      </c>
      <c r="AG28" s="13">
        <v>10</v>
      </c>
      <c r="AH28" s="13">
        <v>9</v>
      </c>
      <c r="AI28" s="13">
        <v>10</v>
      </c>
      <c r="AJ28" s="13">
        <v>8</v>
      </c>
      <c r="AK28" s="14">
        <f t="shared" si="22"/>
        <v>4.5999999999999996</v>
      </c>
      <c r="AL28" s="13"/>
      <c r="AM28" s="13"/>
      <c r="AN28" s="13"/>
      <c r="AO28" s="14">
        <f t="shared" si="6"/>
        <v>0</v>
      </c>
      <c r="AP28" s="13"/>
      <c r="AQ28" s="15">
        <f t="shared" si="7"/>
        <v>0</v>
      </c>
      <c r="AR28" s="58">
        <f t="shared" si="8"/>
        <v>9.5</v>
      </c>
      <c r="AS28" s="13">
        <v>9</v>
      </c>
      <c r="AT28" s="13">
        <v>7</v>
      </c>
      <c r="AU28" s="13">
        <v>6</v>
      </c>
      <c r="AV28" s="13">
        <v>8</v>
      </c>
      <c r="AW28" s="13">
        <v>8</v>
      </c>
      <c r="AX28" s="14">
        <f t="shared" si="9"/>
        <v>3.8</v>
      </c>
      <c r="AY28" s="13">
        <v>9.5</v>
      </c>
      <c r="AZ28" s="13">
        <v>10</v>
      </c>
      <c r="BA28" s="13">
        <v>6</v>
      </c>
      <c r="BB28" s="13">
        <v>9</v>
      </c>
      <c r="BC28" s="13"/>
      <c r="BD28" s="14">
        <f t="shared" si="10"/>
        <v>4.45</v>
      </c>
      <c r="BE28" s="13"/>
      <c r="BF28" s="13"/>
      <c r="BG28" s="13"/>
      <c r="BH28" s="14">
        <f t="shared" si="11"/>
        <v>0</v>
      </c>
      <c r="BI28" s="13"/>
      <c r="BJ28" s="15">
        <f t="shared" si="12"/>
        <v>0</v>
      </c>
      <c r="BK28" s="58">
        <f t="shared" si="13"/>
        <v>8.3000000000000007</v>
      </c>
      <c r="BL28" s="13">
        <v>9</v>
      </c>
      <c r="BM28" s="13">
        <v>10</v>
      </c>
      <c r="BN28" s="13">
        <v>10</v>
      </c>
      <c r="BO28" s="13">
        <v>10</v>
      </c>
      <c r="BP28" s="13">
        <v>10</v>
      </c>
      <c r="BQ28" s="14">
        <f t="shared" si="14"/>
        <v>8.8000000000000007</v>
      </c>
      <c r="BR28" s="13">
        <v>10</v>
      </c>
      <c r="BS28" s="13"/>
      <c r="BT28" s="13"/>
      <c r="BU28" s="13"/>
      <c r="BV28" s="13"/>
      <c r="BW28" s="14">
        <f t="shared" si="15"/>
        <v>1</v>
      </c>
      <c r="BX28" s="13"/>
      <c r="BY28" s="13"/>
      <c r="BZ28" s="13"/>
      <c r="CA28" s="14">
        <f t="shared" si="16"/>
        <v>0</v>
      </c>
      <c r="CB28" s="13"/>
      <c r="CC28" s="15">
        <f t="shared" si="17"/>
        <v>0</v>
      </c>
      <c r="CD28" s="58">
        <f t="shared" si="18"/>
        <v>9.8000000000000007</v>
      </c>
      <c r="CE28" s="58">
        <f t="shared" si="19"/>
        <v>9</v>
      </c>
      <c r="CF28" s="22"/>
      <c r="CG28" s="58">
        <f t="shared" si="20"/>
        <v>9</v>
      </c>
      <c r="CH28" s="17" t="str">
        <f t="shared" si="21"/>
        <v>Aprobado</v>
      </c>
    </row>
    <row r="29" spans="1:86" ht="20.25" customHeight="1" x14ac:dyDescent="0.4">
      <c r="A29" s="69">
        <v>17</v>
      </c>
      <c r="B29" s="2">
        <v>2557684</v>
      </c>
      <c r="C29" s="2">
        <v>4934</v>
      </c>
      <c r="D29" s="2">
        <v>14078</v>
      </c>
      <c r="E29" s="2" t="s">
        <v>169</v>
      </c>
      <c r="F29" s="70" t="s">
        <v>43</v>
      </c>
      <c r="G29" s="61">
        <v>7.5</v>
      </c>
      <c r="H29" s="8">
        <v>9.3000000000000007</v>
      </c>
      <c r="I29" s="8">
        <v>10</v>
      </c>
      <c r="J29" s="8">
        <v>7.5</v>
      </c>
      <c r="K29" s="8">
        <v>10</v>
      </c>
      <c r="L29" s="14">
        <f t="shared" si="0"/>
        <v>4.43</v>
      </c>
      <c r="M29" s="8">
        <v>7</v>
      </c>
      <c r="N29" s="8">
        <v>8</v>
      </c>
      <c r="O29" s="8">
        <v>10</v>
      </c>
      <c r="P29" s="8">
        <v>1</v>
      </c>
      <c r="Q29" s="8">
        <v>9</v>
      </c>
      <c r="R29" s="14">
        <f t="shared" si="1"/>
        <v>3.5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7.9</v>
      </c>
      <c r="Z29" s="8">
        <v>8</v>
      </c>
      <c r="AA29" s="8">
        <v>10</v>
      </c>
      <c r="AB29" s="8">
        <v>8</v>
      </c>
      <c r="AC29" s="8">
        <v>6.1</v>
      </c>
      <c r="AD29" s="8">
        <v>9</v>
      </c>
      <c r="AE29" s="14">
        <f t="shared" si="5"/>
        <v>4.1100000000000003</v>
      </c>
      <c r="AF29" s="8">
        <v>8</v>
      </c>
      <c r="AG29" s="8">
        <v>7</v>
      </c>
      <c r="AH29" s="8">
        <v>7</v>
      </c>
      <c r="AI29" s="8">
        <v>10</v>
      </c>
      <c r="AJ29" s="8">
        <v>8</v>
      </c>
      <c r="AK29" s="14">
        <f t="shared" si="22"/>
        <v>4</v>
      </c>
      <c r="AL29" s="8"/>
      <c r="AM29" s="8"/>
      <c r="AN29" s="8"/>
      <c r="AO29" s="14">
        <f t="shared" si="6"/>
        <v>0</v>
      </c>
      <c r="AP29" s="8"/>
      <c r="AQ29" s="15">
        <f t="shared" si="7"/>
        <v>0</v>
      </c>
      <c r="AR29" s="58">
        <f t="shared" si="8"/>
        <v>8.1</v>
      </c>
      <c r="AS29" s="8">
        <v>1</v>
      </c>
      <c r="AT29" s="8">
        <v>6</v>
      </c>
      <c r="AU29" s="8">
        <v>6</v>
      </c>
      <c r="AV29" s="8">
        <v>1</v>
      </c>
      <c r="AW29" s="8">
        <v>8</v>
      </c>
      <c r="AX29" s="14">
        <f t="shared" si="9"/>
        <v>2.2000000000000002</v>
      </c>
      <c r="AY29" s="8">
        <v>7.7</v>
      </c>
      <c r="AZ29" s="8">
        <v>7</v>
      </c>
      <c r="BA29" s="8">
        <v>6</v>
      </c>
      <c r="BB29" s="8">
        <v>8</v>
      </c>
      <c r="BC29" s="8"/>
      <c r="BD29" s="14">
        <f t="shared" si="10"/>
        <v>3.57</v>
      </c>
      <c r="BE29" s="8"/>
      <c r="BF29" s="8"/>
      <c r="BG29" s="8"/>
      <c r="BH29" s="14">
        <f t="shared" si="11"/>
        <v>0</v>
      </c>
      <c r="BI29" s="8"/>
      <c r="BJ29" s="15">
        <f t="shared" si="12"/>
        <v>0</v>
      </c>
      <c r="BK29" s="58">
        <f t="shared" si="13"/>
        <v>5.8</v>
      </c>
      <c r="BL29" s="8">
        <v>3</v>
      </c>
      <c r="BM29" s="8"/>
      <c r="BN29" s="8"/>
      <c r="BO29" s="8">
        <v>10</v>
      </c>
      <c r="BP29" s="8">
        <v>6</v>
      </c>
      <c r="BQ29" s="14">
        <f t="shared" si="14"/>
        <v>3.8</v>
      </c>
      <c r="BR29" s="8">
        <v>8</v>
      </c>
      <c r="BS29" s="8"/>
      <c r="BT29" s="8"/>
      <c r="BU29" s="8"/>
      <c r="BV29" s="8"/>
      <c r="BW29" s="14">
        <f t="shared" si="15"/>
        <v>0.8</v>
      </c>
      <c r="BX29" s="8"/>
      <c r="BY29" s="8"/>
      <c r="BZ29" s="8"/>
      <c r="CA29" s="14">
        <f t="shared" si="16"/>
        <v>0</v>
      </c>
      <c r="CB29" s="8"/>
      <c r="CC29" s="15">
        <f t="shared" si="17"/>
        <v>0</v>
      </c>
      <c r="CD29" s="58">
        <f t="shared" si="18"/>
        <v>4.5999999999999996</v>
      </c>
      <c r="CE29" s="58">
        <f t="shared" si="19"/>
        <v>7</v>
      </c>
      <c r="CF29" s="21"/>
      <c r="CG29" s="58">
        <f t="shared" si="20"/>
        <v>7</v>
      </c>
      <c r="CH29" s="18" t="str">
        <f t="shared" si="21"/>
        <v>Aprobado</v>
      </c>
    </row>
    <row r="30" spans="1:86" ht="20.25" customHeight="1" x14ac:dyDescent="0.4">
      <c r="A30" s="71">
        <v>18</v>
      </c>
      <c r="B30" s="3">
        <v>2561697</v>
      </c>
      <c r="C30" s="3">
        <v>4924</v>
      </c>
      <c r="D30" s="3">
        <v>14079</v>
      </c>
      <c r="E30" s="3" t="s">
        <v>170</v>
      </c>
      <c r="F30" s="72" t="s">
        <v>43</v>
      </c>
      <c r="G30" s="62">
        <v>6</v>
      </c>
      <c r="H30" s="13">
        <v>6.7</v>
      </c>
      <c r="I30" s="13">
        <v>8.5</v>
      </c>
      <c r="J30" s="13">
        <v>5</v>
      </c>
      <c r="K30" s="13">
        <v>10</v>
      </c>
      <c r="L30" s="14">
        <f t="shared" si="0"/>
        <v>3.62</v>
      </c>
      <c r="M30" s="13">
        <v>10</v>
      </c>
      <c r="N30" s="13">
        <v>9</v>
      </c>
      <c r="O30" s="13">
        <v>10</v>
      </c>
      <c r="P30" s="13">
        <v>10</v>
      </c>
      <c r="Q30" s="13">
        <v>9</v>
      </c>
      <c r="R30" s="14">
        <f t="shared" si="1"/>
        <v>4.8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8.4</v>
      </c>
      <c r="Z30" s="13">
        <v>9</v>
      </c>
      <c r="AA30" s="13">
        <v>10</v>
      </c>
      <c r="AB30" s="13">
        <v>9</v>
      </c>
      <c r="AC30" s="13">
        <v>4.3</v>
      </c>
      <c r="AD30" s="13">
        <v>9</v>
      </c>
      <c r="AE30" s="14">
        <f t="shared" si="5"/>
        <v>4.13</v>
      </c>
      <c r="AF30" s="13">
        <v>10</v>
      </c>
      <c r="AG30" s="13">
        <v>7</v>
      </c>
      <c r="AH30" s="13">
        <v>7</v>
      </c>
      <c r="AI30" s="13">
        <v>5</v>
      </c>
      <c r="AJ30" s="13">
        <v>8</v>
      </c>
      <c r="AK30" s="14">
        <f t="shared" si="22"/>
        <v>3.7</v>
      </c>
      <c r="AL30" s="13"/>
      <c r="AM30" s="13"/>
      <c r="AN30" s="13"/>
      <c r="AO30" s="14">
        <f t="shared" si="6"/>
        <v>0</v>
      </c>
      <c r="AP30" s="13"/>
      <c r="AQ30" s="15">
        <f t="shared" si="7"/>
        <v>0</v>
      </c>
      <c r="AR30" s="58">
        <f t="shared" si="8"/>
        <v>7.8</v>
      </c>
      <c r="AS30" s="13">
        <v>7</v>
      </c>
      <c r="AT30" s="13">
        <v>1</v>
      </c>
      <c r="AU30" s="13">
        <v>7</v>
      </c>
      <c r="AV30" s="13">
        <v>6</v>
      </c>
      <c r="AW30" s="13">
        <v>8</v>
      </c>
      <c r="AX30" s="14">
        <f t="shared" si="9"/>
        <v>2.9</v>
      </c>
      <c r="AY30" s="13">
        <v>9.1</v>
      </c>
      <c r="AZ30" s="13">
        <v>8</v>
      </c>
      <c r="BA30" s="13">
        <v>6</v>
      </c>
      <c r="BB30" s="13">
        <v>8</v>
      </c>
      <c r="BC30" s="13"/>
      <c r="BD30" s="14">
        <f t="shared" si="10"/>
        <v>3.91</v>
      </c>
      <c r="BE30" s="13"/>
      <c r="BF30" s="13"/>
      <c r="BG30" s="13"/>
      <c r="BH30" s="14">
        <f t="shared" si="11"/>
        <v>0</v>
      </c>
      <c r="BI30" s="13"/>
      <c r="BJ30" s="15">
        <f t="shared" si="12"/>
        <v>0</v>
      </c>
      <c r="BK30" s="58">
        <f t="shared" si="13"/>
        <v>6.8</v>
      </c>
      <c r="BL30" s="13">
        <v>8</v>
      </c>
      <c r="BM30" s="13">
        <v>9</v>
      </c>
      <c r="BN30" s="13">
        <v>8</v>
      </c>
      <c r="BO30" s="13">
        <v>10</v>
      </c>
      <c r="BP30" s="13">
        <v>10</v>
      </c>
      <c r="BQ30" s="14">
        <f t="shared" si="14"/>
        <v>8.1</v>
      </c>
      <c r="BR30" s="13">
        <v>9</v>
      </c>
      <c r="BS30" s="13"/>
      <c r="BT30" s="13"/>
      <c r="BU30" s="13"/>
      <c r="BV30" s="13"/>
      <c r="BW30" s="14">
        <f t="shared" si="15"/>
        <v>0.9</v>
      </c>
      <c r="BX30" s="13"/>
      <c r="BY30" s="13"/>
      <c r="BZ30" s="13"/>
      <c r="CA30" s="14">
        <f t="shared" si="16"/>
        <v>0</v>
      </c>
      <c r="CB30" s="13"/>
      <c r="CC30" s="15">
        <f t="shared" si="17"/>
        <v>0</v>
      </c>
      <c r="CD30" s="58">
        <f t="shared" si="18"/>
        <v>9</v>
      </c>
      <c r="CE30" s="58">
        <f t="shared" si="19"/>
        <v>8</v>
      </c>
      <c r="CF30" s="22"/>
      <c r="CG30" s="58">
        <f t="shared" si="20"/>
        <v>8</v>
      </c>
      <c r="CH30" s="17" t="str">
        <f t="shared" si="21"/>
        <v>Aprobado</v>
      </c>
    </row>
    <row r="31" spans="1:86" ht="20.25" customHeight="1" x14ac:dyDescent="0.4">
      <c r="A31" s="69">
        <v>19</v>
      </c>
      <c r="B31" s="2">
        <v>2561718</v>
      </c>
      <c r="C31" s="2">
        <v>4925</v>
      </c>
      <c r="D31" s="2">
        <v>14080</v>
      </c>
      <c r="E31" s="2" t="s">
        <v>171</v>
      </c>
      <c r="F31" s="70" t="s">
        <v>43</v>
      </c>
      <c r="G31" s="61">
        <v>5.5</v>
      </c>
      <c r="H31" s="8">
        <v>5</v>
      </c>
      <c r="I31" s="8">
        <v>9.5</v>
      </c>
      <c r="J31" s="8">
        <v>8</v>
      </c>
      <c r="K31" s="8">
        <v>7</v>
      </c>
      <c r="L31" s="14">
        <f t="shared" si="0"/>
        <v>3.5</v>
      </c>
      <c r="M31" s="8">
        <v>7</v>
      </c>
      <c r="N31" s="8">
        <v>1</v>
      </c>
      <c r="O31" s="8">
        <v>1</v>
      </c>
      <c r="P31" s="8">
        <v>1</v>
      </c>
      <c r="Q31" s="8">
        <v>9</v>
      </c>
      <c r="R31" s="14">
        <f t="shared" si="1"/>
        <v>1.9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5.4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22"/>
        <v>0</v>
      </c>
      <c r="AL31" s="8"/>
      <c r="AM31" s="8"/>
      <c r="AN31" s="8"/>
      <c r="AO31" s="14">
        <f t="shared" si="6"/>
        <v>0</v>
      </c>
      <c r="AP31" s="8"/>
      <c r="AQ31" s="15">
        <f t="shared" si="7"/>
        <v>0</v>
      </c>
      <c r="AR31" s="58">
        <f t="shared" si="8"/>
        <v>0</v>
      </c>
      <c r="AS31" s="8"/>
      <c r="AT31" s="8"/>
      <c r="AU31" s="8"/>
      <c r="AV31" s="8"/>
      <c r="AW31" s="8"/>
      <c r="AX31" s="14">
        <f t="shared" si="9"/>
        <v>0</v>
      </c>
      <c r="AY31" s="8"/>
      <c r="AZ31" s="8"/>
      <c r="BA31" s="8"/>
      <c r="BB31" s="8"/>
      <c r="BC31" s="8"/>
      <c r="BD31" s="14">
        <f t="shared" si="10"/>
        <v>0</v>
      </c>
      <c r="BE31" s="8"/>
      <c r="BF31" s="8"/>
      <c r="BG31" s="8"/>
      <c r="BH31" s="14">
        <f t="shared" si="11"/>
        <v>0</v>
      </c>
      <c r="BI31" s="8"/>
      <c r="BJ31" s="15">
        <f t="shared" si="12"/>
        <v>0</v>
      </c>
      <c r="BK31" s="58">
        <f t="shared" si="13"/>
        <v>0</v>
      </c>
      <c r="BL31" s="8"/>
      <c r="BM31" s="8"/>
      <c r="BN31" s="8"/>
      <c r="BO31" s="8"/>
      <c r="BP31" s="8"/>
      <c r="BQ31" s="14">
        <f t="shared" si="14"/>
        <v>0</v>
      </c>
      <c r="BR31" s="8"/>
      <c r="BS31" s="8"/>
      <c r="BT31" s="8"/>
      <c r="BU31" s="8"/>
      <c r="BV31" s="8"/>
      <c r="BW31" s="14">
        <f t="shared" si="15"/>
        <v>0</v>
      </c>
      <c r="BX31" s="8"/>
      <c r="BY31" s="8"/>
      <c r="BZ31" s="8"/>
      <c r="CA31" s="14">
        <f t="shared" si="16"/>
        <v>0</v>
      </c>
      <c r="CB31" s="8"/>
      <c r="CC31" s="15">
        <f t="shared" si="17"/>
        <v>0</v>
      </c>
      <c r="CD31" s="58">
        <f t="shared" si="18"/>
        <v>0</v>
      </c>
      <c r="CE31" s="58">
        <f t="shared" si="19"/>
        <v>1</v>
      </c>
      <c r="CF31" s="21"/>
      <c r="CG31" s="58">
        <f t="shared" si="20"/>
        <v>1</v>
      </c>
      <c r="CH31" s="18" t="str">
        <f t="shared" si="21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22"/>
        <v>0</v>
      </c>
      <c r="AL32" s="13"/>
      <c r="AM32" s="13"/>
      <c r="AN32" s="13"/>
      <c r="AO32" s="14">
        <f t="shared" si="6"/>
        <v>0</v>
      </c>
      <c r="AP32" s="13"/>
      <c r="AQ32" s="15">
        <f t="shared" si="7"/>
        <v>0</v>
      </c>
      <c r="AR32" s="58">
        <f t="shared" si="8"/>
        <v>0</v>
      </c>
      <c r="AS32" s="13"/>
      <c r="AT32" s="13"/>
      <c r="AU32" s="13"/>
      <c r="AV32" s="13"/>
      <c r="AW32" s="13"/>
      <c r="AX32" s="14">
        <f t="shared" si="9"/>
        <v>0</v>
      </c>
      <c r="AY32" s="13"/>
      <c r="AZ32" s="13"/>
      <c r="BA32" s="13"/>
      <c r="BB32" s="13"/>
      <c r="BC32" s="13"/>
      <c r="BD32" s="14">
        <f t="shared" si="10"/>
        <v>0</v>
      </c>
      <c r="BE32" s="13"/>
      <c r="BF32" s="13"/>
      <c r="BG32" s="13"/>
      <c r="BH32" s="14">
        <f t="shared" si="11"/>
        <v>0</v>
      </c>
      <c r="BI32" s="13"/>
      <c r="BJ32" s="15">
        <f t="shared" si="12"/>
        <v>0</v>
      </c>
      <c r="BK32" s="58">
        <f t="shared" si="13"/>
        <v>0</v>
      </c>
      <c r="BL32" s="13"/>
      <c r="BM32" s="13"/>
      <c r="BN32" s="13"/>
      <c r="BO32" s="13"/>
      <c r="BP32" s="13"/>
      <c r="BQ32" s="14">
        <f t="shared" si="14"/>
        <v>0</v>
      </c>
      <c r="BR32" s="13"/>
      <c r="BS32" s="13"/>
      <c r="BT32" s="13"/>
      <c r="BU32" s="13"/>
      <c r="BV32" s="13"/>
      <c r="BW32" s="14">
        <f t="shared" si="15"/>
        <v>0</v>
      </c>
      <c r="BX32" s="13"/>
      <c r="BY32" s="13"/>
      <c r="BZ32" s="13"/>
      <c r="CA32" s="14">
        <f t="shared" si="16"/>
        <v>0</v>
      </c>
      <c r="CB32" s="13"/>
      <c r="CC32" s="15">
        <f t="shared" si="17"/>
        <v>0</v>
      </c>
      <c r="CD32" s="58">
        <f t="shared" si="18"/>
        <v>0</v>
      </c>
      <c r="CE32" s="58">
        <f t="shared" si="19"/>
        <v>0</v>
      </c>
      <c r="CF32" s="22"/>
      <c r="CG32" s="58">
        <f t="shared" si="20"/>
        <v>0</v>
      </c>
      <c r="CH32" s="17" t="str">
        <f t="shared" si="21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22"/>
        <v>0</v>
      </c>
      <c r="AL33" s="8"/>
      <c r="AM33" s="8"/>
      <c r="AN33" s="8"/>
      <c r="AO33" s="14">
        <f t="shared" si="6"/>
        <v>0</v>
      </c>
      <c r="AP33" s="8"/>
      <c r="AQ33" s="15">
        <f t="shared" si="7"/>
        <v>0</v>
      </c>
      <c r="AR33" s="58">
        <f t="shared" si="8"/>
        <v>0</v>
      </c>
      <c r="AS33" s="8"/>
      <c r="AT33" s="8"/>
      <c r="AU33" s="8"/>
      <c r="AV33" s="8"/>
      <c r="AW33" s="8"/>
      <c r="AX33" s="14">
        <f t="shared" si="9"/>
        <v>0</v>
      </c>
      <c r="AY33" s="8"/>
      <c r="AZ33" s="8"/>
      <c r="BA33" s="8"/>
      <c r="BB33" s="8"/>
      <c r="BC33" s="8"/>
      <c r="BD33" s="14">
        <f t="shared" si="10"/>
        <v>0</v>
      </c>
      <c r="BE33" s="8"/>
      <c r="BF33" s="8"/>
      <c r="BG33" s="8"/>
      <c r="BH33" s="14">
        <f t="shared" si="11"/>
        <v>0</v>
      </c>
      <c r="BI33" s="8"/>
      <c r="BJ33" s="15">
        <f t="shared" si="12"/>
        <v>0</v>
      </c>
      <c r="BK33" s="58">
        <f t="shared" si="13"/>
        <v>0</v>
      </c>
      <c r="BL33" s="8"/>
      <c r="BM33" s="8"/>
      <c r="BN33" s="8"/>
      <c r="BO33" s="8"/>
      <c r="BP33" s="8"/>
      <c r="BQ33" s="14">
        <f t="shared" si="14"/>
        <v>0</v>
      </c>
      <c r="BR33" s="8"/>
      <c r="BS33" s="8"/>
      <c r="BT33" s="8"/>
      <c r="BU33" s="8"/>
      <c r="BV33" s="8"/>
      <c r="BW33" s="14">
        <f t="shared" si="15"/>
        <v>0</v>
      </c>
      <c r="BX33" s="8"/>
      <c r="BY33" s="8"/>
      <c r="BZ33" s="8"/>
      <c r="CA33" s="14">
        <f t="shared" si="16"/>
        <v>0</v>
      </c>
      <c r="CB33" s="8"/>
      <c r="CC33" s="15">
        <f t="shared" si="17"/>
        <v>0</v>
      </c>
      <c r="CD33" s="58">
        <f t="shared" si="18"/>
        <v>0</v>
      </c>
      <c r="CE33" s="58">
        <f t="shared" si="19"/>
        <v>0</v>
      </c>
      <c r="CF33" s="21"/>
      <c r="CG33" s="58">
        <f t="shared" si="20"/>
        <v>0</v>
      </c>
      <c r="CH33" s="18" t="str">
        <f t="shared" si="21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22"/>
        <v>0</v>
      </c>
      <c r="AL34" s="13"/>
      <c r="AM34" s="13"/>
      <c r="AN34" s="13"/>
      <c r="AO34" s="14">
        <f t="shared" si="6"/>
        <v>0</v>
      </c>
      <c r="AP34" s="13"/>
      <c r="AQ34" s="15">
        <f t="shared" si="7"/>
        <v>0</v>
      </c>
      <c r="AR34" s="58">
        <f t="shared" si="8"/>
        <v>0</v>
      </c>
      <c r="AS34" s="13"/>
      <c r="AT34" s="13"/>
      <c r="AU34" s="13"/>
      <c r="AV34" s="13"/>
      <c r="AW34" s="13"/>
      <c r="AX34" s="14">
        <f t="shared" si="9"/>
        <v>0</v>
      </c>
      <c r="AY34" s="13"/>
      <c r="AZ34" s="13"/>
      <c r="BA34" s="13"/>
      <c r="BB34" s="13"/>
      <c r="BC34" s="13"/>
      <c r="BD34" s="14">
        <f t="shared" si="10"/>
        <v>0</v>
      </c>
      <c r="BE34" s="13"/>
      <c r="BF34" s="13"/>
      <c r="BG34" s="13"/>
      <c r="BH34" s="14">
        <f t="shared" si="11"/>
        <v>0</v>
      </c>
      <c r="BI34" s="13"/>
      <c r="BJ34" s="15">
        <f t="shared" si="12"/>
        <v>0</v>
      </c>
      <c r="BK34" s="58">
        <f t="shared" si="13"/>
        <v>0</v>
      </c>
      <c r="BL34" s="13"/>
      <c r="BM34" s="13"/>
      <c r="BN34" s="13"/>
      <c r="BO34" s="13"/>
      <c r="BP34" s="13"/>
      <c r="BQ34" s="14">
        <f t="shared" si="14"/>
        <v>0</v>
      </c>
      <c r="BR34" s="13"/>
      <c r="BS34" s="13"/>
      <c r="BT34" s="13"/>
      <c r="BU34" s="13"/>
      <c r="BV34" s="13"/>
      <c r="BW34" s="14">
        <f t="shared" si="15"/>
        <v>0</v>
      </c>
      <c r="BX34" s="13"/>
      <c r="BY34" s="13"/>
      <c r="BZ34" s="13"/>
      <c r="CA34" s="14">
        <f t="shared" si="16"/>
        <v>0</v>
      </c>
      <c r="CB34" s="13"/>
      <c r="CC34" s="15">
        <f t="shared" si="17"/>
        <v>0</v>
      </c>
      <c r="CD34" s="58">
        <f t="shared" si="18"/>
        <v>0</v>
      </c>
      <c r="CE34" s="58">
        <f t="shared" si="19"/>
        <v>0</v>
      </c>
      <c r="CF34" s="22"/>
      <c r="CG34" s="58">
        <f t="shared" si="20"/>
        <v>0</v>
      </c>
      <c r="CH34" s="17" t="str">
        <f t="shared" si="21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22"/>
        <v>0</v>
      </c>
      <c r="AL35" s="8"/>
      <c r="AM35" s="8"/>
      <c r="AN35" s="8"/>
      <c r="AO35" s="14">
        <f t="shared" si="6"/>
        <v>0</v>
      </c>
      <c r="AP35" s="8"/>
      <c r="AQ35" s="15">
        <f t="shared" si="7"/>
        <v>0</v>
      </c>
      <c r="AR35" s="58">
        <f t="shared" si="8"/>
        <v>0</v>
      </c>
      <c r="AS35" s="8"/>
      <c r="AT35" s="8"/>
      <c r="AU35" s="8"/>
      <c r="AV35" s="8"/>
      <c r="AW35" s="8"/>
      <c r="AX35" s="14">
        <f t="shared" si="9"/>
        <v>0</v>
      </c>
      <c r="AY35" s="8"/>
      <c r="AZ35" s="8"/>
      <c r="BA35" s="8"/>
      <c r="BB35" s="8"/>
      <c r="BC35" s="8"/>
      <c r="BD35" s="14">
        <f t="shared" si="10"/>
        <v>0</v>
      </c>
      <c r="BE35" s="8"/>
      <c r="BF35" s="8"/>
      <c r="BG35" s="8"/>
      <c r="BH35" s="14">
        <f t="shared" si="11"/>
        <v>0</v>
      </c>
      <c r="BI35" s="8"/>
      <c r="BJ35" s="15">
        <f t="shared" si="12"/>
        <v>0</v>
      </c>
      <c r="BK35" s="58">
        <f t="shared" si="13"/>
        <v>0</v>
      </c>
      <c r="BL35" s="8"/>
      <c r="BM35" s="8"/>
      <c r="BN35" s="8"/>
      <c r="BO35" s="8"/>
      <c r="BP35" s="8"/>
      <c r="BQ35" s="14">
        <f t="shared" si="14"/>
        <v>0</v>
      </c>
      <c r="BR35" s="8"/>
      <c r="BS35" s="8"/>
      <c r="BT35" s="8"/>
      <c r="BU35" s="8"/>
      <c r="BV35" s="8"/>
      <c r="BW35" s="14">
        <f t="shared" si="15"/>
        <v>0</v>
      </c>
      <c r="BX35" s="8"/>
      <c r="BY35" s="8"/>
      <c r="BZ35" s="8"/>
      <c r="CA35" s="14">
        <f t="shared" si="16"/>
        <v>0</v>
      </c>
      <c r="CB35" s="8"/>
      <c r="CC35" s="15">
        <f t="shared" si="17"/>
        <v>0</v>
      </c>
      <c r="CD35" s="58">
        <f t="shared" si="18"/>
        <v>0</v>
      </c>
      <c r="CE35" s="58">
        <f t="shared" si="19"/>
        <v>0</v>
      </c>
      <c r="CF35" s="21"/>
      <c r="CG35" s="58">
        <f t="shared" si="20"/>
        <v>0</v>
      </c>
      <c r="CH35" s="18" t="str">
        <f t="shared" si="21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22"/>
        <v>0</v>
      </c>
      <c r="AL36" s="13"/>
      <c r="AM36" s="13"/>
      <c r="AN36" s="13"/>
      <c r="AO36" s="14">
        <f t="shared" si="6"/>
        <v>0</v>
      </c>
      <c r="AP36" s="13"/>
      <c r="AQ36" s="15">
        <f t="shared" si="7"/>
        <v>0</v>
      </c>
      <c r="AR36" s="58">
        <f t="shared" si="8"/>
        <v>0</v>
      </c>
      <c r="AS36" s="13"/>
      <c r="AT36" s="13"/>
      <c r="AU36" s="13"/>
      <c r="AV36" s="13"/>
      <c r="AW36" s="13"/>
      <c r="AX36" s="14">
        <f t="shared" si="9"/>
        <v>0</v>
      </c>
      <c r="AY36" s="13"/>
      <c r="AZ36" s="13"/>
      <c r="BA36" s="13"/>
      <c r="BB36" s="13"/>
      <c r="BC36" s="13"/>
      <c r="BD36" s="14">
        <f t="shared" si="10"/>
        <v>0</v>
      </c>
      <c r="BE36" s="13"/>
      <c r="BF36" s="13"/>
      <c r="BG36" s="13"/>
      <c r="BH36" s="14">
        <f t="shared" si="11"/>
        <v>0</v>
      </c>
      <c r="BI36" s="13"/>
      <c r="BJ36" s="15">
        <f t="shared" si="12"/>
        <v>0</v>
      </c>
      <c r="BK36" s="58">
        <f t="shared" si="13"/>
        <v>0</v>
      </c>
      <c r="BL36" s="13"/>
      <c r="BM36" s="13"/>
      <c r="BN36" s="13"/>
      <c r="BO36" s="13"/>
      <c r="BP36" s="13"/>
      <c r="BQ36" s="14">
        <f t="shared" si="14"/>
        <v>0</v>
      </c>
      <c r="BR36" s="13"/>
      <c r="BS36" s="13"/>
      <c r="BT36" s="13"/>
      <c r="BU36" s="13"/>
      <c r="BV36" s="13"/>
      <c r="BW36" s="14">
        <f t="shared" si="15"/>
        <v>0</v>
      </c>
      <c r="BX36" s="13"/>
      <c r="BY36" s="13"/>
      <c r="BZ36" s="13"/>
      <c r="CA36" s="14">
        <f t="shared" si="16"/>
        <v>0</v>
      </c>
      <c r="CB36" s="13"/>
      <c r="CC36" s="15">
        <f t="shared" si="17"/>
        <v>0</v>
      </c>
      <c r="CD36" s="58">
        <f t="shared" si="18"/>
        <v>0</v>
      </c>
      <c r="CE36" s="58">
        <f t="shared" si="19"/>
        <v>0</v>
      </c>
      <c r="CF36" s="22"/>
      <c r="CG36" s="58">
        <f t="shared" si="20"/>
        <v>0</v>
      </c>
      <c r="CH36" s="17" t="str">
        <f t="shared" si="21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22"/>
        <v>0</v>
      </c>
      <c r="AL37" s="8"/>
      <c r="AM37" s="8"/>
      <c r="AN37" s="8"/>
      <c r="AO37" s="14">
        <f t="shared" si="6"/>
        <v>0</v>
      </c>
      <c r="AP37" s="8"/>
      <c r="AQ37" s="15">
        <f t="shared" si="7"/>
        <v>0</v>
      </c>
      <c r="AR37" s="58">
        <f t="shared" si="8"/>
        <v>0</v>
      </c>
      <c r="AS37" s="8"/>
      <c r="AT37" s="8"/>
      <c r="AU37" s="8"/>
      <c r="AV37" s="8"/>
      <c r="AW37" s="8"/>
      <c r="AX37" s="14">
        <f t="shared" si="9"/>
        <v>0</v>
      </c>
      <c r="AY37" s="8"/>
      <c r="AZ37" s="8"/>
      <c r="BA37" s="8"/>
      <c r="BB37" s="8"/>
      <c r="BC37" s="8"/>
      <c r="BD37" s="14">
        <f t="shared" si="10"/>
        <v>0</v>
      </c>
      <c r="BE37" s="8"/>
      <c r="BF37" s="8"/>
      <c r="BG37" s="8"/>
      <c r="BH37" s="14">
        <f t="shared" si="11"/>
        <v>0</v>
      </c>
      <c r="BI37" s="8"/>
      <c r="BJ37" s="15">
        <f t="shared" si="12"/>
        <v>0</v>
      </c>
      <c r="BK37" s="58">
        <f t="shared" si="13"/>
        <v>0</v>
      </c>
      <c r="BL37" s="8"/>
      <c r="BM37" s="8"/>
      <c r="BN37" s="8"/>
      <c r="BO37" s="8"/>
      <c r="BP37" s="8"/>
      <c r="BQ37" s="14">
        <f t="shared" si="14"/>
        <v>0</v>
      </c>
      <c r="BR37" s="8"/>
      <c r="BS37" s="8"/>
      <c r="BT37" s="8"/>
      <c r="BU37" s="8"/>
      <c r="BV37" s="8"/>
      <c r="BW37" s="14">
        <f t="shared" si="15"/>
        <v>0</v>
      </c>
      <c r="BX37" s="8"/>
      <c r="BY37" s="8"/>
      <c r="BZ37" s="8"/>
      <c r="CA37" s="14">
        <f t="shared" si="16"/>
        <v>0</v>
      </c>
      <c r="CB37" s="8"/>
      <c r="CC37" s="15">
        <f t="shared" si="17"/>
        <v>0</v>
      </c>
      <c r="CD37" s="58">
        <f t="shared" si="18"/>
        <v>0</v>
      </c>
      <c r="CE37" s="58">
        <f t="shared" si="19"/>
        <v>0</v>
      </c>
      <c r="CF37" s="21"/>
      <c r="CG37" s="58">
        <f t="shared" si="20"/>
        <v>0</v>
      </c>
      <c r="CH37" s="18" t="str">
        <f t="shared" si="21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22"/>
        <v>0</v>
      </c>
      <c r="AL38" s="13"/>
      <c r="AM38" s="13"/>
      <c r="AN38" s="13"/>
      <c r="AO38" s="14">
        <f t="shared" si="6"/>
        <v>0</v>
      </c>
      <c r="AP38" s="13"/>
      <c r="AQ38" s="15">
        <f t="shared" si="7"/>
        <v>0</v>
      </c>
      <c r="AR38" s="58">
        <f t="shared" si="8"/>
        <v>0</v>
      </c>
      <c r="AS38" s="13"/>
      <c r="AT38" s="13"/>
      <c r="AU38" s="13"/>
      <c r="AV38" s="13"/>
      <c r="AW38" s="13"/>
      <c r="AX38" s="14">
        <f t="shared" si="9"/>
        <v>0</v>
      </c>
      <c r="AY38" s="13"/>
      <c r="AZ38" s="13"/>
      <c r="BA38" s="13"/>
      <c r="BB38" s="13"/>
      <c r="BC38" s="13"/>
      <c r="BD38" s="14">
        <f t="shared" si="10"/>
        <v>0</v>
      </c>
      <c r="BE38" s="13"/>
      <c r="BF38" s="13"/>
      <c r="BG38" s="13"/>
      <c r="BH38" s="14">
        <f t="shared" si="11"/>
        <v>0</v>
      </c>
      <c r="BI38" s="13"/>
      <c r="BJ38" s="15">
        <f t="shared" si="12"/>
        <v>0</v>
      </c>
      <c r="BK38" s="58">
        <f t="shared" si="13"/>
        <v>0</v>
      </c>
      <c r="BL38" s="13"/>
      <c r="BM38" s="13"/>
      <c r="BN38" s="13"/>
      <c r="BO38" s="13"/>
      <c r="BP38" s="13"/>
      <c r="BQ38" s="14">
        <f t="shared" si="14"/>
        <v>0</v>
      </c>
      <c r="BR38" s="13"/>
      <c r="BS38" s="13"/>
      <c r="BT38" s="13"/>
      <c r="BU38" s="13"/>
      <c r="BV38" s="13"/>
      <c r="BW38" s="14">
        <f t="shared" si="15"/>
        <v>0</v>
      </c>
      <c r="BX38" s="13"/>
      <c r="BY38" s="13"/>
      <c r="BZ38" s="13"/>
      <c r="CA38" s="14">
        <f t="shared" si="16"/>
        <v>0</v>
      </c>
      <c r="CB38" s="13"/>
      <c r="CC38" s="15">
        <f t="shared" si="17"/>
        <v>0</v>
      </c>
      <c r="CD38" s="58">
        <f t="shared" si="18"/>
        <v>0</v>
      </c>
      <c r="CE38" s="58">
        <f t="shared" si="19"/>
        <v>0</v>
      </c>
      <c r="CF38" s="22"/>
      <c r="CG38" s="58">
        <f t="shared" si="20"/>
        <v>0</v>
      </c>
      <c r="CH38" s="17" t="str">
        <f t="shared" si="21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22"/>
        <v>0</v>
      </c>
      <c r="AL39" s="8"/>
      <c r="AM39" s="8"/>
      <c r="AN39" s="8"/>
      <c r="AO39" s="14">
        <f t="shared" si="6"/>
        <v>0</v>
      </c>
      <c r="AP39" s="8"/>
      <c r="AQ39" s="15">
        <f t="shared" si="7"/>
        <v>0</v>
      </c>
      <c r="AR39" s="58">
        <f t="shared" si="8"/>
        <v>0</v>
      </c>
      <c r="AS39" s="8"/>
      <c r="AT39" s="8"/>
      <c r="AU39" s="8"/>
      <c r="AV39" s="8"/>
      <c r="AW39" s="8"/>
      <c r="AX39" s="14">
        <f t="shared" si="9"/>
        <v>0</v>
      </c>
      <c r="AY39" s="8"/>
      <c r="AZ39" s="8"/>
      <c r="BA39" s="8"/>
      <c r="BB39" s="8"/>
      <c r="BC39" s="8"/>
      <c r="BD39" s="14">
        <f t="shared" si="10"/>
        <v>0</v>
      </c>
      <c r="BE39" s="8"/>
      <c r="BF39" s="8"/>
      <c r="BG39" s="8"/>
      <c r="BH39" s="14">
        <f t="shared" si="11"/>
        <v>0</v>
      </c>
      <c r="BI39" s="8"/>
      <c r="BJ39" s="15">
        <f t="shared" si="12"/>
        <v>0</v>
      </c>
      <c r="BK39" s="58">
        <f t="shared" si="13"/>
        <v>0</v>
      </c>
      <c r="BL39" s="8"/>
      <c r="BM39" s="8"/>
      <c r="BN39" s="8"/>
      <c r="BO39" s="8"/>
      <c r="BP39" s="8"/>
      <c r="BQ39" s="14">
        <f t="shared" si="14"/>
        <v>0</v>
      </c>
      <c r="BR39" s="8"/>
      <c r="BS39" s="8"/>
      <c r="BT39" s="8"/>
      <c r="BU39" s="8"/>
      <c r="BV39" s="8"/>
      <c r="BW39" s="14">
        <f t="shared" si="15"/>
        <v>0</v>
      </c>
      <c r="BX39" s="8"/>
      <c r="BY39" s="8"/>
      <c r="BZ39" s="8"/>
      <c r="CA39" s="14">
        <f t="shared" si="16"/>
        <v>0</v>
      </c>
      <c r="CB39" s="8"/>
      <c r="CC39" s="15">
        <f t="shared" si="17"/>
        <v>0</v>
      </c>
      <c r="CD39" s="58">
        <f t="shared" si="18"/>
        <v>0</v>
      </c>
      <c r="CE39" s="58">
        <f t="shared" si="19"/>
        <v>0</v>
      </c>
      <c r="CF39" s="21"/>
      <c r="CG39" s="58">
        <f t="shared" si="20"/>
        <v>0</v>
      </c>
      <c r="CH39" s="18" t="str">
        <f t="shared" si="21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22"/>
        <v>0</v>
      </c>
      <c r="AL40" s="13"/>
      <c r="AM40" s="13"/>
      <c r="AN40" s="13"/>
      <c r="AO40" s="14">
        <f t="shared" si="6"/>
        <v>0</v>
      </c>
      <c r="AP40" s="13"/>
      <c r="AQ40" s="15">
        <f t="shared" si="7"/>
        <v>0</v>
      </c>
      <c r="AR40" s="58">
        <f t="shared" si="8"/>
        <v>0</v>
      </c>
      <c r="AS40" s="13"/>
      <c r="AT40" s="13"/>
      <c r="AU40" s="13"/>
      <c r="AV40" s="13"/>
      <c r="AW40" s="13"/>
      <c r="AX40" s="14">
        <f t="shared" si="9"/>
        <v>0</v>
      </c>
      <c r="AY40" s="13"/>
      <c r="AZ40" s="13"/>
      <c r="BA40" s="13"/>
      <c r="BB40" s="13"/>
      <c r="BC40" s="13"/>
      <c r="BD40" s="14">
        <f t="shared" si="10"/>
        <v>0</v>
      </c>
      <c r="BE40" s="13"/>
      <c r="BF40" s="13"/>
      <c r="BG40" s="13"/>
      <c r="BH40" s="14">
        <f t="shared" si="11"/>
        <v>0</v>
      </c>
      <c r="BI40" s="13"/>
      <c r="BJ40" s="15">
        <f t="shared" si="12"/>
        <v>0</v>
      </c>
      <c r="BK40" s="58">
        <f t="shared" si="13"/>
        <v>0</v>
      </c>
      <c r="BL40" s="13"/>
      <c r="BM40" s="13"/>
      <c r="BN40" s="13"/>
      <c r="BO40" s="13"/>
      <c r="BP40" s="13"/>
      <c r="BQ40" s="14">
        <f t="shared" si="14"/>
        <v>0</v>
      </c>
      <c r="BR40" s="13"/>
      <c r="BS40" s="13"/>
      <c r="BT40" s="13"/>
      <c r="BU40" s="13"/>
      <c r="BV40" s="13"/>
      <c r="BW40" s="14">
        <f t="shared" si="15"/>
        <v>0</v>
      </c>
      <c r="BX40" s="13"/>
      <c r="BY40" s="13"/>
      <c r="BZ40" s="13"/>
      <c r="CA40" s="14">
        <f t="shared" si="16"/>
        <v>0</v>
      </c>
      <c r="CB40" s="13"/>
      <c r="CC40" s="15">
        <f t="shared" si="17"/>
        <v>0</v>
      </c>
      <c r="CD40" s="58">
        <f t="shared" si="18"/>
        <v>0</v>
      </c>
      <c r="CE40" s="58">
        <f t="shared" si="19"/>
        <v>0</v>
      </c>
      <c r="CF40" s="22"/>
      <c r="CG40" s="58">
        <f t="shared" si="20"/>
        <v>0</v>
      </c>
      <c r="CH40" s="17" t="str">
        <f t="shared" si="21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22"/>
        <v>0</v>
      </c>
      <c r="AL41" s="8"/>
      <c r="AM41" s="8"/>
      <c r="AN41" s="8"/>
      <c r="AO41" s="14">
        <f t="shared" si="6"/>
        <v>0</v>
      </c>
      <c r="AP41" s="8"/>
      <c r="AQ41" s="15">
        <f t="shared" si="7"/>
        <v>0</v>
      </c>
      <c r="AR41" s="58">
        <f t="shared" si="8"/>
        <v>0</v>
      </c>
      <c r="AS41" s="8"/>
      <c r="AT41" s="8"/>
      <c r="AU41" s="8"/>
      <c r="AV41" s="8"/>
      <c r="AW41" s="8"/>
      <c r="AX41" s="14">
        <f t="shared" si="9"/>
        <v>0</v>
      </c>
      <c r="AY41" s="8"/>
      <c r="AZ41" s="8"/>
      <c r="BA41" s="8"/>
      <c r="BB41" s="8"/>
      <c r="BC41" s="8"/>
      <c r="BD41" s="14">
        <f t="shared" si="10"/>
        <v>0</v>
      </c>
      <c r="BE41" s="8"/>
      <c r="BF41" s="8"/>
      <c r="BG41" s="8"/>
      <c r="BH41" s="14">
        <f t="shared" si="11"/>
        <v>0</v>
      </c>
      <c r="BI41" s="8"/>
      <c r="BJ41" s="15">
        <f t="shared" si="12"/>
        <v>0</v>
      </c>
      <c r="BK41" s="58">
        <f t="shared" si="13"/>
        <v>0</v>
      </c>
      <c r="BL41" s="8"/>
      <c r="BM41" s="8"/>
      <c r="BN41" s="8"/>
      <c r="BO41" s="8"/>
      <c r="BP41" s="8"/>
      <c r="BQ41" s="14">
        <f t="shared" si="14"/>
        <v>0</v>
      </c>
      <c r="BR41" s="8"/>
      <c r="BS41" s="8"/>
      <c r="BT41" s="8"/>
      <c r="BU41" s="8"/>
      <c r="BV41" s="8"/>
      <c r="BW41" s="14">
        <f t="shared" si="15"/>
        <v>0</v>
      </c>
      <c r="BX41" s="8"/>
      <c r="BY41" s="8"/>
      <c r="BZ41" s="8"/>
      <c r="CA41" s="14">
        <f t="shared" si="16"/>
        <v>0</v>
      </c>
      <c r="CB41" s="8"/>
      <c r="CC41" s="15">
        <f t="shared" si="17"/>
        <v>0</v>
      </c>
      <c r="CD41" s="58">
        <f t="shared" si="18"/>
        <v>0</v>
      </c>
      <c r="CE41" s="58">
        <f t="shared" si="19"/>
        <v>0</v>
      </c>
      <c r="CF41" s="21"/>
      <c r="CG41" s="58">
        <f t="shared" si="20"/>
        <v>0</v>
      </c>
      <c r="CH41" s="18" t="str">
        <f t="shared" si="21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22"/>
        <v>0</v>
      </c>
      <c r="AL42" s="13"/>
      <c r="AM42" s="13"/>
      <c r="AN42" s="13"/>
      <c r="AO42" s="14">
        <f t="shared" si="6"/>
        <v>0</v>
      </c>
      <c r="AP42" s="13"/>
      <c r="AQ42" s="15">
        <f t="shared" si="7"/>
        <v>0</v>
      </c>
      <c r="AR42" s="58">
        <f t="shared" si="8"/>
        <v>0</v>
      </c>
      <c r="AS42" s="13"/>
      <c r="AT42" s="13"/>
      <c r="AU42" s="13"/>
      <c r="AV42" s="13"/>
      <c r="AW42" s="13"/>
      <c r="AX42" s="14">
        <f t="shared" si="9"/>
        <v>0</v>
      </c>
      <c r="AY42" s="13"/>
      <c r="AZ42" s="13"/>
      <c r="BA42" s="13"/>
      <c r="BB42" s="13"/>
      <c r="BC42" s="13"/>
      <c r="BD42" s="14">
        <f t="shared" si="10"/>
        <v>0</v>
      </c>
      <c r="BE42" s="13"/>
      <c r="BF42" s="13"/>
      <c r="BG42" s="13"/>
      <c r="BH42" s="14">
        <f t="shared" si="11"/>
        <v>0</v>
      </c>
      <c r="BI42" s="13"/>
      <c r="BJ42" s="15">
        <f t="shared" si="12"/>
        <v>0</v>
      </c>
      <c r="BK42" s="58">
        <f t="shared" si="13"/>
        <v>0</v>
      </c>
      <c r="BL42" s="13"/>
      <c r="BM42" s="13"/>
      <c r="BN42" s="13"/>
      <c r="BO42" s="13"/>
      <c r="BP42" s="13"/>
      <c r="BQ42" s="14">
        <f t="shared" si="14"/>
        <v>0</v>
      </c>
      <c r="BR42" s="13"/>
      <c r="BS42" s="13"/>
      <c r="BT42" s="13"/>
      <c r="BU42" s="13"/>
      <c r="BV42" s="13"/>
      <c r="BW42" s="14">
        <f t="shared" si="15"/>
        <v>0</v>
      </c>
      <c r="BX42" s="13"/>
      <c r="BY42" s="13"/>
      <c r="BZ42" s="13"/>
      <c r="CA42" s="14">
        <f t="shared" si="16"/>
        <v>0</v>
      </c>
      <c r="CB42" s="13"/>
      <c r="CC42" s="15">
        <f t="shared" si="17"/>
        <v>0</v>
      </c>
      <c r="CD42" s="58">
        <f t="shared" si="18"/>
        <v>0</v>
      </c>
      <c r="CE42" s="58">
        <f t="shared" si="19"/>
        <v>0</v>
      </c>
      <c r="CF42" s="22"/>
      <c r="CG42" s="58">
        <f t="shared" si="20"/>
        <v>0</v>
      </c>
      <c r="CH42" s="17" t="str">
        <f t="shared" si="21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22"/>
        <v>0</v>
      </c>
      <c r="AL43" s="8"/>
      <c r="AM43" s="8"/>
      <c r="AN43" s="8"/>
      <c r="AO43" s="14">
        <f t="shared" si="6"/>
        <v>0</v>
      </c>
      <c r="AP43" s="8"/>
      <c r="AQ43" s="15">
        <f t="shared" si="7"/>
        <v>0</v>
      </c>
      <c r="AR43" s="58">
        <f t="shared" si="8"/>
        <v>0</v>
      </c>
      <c r="AS43" s="8"/>
      <c r="AT43" s="8"/>
      <c r="AU43" s="8"/>
      <c r="AV43" s="8"/>
      <c r="AW43" s="8"/>
      <c r="AX43" s="14">
        <f t="shared" si="9"/>
        <v>0</v>
      </c>
      <c r="AY43" s="8"/>
      <c r="AZ43" s="8"/>
      <c r="BA43" s="8"/>
      <c r="BB43" s="8"/>
      <c r="BC43" s="8"/>
      <c r="BD43" s="14">
        <f t="shared" si="10"/>
        <v>0</v>
      </c>
      <c r="BE43" s="8"/>
      <c r="BF43" s="8"/>
      <c r="BG43" s="8"/>
      <c r="BH43" s="14">
        <f t="shared" si="11"/>
        <v>0</v>
      </c>
      <c r="BI43" s="8"/>
      <c r="BJ43" s="15">
        <f t="shared" si="12"/>
        <v>0</v>
      </c>
      <c r="BK43" s="58">
        <f t="shared" si="13"/>
        <v>0</v>
      </c>
      <c r="BL43" s="8"/>
      <c r="BM43" s="8"/>
      <c r="BN43" s="8"/>
      <c r="BO43" s="8"/>
      <c r="BP43" s="8"/>
      <c r="BQ43" s="14">
        <f t="shared" si="14"/>
        <v>0</v>
      </c>
      <c r="BR43" s="8"/>
      <c r="BS43" s="8"/>
      <c r="BT43" s="8"/>
      <c r="BU43" s="8"/>
      <c r="BV43" s="8"/>
      <c r="BW43" s="14">
        <f t="shared" si="15"/>
        <v>0</v>
      </c>
      <c r="BX43" s="8"/>
      <c r="BY43" s="8"/>
      <c r="BZ43" s="8"/>
      <c r="CA43" s="14">
        <f t="shared" si="16"/>
        <v>0</v>
      </c>
      <c r="CB43" s="8"/>
      <c r="CC43" s="15">
        <f t="shared" si="17"/>
        <v>0</v>
      </c>
      <c r="CD43" s="58">
        <f t="shared" si="18"/>
        <v>0</v>
      </c>
      <c r="CE43" s="58">
        <f t="shared" si="19"/>
        <v>0</v>
      </c>
      <c r="CF43" s="21"/>
      <c r="CG43" s="58">
        <f t="shared" si="20"/>
        <v>0</v>
      </c>
      <c r="CH43" s="18" t="str">
        <f t="shared" si="21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22"/>
        <v>0</v>
      </c>
      <c r="AL44" s="13"/>
      <c r="AM44" s="13"/>
      <c r="AN44" s="13"/>
      <c r="AO44" s="14">
        <f t="shared" si="6"/>
        <v>0</v>
      </c>
      <c r="AP44" s="13"/>
      <c r="AQ44" s="15">
        <f t="shared" si="7"/>
        <v>0</v>
      </c>
      <c r="AR44" s="58">
        <f t="shared" si="8"/>
        <v>0</v>
      </c>
      <c r="AS44" s="13"/>
      <c r="AT44" s="13"/>
      <c r="AU44" s="13"/>
      <c r="AV44" s="13"/>
      <c r="AW44" s="13"/>
      <c r="AX44" s="14">
        <f t="shared" si="9"/>
        <v>0</v>
      </c>
      <c r="AY44" s="13"/>
      <c r="AZ44" s="13"/>
      <c r="BA44" s="13"/>
      <c r="BB44" s="13"/>
      <c r="BC44" s="13"/>
      <c r="BD44" s="14">
        <f t="shared" si="10"/>
        <v>0</v>
      </c>
      <c r="BE44" s="13"/>
      <c r="BF44" s="13"/>
      <c r="BG44" s="13"/>
      <c r="BH44" s="14">
        <f t="shared" si="11"/>
        <v>0</v>
      </c>
      <c r="BI44" s="13"/>
      <c r="BJ44" s="15">
        <f t="shared" si="12"/>
        <v>0</v>
      </c>
      <c r="BK44" s="58">
        <f t="shared" si="13"/>
        <v>0</v>
      </c>
      <c r="BL44" s="13"/>
      <c r="BM44" s="13"/>
      <c r="BN44" s="13"/>
      <c r="BO44" s="13"/>
      <c r="BP44" s="13"/>
      <c r="BQ44" s="14">
        <f t="shared" si="14"/>
        <v>0</v>
      </c>
      <c r="BR44" s="13"/>
      <c r="BS44" s="13"/>
      <c r="BT44" s="13"/>
      <c r="BU44" s="13"/>
      <c r="BV44" s="13"/>
      <c r="BW44" s="14">
        <f t="shared" si="15"/>
        <v>0</v>
      </c>
      <c r="BX44" s="13"/>
      <c r="BY44" s="13"/>
      <c r="BZ44" s="13"/>
      <c r="CA44" s="14">
        <f t="shared" si="16"/>
        <v>0</v>
      </c>
      <c r="CB44" s="13"/>
      <c r="CC44" s="15">
        <f t="shared" si="17"/>
        <v>0</v>
      </c>
      <c r="CD44" s="58">
        <f t="shared" si="18"/>
        <v>0</v>
      </c>
      <c r="CE44" s="58">
        <f t="shared" si="19"/>
        <v>0</v>
      </c>
      <c r="CF44" s="22"/>
      <c r="CG44" s="58">
        <f t="shared" si="20"/>
        <v>0</v>
      </c>
      <c r="CH44" s="17" t="str">
        <f t="shared" si="21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3" priority="12" operator="greaterThan">
      <formula>1.1</formula>
    </cfRule>
  </conditionalFormatting>
  <conditionalFormatting sqref="Y13:Y72">
    <cfRule type="cellIs" dxfId="22" priority="9" operator="between">
      <formula>7</formula>
      <formula>10</formula>
    </cfRule>
    <cfRule type="cellIs" dxfId="21" priority="10" operator="between">
      <formula>5</formula>
      <formula>6.99</formula>
    </cfRule>
    <cfRule type="cellIs" dxfId="20" priority="11" operator="between">
      <formula>0</formula>
      <formula>4.99</formula>
    </cfRule>
  </conditionalFormatting>
  <conditionalFormatting sqref="AR11">
    <cfRule type="cellIs" dxfId="19" priority="13" operator="greaterThan">
      <formula>1.1</formula>
    </cfRule>
  </conditionalFormatting>
  <conditionalFormatting sqref="AR13:AR72">
    <cfRule type="cellIs" dxfId="18" priority="15" operator="between">
      <formula>7</formula>
      <formula>10</formula>
    </cfRule>
    <cfRule type="cellIs" dxfId="17" priority="16" operator="between">
      <formula>5</formula>
      <formula>6.99</formula>
    </cfRule>
    <cfRule type="cellIs" dxfId="16" priority="17" operator="between">
      <formula>0</formula>
      <formula>4.99</formula>
    </cfRule>
  </conditionalFormatting>
  <conditionalFormatting sqref="BK11">
    <cfRule type="cellIs" dxfId="15" priority="14" operator="greaterThan">
      <formula>1.1</formula>
    </cfRule>
  </conditionalFormatting>
  <conditionalFormatting sqref="BK13:BK72">
    <cfRule type="cellIs" dxfId="14" priority="18" operator="between">
      <formula>7</formula>
      <formula>10</formula>
    </cfRule>
    <cfRule type="cellIs" dxfId="13" priority="19" operator="between">
      <formula>5</formula>
      <formula>6.99</formula>
    </cfRule>
    <cfRule type="cellIs" dxfId="12" priority="20" operator="between">
      <formula>0</formula>
      <formula>4.99</formula>
    </cfRule>
  </conditionalFormatting>
  <conditionalFormatting sqref="CD11">
    <cfRule type="cellIs" dxfId="11" priority="24" operator="greaterThan">
      <formula>1.1</formula>
    </cfRule>
  </conditionalFormatting>
  <conditionalFormatting sqref="CD13:CE72">
    <cfRule type="cellIs" dxfId="10" priority="6" operator="between">
      <formula>7</formula>
      <formula>10</formula>
    </cfRule>
    <cfRule type="cellIs" dxfId="9" priority="7" operator="between">
      <formula>5</formula>
      <formula>6.99</formula>
    </cfRule>
    <cfRule type="cellIs" dxfId="8" priority="8" operator="between">
      <formula>0</formula>
      <formula>4.99</formula>
    </cfRule>
  </conditionalFormatting>
  <conditionalFormatting sqref="CF13:CF72">
    <cfRule type="cellIs" dxfId="7" priority="2" stopIfTrue="1" operator="between">
      <formula>0</formula>
      <formula>10</formula>
    </cfRule>
  </conditionalFormatting>
  <conditionalFormatting sqref="CG13:CG72">
    <cfRule type="cellIs" dxfId="6" priority="3" operator="between">
      <formula>7</formula>
      <formula>10</formula>
    </cfRule>
    <cfRule type="cellIs" dxfId="5" priority="4" operator="between">
      <formula>5</formula>
      <formula>6.99</formula>
    </cfRule>
    <cfRule type="cellIs" dxfId="4" priority="5" operator="between">
      <formula>0</formula>
      <formula>4.99</formula>
    </cfRule>
  </conditionalFormatting>
  <conditionalFormatting sqref="CH13:CH72">
    <cfRule type="cellIs" dxfId="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B13:CB72 BX13:BZ72 BL13:BP72 BI13:BI72 BE13:BG72 AY13:BC72 AS13:AW72 AP13:AP72 AL13:AN72 AF13:AJ72 Z13:AD7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es" error="Solo numeros. entre 0.01 a 10." sqref="CF13:CF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showGridLines="0" topLeftCell="E2" zoomScale="110" zoomScaleNormal="110" workbookViewId="0">
      <selection activeCell="O13" sqref="O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125</v>
      </c>
      <c r="E3" s="2" t="s">
        <v>126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81</v>
      </c>
      <c r="E5" s="2" t="s">
        <v>82</v>
      </c>
      <c r="G5" s="112" t="s">
        <v>174</v>
      </c>
      <c r="H5" s="112"/>
      <c r="I5" s="52" t="s">
        <v>175</v>
      </c>
      <c r="J5" s="113" t="s">
        <v>176</v>
      </c>
      <c r="K5" s="113"/>
    </row>
    <row r="6" spans="1:26" ht="15" customHeight="1" x14ac:dyDescent="0.25">
      <c r="B6" t="s">
        <v>13</v>
      </c>
      <c r="D6" t="s">
        <v>127</v>
      </c>
      <c r="E6" s="2" t="s">
        <v>128</v>
      </c>
      <c r="G6" s="112"/>
      <c r="H6" s="112"/>
      <c r="I6" s="50" t="s">
        <v>177</v>
      </c>
      <c r="J6" s="114" t="s">
        <v>178</v>
      </c>
      <c r="K6" s="114"/>
    </row>
    <row r="7" spans="1:26" ht="15.75" customHeight="1" x14ac:dyDescent="0.25">
      <c r="B7" t="s">
        <v>16</v>
      </c>
      <c r="E7" s="6"/>
      <c r="G7" s="112"/>
      <c r="H7" s="112"/>
      <c r="I7" s="51" t="s">
        <v>179</v>
      </c>
      <c r="J7" s="115" t="s">
        <v>180</v>
      </c>
      <c r="K7" s="115"/>
    </row>
    <row r="8" spans="1:26" ht="19.5" customHeight="1" x14ac:dyDescent="0.25">
      <c r="G8" s="116" t="s">
        <v>19</v>
      </c>
      <c r="H8" s="117"/>
      <c r="I8" s="117"/>
      <c r="J8" s="117"/>
      <c r="K8" s="117"/>
      <c r="L8" s="117" t="s">
        <v>19</v>
      </c>
      <c r="M8" s="117"/>
      <c r="N8" s="117"/>
      <c r="O8" s="117"/>
      <c r="P8" s="117"/>
      <c r="Q8" s="117" t="s">
        <v>19</v>
      </c>
      <c r="R8" s="117"/>
      <c r="S8" s="117"/>
      <c r="T8" s="117"/>
      <c r="U8" s="118"/>
      <c r="V8" s="117" t="s">
        <v>19</v>
      </c>
      <c r="W8" s="117"/>
      <c r="X8" s="117"/>
      <c r="Y8" s="117"/>
      <c r="Z8" s="118"/>
    </row>
    <row r="9" spans="1:26" ht="24" customHeight="1" x14ac:dyDescent="0.35">
      <c r="G9" s="122">
        <v>1</v>
      </c>
      <c r="H9" s="123"/>
      <c r="I9" s="123"/>
      <c r="J9" s="123"/>
      <c r="K9" s="124"/>
      <c r="L9" s="125">
        <v>2</v>
      </c>
      <c r="M9" s="123"/>
      <c r="N9" s="123"/>
      <c r="O9" s="123"/>
      <c r="P9" s="126"/>
      <c r="Q9" s="122">
        <v>3</v>
      </c>
      <c r="R9" s="123"/>
      <c r="S9" s="123"/>
      <c r="T9" s="123"/>
      <c r="U9" s="124"/>
      <c r="V9" s="122">
        <v>4</v>
      </c>
      <c r="W9" s="123"/>
      <c r="X9" s="123"/>
      <c r="Y9" s="123"/>
      <c r="Z9" s="124"/>
    </row>
    <row r="10" spans="1:26" ht="18.75" customHeight="1" x14ac:dyDescent="0.25">
      <c r="G10" s="119" t="s">
        <v>181</v>
      </c>
      <c r="H10" s="120"/>
      <c r="I10" s="120"/>
      <c r="J10" s="120"/>
      <c r="K10" s="121"/>
      <c r="L10" s="127" t="s">
        <v>181</v>
      </c>
      <c r="M10" s="120"/>
      <c r="N10" s="120"/>
      <c r="O10" s="120"/>
      <c r="P10" s="128"/>
      <c r="Q10" s="119" t="s">
        <v>181</v>
      </c>
      <c r="R10" s="120"/>
      <c r="S10" s="120"/>
      <c r="T10" s="120"/>
      <c r="U10" s="121"/>
      <c r="V10" s="119" t="s">
        <v>181</v>
      </c>
      <c r="W10" s="120"/>
      <c r="X10" s="120"/>
      <c r="Y10" s="120"/>
      <c r="Z10" s="121"/>
    </row>
    <row r="11" spans="1:26" ht="13.5" customHeight="1" x14ac:dyDescent="0.2">
      <c r="E11" s="7"/>
      <c r="F11" s="23"/>
      <c r="G11" s="31" t="s">
        <v>182</v>
      </c>
      <c r="H11" s="24" t="s">
        <v>183</v>
      </c>
      <c r="I11" s="24" t="s">
        <v>184</v>
      </c>
      <c r="J11" s="24" t="s">
        <v>185</v>
      </c>
      <c r="K11" s="32"/>
      <c r="L11" s="29" t="s">
        <v>182</v>
      </c>
      <c r="M11" s="24" t="s">
        <v>183</v>
      </c>
      <c r="N11" s="24" t="s">
        <v>184</v>
      </c>
      <c r="O11" s="24" t="s">
        <v>185</v>
      </c>
      <c r="P11" s="35"/>
      <c r="Q11" s="31" t="s">
        <v>182</v>
      </c>
      <c r="R11" s="24" t="s">
        <v>183</v>
      </c>
      <c r="S11" s="24" t="s">
        <v>184</v>
      </c>
      <c r="T11" s="24" t="s">
        <v>185</v>
      </c>
      <c r="U11" s="32"/>
      <c r="V11" s="31" t="s">
        <v>182</v>
      </c>
      <c r="W11" s="24" t="s">
        <v>183</v>
      </c>
      <c r="X11" s="24" t="s">
        <v>184</v>
      </c>
      <c r="Y11" s="24" t="s">
        <v>185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186</v>
      </c>
      <c r="H12" s="25" t="s">
        <v>187</v>
      </c>
      <c r="I12" s="25" t="s">
        <v>188</v>
      </c>
      <c r="J12" s="25" t="s">
        <v>189</v>
      </c>
      <c r="K12" s="34"/>
      <c r="L12" s="30" t="s">
        <v>186</v>
      </c>
      <c r="M12" s="25" t="s">
        <v>187</v>
      </c>
      <c r="N12" s="25" t="s">
        <v>188</v>
      </c>
      <c r="O12" s="25" t="s">
        <v>189</v>
      </c>
      <c r="P12" s="36"/>
      <c r="Q12" s="33" t="s">
        <v>186</v>
      </c>
      <c r="R12" s="25" t="s">
        <v>187</v>
      </c>
      <c r="S12" s="25" t="s">
        <v>188</v>
      </c>
      <c r="T12" s="25" t="s">
        <v>189</v>
      </c>
      <c r="U12" s="34"/>
      <c r="V12" s="33" t="s">
        <v>186</v>
      </c>
      <c r="W12" s="25" t="s">
        <v>187</v>
      </c>
      <c r="X12" s="25" t="s">
        <v>188</v>
      </c>
      <c r="Y12" s="25" t="s">
        <v>189</v>
      </c>
      <c r="Z12" s="34"/>
    </row>
    <row r="13" spans="1:26" ht="19.5" customHeight="1" x14ac:dyDescent="0.4">
      <c r="A13" s="2">
        <v>1</v>
      </c>
      <c r="B13" s="2">
        <v>2563185</v>
      </c>
      <c r="C13" s="2">
        <v>4937</v>
      </c>
      <c r="D13" s="2">
        <v>14065</v>
      </c>
      <c r="E13" s="2" t="s">
        <v>153</v>
      </c>
      <c r="F13" s="27" t="s">
        <v>43</v>
      </c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3551107</v>
      </c>
      <c r="C14" s="3">
        <v>4946</v>
      </c>
      <c r="D14" s="3">
        <v>14066</v>
      </c>
      <c r="E14" s="3" t="s">
        <v>154</v>
      </c>
      <c r="F14" s="28" t="s">
        <v>45</v>
      </c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2559602</v>
      </c>
      <c r="C15" s="2">
        <v>4931</v>
      </c>
      <c r="D15" s="2">
        <v>14067</v>
      </c>
      <c r="E15" s="2" t="s">
        <v>155</v>
      </c>
      <c r="F15" s="27" t="s">
        <v>43</v>
      </c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19840558</v>
      </c>
      <c r="C16" s="3">
        <v>4926</v>
      </c>
      <c r="D16" s="3">
        <v>14068</v>
      </c>
      <c r="E16" s="3" t="s">
        <v>156</v>
      </c>
      <c r="F16" s="28" t="s">
        <v>43</v>
      </c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2564023</v>
      </c>
      <c r="C17" s="2">
        <v>4795</v>
      </c>
      <c r="D17" s="2">
        <v>14069</v>
      </c>
      <c r="E17" s="2" t="s">
        <v>157</v>
      </c>
      <c r="F17" s="27" t="s">
        <v>45</v>
      </c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2568230</v>
      </c>
      <c r="C18" s="3">
        <v>4930</v>
      </c>
      <c r="D18" s="3">
        <v>14139</v>
      </c>
      <c r="E18" s="3" t="s">
        <v>158</v>
      </c>
      <c r="F18" s="28" t="s">
        <v>43</v>
      </c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7196035</v>
      </c>
      <c r="C19" s="2">
        <v>4944</v>
      </c>
      <c r="D19" s="2">
        <v>14070</v>
      </c>
      <c r="E19" s="2" t="s">
        <v>159</v>
      </c>
      <c r="F19" s="27" t="s">
        <v>45</v>
      </c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3777016</v>
      </c>
      <c r="C20" s="3">
        <v>4935</v>
      </c>
      <c r="D20" s="3">
        <v>14071</v>
      </c>
      <c r="E20" s="3" t="s">
        <v>160</v>
      </c>
      <c r="F20" s="28" t="s">
        <v>43</v>
      </c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2161170</v>
      </c>
      <c r="C21" s="2">
        <v>4842</v>
      </c>
      <c r="D21" s="2">
        <v>14359</v>
      </c>
      <c r="E21" s="2" t="s">
        <v>161</v>
      </c>
      <c r="F21" s="27" t="s">
        <v>45</v>
      </c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2556245</v>
      </c>
      <c r="C22" s="3">
        <v>4942</v>
      </c>
      <c r="D22" s="3">
        <v>14072</v>
      </c>
      <c r="E22" s="3" t="s">
        <v>162</v>
      </c>
      <c r="F22" s="28" t="s">
        <v>45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2561709</v>
      </c>
      <c r="C23" s="2">
        <v>4927</v>
      </c>
      <c r="D23" s="2">
        <v>14073</v>
      </c>
      <c r="E23" s="2" t="s">
        <v>163</v>
      </c>
      <c r="F23" s="27" t="s">
        <v>43</v>
      </c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3984081</v>
      </c>
      <c r="C24" s="3">
        <v>4929</v>
      </c>
      <c r="D24" s="3">
        <v>14074</v>
      </c>
      <c r="E24" s="3" t="s">
        <v>164</v>
      </c>
      <c r="F24" s="28" t="s">
        <v>43</v>
      </c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2557691</v>
      </c>
      <c r="C25" s="2">
        <v>4901</v>
      </c>
      <c r="D25" s="2">
        <v>14075</v>
      </c>
      <c r="E25" s="2" t="s">
        <v>165</v>
      </c>
      <c r="F25" s="27" t="s">
        <v>43</v>
      </c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2556248</v>
      </c>
      <c r="C26" s="3">
        <v>5027</v>
      </c>
      <c r="D26" s="3">
        <v>14076</v>
      </c>
      <c r="E26" s="3" t="s">
        <v>166</v>
      </c>
      <c r="F26" s="28" t="s">
        <v>45</v>
      </c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3102315</v>
      </c>
      <c r="C27" s="2">
        <v>4936</v>
      </c>
      <c r="D27" s="2">
        <v>14077</v>
      </c>
      <c r="E27" s="2" t="s">
        <v>167</v>
      </c>
      <c r="F27" s="27" t="s">
        <v>43</v>
      </c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2207563</v>
      </c>
      <c r="C28" s="3">
        <v>4943</v>
      </c>
      <c r="D28" s="3">
        <v>14136</v>
      </c>
      <c r="E28" s="3" t="s">
        <v>168</v>
      </c>
      <c r="F28" s="28" t="s">
        <v>45</v>
      </c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2557684</v>
      </c>
      <c r="C29" s="2">
        <v>4934</v>
      </c>
      <c r="D29" s="2">
        <v>14078</v>
      </c>
      <c r="E29" s="2" t="s">
        <v>169</v>
      </c>
      <c r="F29" s="27" t="s">
        <v>43</v>
      </c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2561697</v>
      </c>
      <c r="C30" s="3">
        <v>4924</v>
      </c>
      <c r="D30" s="3">
        <v>14079</v>
      </c>
      <c r="E30" s="3" t="s">
        <v>170</v>
      </c>
      <c r="F30" s="28" t="s">
        <v>43</v>
      </c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2561718</v>
      </c>
      <c r="C31" s="2">
        <v>4925</v>
      </c>
      <c r="D31" s="2">
        <v>14080</v>
      </c>
      <c r="E31" s="2" t="s">
        <v>171</v>
      </c>
      <c r="F31" s="27" t="s">
        <v>43</v>
      </c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Ciencias N</vt:lpstr>
      <vt:lpstr>1.º-A Ciencias N</vt:lpstr>
      <vt:lpstr>0.º-B Ciencias N</vt:lpstr>
      <vt:lpstr>1.º-B Conducta</vt:lpstr>
      <vt:lpstr>1.º-B Asistencia</vt:lpstr>
      <vt:lpstr>1.º-B Ciencias N</vt:lpstr>
      <vt:lpstr>1-B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2023-11-06T16:38:18Z</dcterms:modified>
  <cp:category/>
</cp:coreProperties>
</file>