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4849C10A-4673-4C44-B8B6-EC00ED594C6B}" xr6:coauthVersionLast="47" xr6:coauthVersionMax="47" xr10:uidLastSave="{00000000-0000-0000-0000-000000000000}"/>
  <bookViews>
    <workbookView xWindow="-120" yWindow="-120" windowWidth="20730" windowHeight="11160" tabRatio="585" activeTab="3" xr2:uid="{00000000-000D-0000-FFFF-FFFF00000000}"/>
  </bookViews>
  <sheets>
    <sheet name="Inf. General" sheetId="1" r:id="rId1"/>
    <sheet name="Nomina" sheetId="2" r:id="rId2"/>
    <sheet name="Notas" sheetId="3" r:id="rId3"/>
    <sheet name="Cuadro de Promocion" sheetId="4" r:id="rId4"/>
  </sheets>
  <definedNames>
    <definedName name="_xlnm._FilterDatabase" localSheetId="1">Nomina!$A$1:$F$1</definedName>
    <definedName name="_xlnm.Print_Area" localSheetId="3">'Cuadro de Promocion'!$A$1:$W$74</definedName>
  </definedNames>
  <calcPr calcId="181029"/>
</workbook>
</file>

<file path=xl/calcChain.xml><?xml version="1.0" encoding="utf-8"?>
<calcChain xmlns="http://schemas.openxmlformats.org/spreadsheetml/2006/main">
  <c r="C44" i="4" l="1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43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14" i="4"/>
  <c r="E2" i="4"/>
  <c r="E44" i="4"/>
  <c r="F44" i="4"/>
  <c r="G44" i="4"/>
  <c r="H44" i="4"/>
  <c r="I44" i="4"/>
  <c r="J44" i="4"/>
  <c r="K44" i="4"/>
  <c r="E45" i="4"/>
  <c r="F45" i="4"/>
  <c r="G45" i="4"/>
  <c r="H45" i="4"/>
  <c r="I45" i="4"/>
  <c r="J45" i="4"/>
  <c r="K45" i="4"/>
  <c r="E46" i="4"/>
  <c r="F46" i="4"/>
  <c r="G46" i="4"/>
  <c r="H46" i="4"/>
  <c r="I46" i="4"/>
  <c r="J46" i="4"/>
  <c r="K46" i="4"/>
  <c r="E47" i="4"/>
  <c r="F47" i="4"/>
  <c r="G47" i="4"/>
  <c r="H47" i="4"/>
  <c r="I47" i="4"/>
  <c r="J47" i="4"/>
  <c r="K47" i="4"/>
  <c r="E48" i="4"/>
  <c r="F48" i="4"/>
  <c r="G48" i="4"/>
  <c r="H48" i="4"/>
  <c r="I48" i="4"/>
  <c r="J48" i="4"/>
  <c r="K48" i="4"/>
  <c r="E49" i="4"/>
  <c r="F49" i="4"/>
  <c r="G49" i="4"/>
  <c r="H49" i="4"/>
  <c r="I49" i="4"/>
  <c r="J49" i="4"/>
  <c r="K49" i="4"/>
  <c r="E50" i="4"/>
  <c r="F50" i="4"/>
  <c r="G50" i="4"/>
  <c r="H50" i="4"/>
  <c r="I50" i="4"/>
  <c r="J50" i="4"/>
  <c r="K50" i="4"/>
  <c r="E51" i="4"/>
  <c r="F51" i="4"/>
  <c r="G51" i="4"/>
  <c r="H51" i="4"/>
  <c r="I51" i="4"/>
  <c r="J51" i="4"/>
  <c r="K51" i="4"/>
  <c r="E52" i="4"/>
  <c r="F52" i="4"/>
  <c r="G52" i="4"/>
  <c r="H52" i="4"/>
  <c r="I52" i="4"/>
  <c r="J52" i="4"/>
  <c r="K52" i="4"/>
  <c r="E53" i="4"/>
  <c r="F53" i="4"/>
  <c r="G53" i="4"/>
  <c r="H53" i="4"/>
  <c r="I53" i="4"/>
  <c r="J53" i="4"/>
  <c r="K53" i="4"/>
  <c r="E54" i="4"/>
  <c r="F54" i="4"/>
  <c r="G54" i="4"/>
  <c r="H54" i="4"/>
  <c r="I54" i="4"/>
  <c r="J54" i="4"/>
  <c r="K54" i="4"/>
  <c r="E55" i="4"/>
  <c r="F55" i="4"/>
  <c r="G55" i="4"/>
  <c r="H55" i="4"/>
  <c r="I55" i="4"/>
  <c r="J55" i="4"/>
  <c r="K55" i="4"/>
  <c r="E56" i="4"/>
  <c r="F56" i="4"/>
  <c r="G56" i="4"/>
  <c r="H56" i="4"/>
  <c r="I56" i="4"/>
  <c r="J56" i="4"/>
  <c r="K56" i="4"/>
  <c r="E57" i="4"/>
  <c r="F57" i="4"/>
  <c r="G57" i="4"/>
  <c r="H57" i="4"/>
  <c r="I57" i="4"/>
  <c r="J57" i="4"/>
  <c r="K57" i="4"/>
  <c r="E58" i="4"/>
  <c r="F58" i="4"/>
  <c r="G58" i="4"/>
  <c r="H58" i="4"/>
  <c r="I58" i="4"/>
  <c r="J58" i="4"/>
  <c r="K58" i="4"/>
  <c r="E59" i="4"/>
  <c r="F59" i="4"/>
  <c r="G59" i="4"/>
  <c r="H59" i="4"/>
  <c r="I59" i="4"/>
  <c r="J59" i="4"/>
  <c r="K59" i="4"/>
  <c r="E60" i="4"/>
  <c r="F60" i="4"/>
  <c r="G60" i="4"/>
  <c r="H60" i="4"/>
  <c r="I60" i="4"/>
  <c r="J60" i="4"/>
  <c r="K60" i="4"/>
  <c r="E61" i="4"/>
  <c r="F61" i="4"/>
  <c r="G61" i="4"/>
  <c r="H61" i="4"/>
  <c r="I61" i="4"/>
  <c r="J61" i="4"/>
  <c r="K61" i="4"/>
  <c r="E62" i="4"/>
  <c r="F62" i="4"/>
  <c r="G62" i="4"/>
  <c r="H62" i="4"/>
  <c r="I62" i="4"/>
  <c r="J62" i="4"/>
  <c r="K62" i="4"/>
  <c r="E63" i="4"/>
  <c r="F63" i="4"/>
  <c r="G63" i="4"/>
  <c r="H63" i="4"/>
  <c r="I63" i="4"/>
  <c r="J63" i="4"/>
  <c r="K63" i="4"/>
  <c r="E64" i="4"/>
  <c r="F64" i="4"/>
  <c r="G64" i="4"/>
  <c r="H64" i="4"/>
  <c r="I64" i="4"/>
  <c r="J64" i="4"/>
  <c r="K64" i="4"/>
  <c r="E65" i="4"/>
  <c r="F65" i="4"/>
  <c r="G65" i="4"/>
  <c r="H65" i="4"/>
  <c r="I65" i="4"/>
  <c r="J65" i="4"/>
  <c r="K65" i="4"/>
  <c r="E66" i="4"/>
  <c r="F66" i="4"/>
  <c r="G66" i="4"/>
  <c r="H66" i="4"/>
  <c r="I66" i="4"/>
  <c r="J66" i="4"/>
  <c r="K66" i="4"/>
  <c r="E67" i="4"/>
  <c r="F67" i="4"/>
  <c r="G67" i="4"/>
  <c r="H67" i="4"/>
  <c r="I67" i="4"/>
  <c r="J67" i="4"/>
  <c r="K67" i="4"/>
  <c r="E68" i="4"/>
  <c r="F68" i="4"/>
  <c r="G68" i="4"/>
  <c r="H68" i="4"/>
  <c r="I68" i="4"/>
  <c r="J68" i="4"/>
  <c r="K68" i="4"/>
  <c r="E69" i="4"/>
  <c r="F69" i="4"/>
  <c r="G69" i="4"/>
  <c r="H69" i="4"/>
  <c r="I69" i="4"/>
  <c r="J69" i="4"/>
  <c r="K69" i="4"/>
  <c r="F43" i="4"/>
  <c r="G43" i="4"/>
  <c r="H43" i="4"/>
  <c r="I43" i="4"/>
  <c r="J43" i="4"/>
  <c r="K43" i="4"/>
  <c r="E15" i="4"/>
  <c r="F15" i="4"/>
  <c r="G15" i="4"/>
  <c r="H15" i="4"/>
  <c r="I15" i="4"/>
  <c r="J15" i="4"/>
  <c r="K15" i="4"/>
  <c r="E16" i="4"/>
  <c r="F16" i="4"/>
  <c r="G16" i="4"/>
  <c r="H16" i="4"/>
  <c r="I16" i="4"/>
  <c r="J16" i="4"/>
  <c r="K16" i="4"/>
  <c r="E17" i="4"/>
  <c r="F17" i="4"/>
  <c r="G17" i="4"/>
  <c r="H17" i="4"/>
  <c r="I17" i="4"/>
  <c r="J17" i="4"/>
  <c r="K17" i="4"/>
  <c r="E18" i="4"/>
  <c r="F18" i="4"/>
  <c r="G18" i="4"/>
  <c r="H18" i="4"/>
  <c r="I18" i="4"/>
  <c r="J18" i="4"/>
  <c r="K18" i="4"/>
  <c r="E19" i="4"/>
  <c r="F19" i="4"/>
  <c r="G19" i="4"/>
  <c r="H19" i="4"/>
  <c r="I19" i="4"/>
  <c r="J19" i="4"/>
  <c r="K19" i="4"/>
  <c r="E20" i="4"/>
  <c r="F20" i="4"/>
  <c r="G20" i="4"/>
  <c r="H20" i="4"/>
  <c r="I20" i="4"/>
  <c r="J20" i="4"/>
  <c r="K20" i="4"/>
  <c r="E21" i="4"/>
  <c r="F21" i="4"/>
  <c r="G21" i="4"/>
  <c r="H21" i="4"/>
  <c r="I21" i="4"/>
  <c r="J21" i="4"/>
  <c r="K21" i="4"/>
  <c r="E22" i="4"/>
  <c r="F22" i="4"/>
  <c r="G22" i="4"/>
  <c r="H22" i="4"/>
  <c r="I22" i="4"/>
  <c r="J22" i="4"/>
  <c r="K22" i="4"/>
  <c r="E23" i="4"/>
  <c r="F23" i="4"/>
  <c r="G23" i="4"/>
  <c r="H23" i="4"/>
  <c r="I23" i="4"/>
  <c r="J23" i="4"/>
  <c r="K23" i="4"/>
  <c r="E24" i="4"/>
  <c r="F24" i="4"/>
  <c r="G24" i="4"/>
  <c r="H24" i="4"/>
  <c r="I24" i="4"/>
  <c r="J24" i="4"/>
  <c r="K24" i="4"/>
  <c r="E25" i="4"/>
  <c r="F25" i="4"/>
  <c r="G25" i="4"/>
  <c r="H25" i="4"/>
  <c r="I25" i="4"/>
  <c r="J25" i="4"/>
  <c r="K25" i="4"/>
  <c r="E26" i="4"/>
  <c r="F26" i="4"/>
  <c r="G26" i="4"/>
  <c r="H26" i="4"/>
  <c r="I26" i="4"/>
  <c r="J26" i="4"/>
  <c r="K26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E30" i="4"/>
  <c r="F30" i="4"/>
  <c r="G30" i="4"/>
  <c r="H30" i="4"/>
  <c r="I30" i="4"/>
  <c r="J30" i="4"/>
  <c r="K30" i="4"/>
  <c r="E31" i="4"/>
  <c r="F31" i="4"/>
  <c r="G31" i="4"/>
  <c r="H31" i="4"/>
  <c r="I31" i="4"/>
  <c r="J31" i="4"/>
  <c r="K31" i="4"/>
  <c r="E32" i="4"/>
  <c r="F32" i="4"/>
  <c r="G32" i="4"/>
  <c r="H32" i="4"/>
  <c r="I32" i="4"/>
  <c r="J32" i="4"/>
  <c r="K32" i="4"/>
  <c r="E33" i="4"/>
  <c r="F33" i="4"/>
  <c r="G33" i="4"/>
  <c r="H33" i="4"/>
  <c r="I33" i="4"/>
  <c r="J33" i="4"/>
  <c r="K33" i="4"/>
  <c r="E34" i="4"/>
  <c r="F34" i="4"/>
  <c r="G34" i="4"/>
  <c r="H34" i="4"/>
  <c r="I34" i="4"/>
  <c r="J34" i="4"/>
  <c r="K34" i="4"/>
  <c r="E35" i="4"/>
  <c r="F35" i="4"/>
  <c r="G35" i="4"/>
  <c r="H35" i="4"/>
  <c r="I35" i="4"/>
  <c r="J35" i="4"/>
  <c r="K35" i="4"/>
  <c r="E36" i="4"/>
  <c r="F36" i="4"/>
  <c r="G36" i="4"/>
  <c r="H36" i="4"/>
  <c r="I36" i="4"/>
  <c r="J36" i="4"/>
  <c r="K36" i="4"/>
  <c r="F14" i="4"/>
  <c r="G14" i="4"/>
  <c r="H14" i="4"/>
  <c r="I14" i="4"/>
  <c r="J14" i="4"/>
  <c r="K14" i="4"/>
  <c r="T15" i="4"/>
  <c r="T1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14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L54" i="4"/>
  <c r="M54" i="4"/>
  <c r="N54" i="4"/>
  <c r="O54" i="4"/>
  <c r="L55" i="4"/>
  <c r="M55" i="4"/>
  <c r="N55" i="4"/>
  <c r="O55" i="4"/>
  <c r="L56" i="4"/>
  <c r="M56" i="4"/>
  <c r="N56" i="4"/>
  <c r="O56" i="4"/>
  <c r="L57" i="4"/>
  <c r="M57" i="4"/>
  <c r="N57" i="4"/>
  <c r="O57" i="4"/>
  <c r="L58" i="4"/>
  <c r="M58" i="4"/>
  <c r="N58" i="4"/>
  <c r="O58" i="4"/>
  <c r="L59" i="4"/>
  <c r="M59" i="4"/>
  <c r="N59" i="4"/>
  <c r="O59" i="4"/>
  <c r="L60" i="4"/>
  <c r="M60" i="4"/>
  <c r="N60" i="4"/>
  <c r="O60" i="4"/>
  <c r="L61" i="4"/>
  <c r="M61" i="4"/>
  <c r="N61" i="4"/>
  <c r="O61" i="4"/>
  <c r="L62" i="4"/>
  <c r="M62" i="4"/>
  <c r="N62" i="4"/>
  <c r="O62" i="4"/>
  <c r="L63" i="4"/>
  <c r="M63" i="4"/>
  <c r="N63" i="4"/>
  <c r="O63" i="4"/>
  <c r="L64" i="4"/>
  <c r="M64" i="4"/>
  <c r="N64" i="4"/>
  <c r="O64" i="4"/>
  <c r="L65" i="4"/>
  <c r="M65" i="4"/>
  <c r="N65" i="4"/>
  <c r="O65" i="4"/>
  <c r="L66" i="4"/>
  <c r="M66" i="4"/>
  <c r="N66" i="4"/>
  <c r="O66" i="4"/>
  <c r="L67" i="4"/>
  <c r="M67" i="4"/>
  <c r="N67" i="4"/>
  <c r="O67" i="4"/>
  <c r="L68" i="4"/>
  <c r="M68" i="4"/>
  <c r="N68" i="4"/>
  <c r="O68" i="4"/>
  <c r="L69" i="4"/>
  <c r="M69" i="4"/>
  <c r="N69" i="4"/>
  <c r="O69" i="4"/>
  <c r="L43" i="4"/>
  <c r="M43" i="4"/>
  <c r="N43" i="4"/>
  <c r="O43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14" i="4"/>
  <c r="M14" i="4"/>
  <c r="N14" i="4"/>
  <c r="O14" i="4"/>
  <c r="Q40" i="4"/>
  <c r="E43" i="4"/>
  <c r="K70" i="4" l="1"/>
  <c r="K71" i="4" s="1"/>
  <c r="J70" i="4"/>
  <c r="J71" i="4" s="1"/>
  <c r="F70" i="4"/>
  <c r="F71" i="4" s="1"/>
  <c r="H70" i="4"/>
  <c r="H71" i="4" s="1"/>
  <c r="I70" i="4"/>
  <c r="I71" i="4" s="1"/>
  <c r="G70" i="4"/>
  <c r="G71" i="4" s="1"/>
  <c r="V16" i="4"/>
  <c r="U16" i="4"/>
  <c r="T16" i="4"/>
  <c r="S16" i="4"/>
  <c r="R16" i="4"/>
  <c r="Q56" i="4" l="1"/>
  <c r="Q49" i="4"/>
  <c r="E14" i="4"/>
  <c r="E70" i="4" s="1"/>
  <c r="E71" i="4" s="1"/>
  <c r="N5" i="4"/>
  <c r="E5" i="4"/>
  <c r="S4" i="4"/>
  <c r="E4" i="4"/>
  <c r="E3" i="4"/>
  <c r="V2" i="4"/>
</calcChain>
</file>

<file path=xl/sharedStrings.xml><?xml version="1.0" encoding="utf-8"?>
<sst xmlns="http://schemas.openxmlformats.org/spreadsheetml/2006/main" count="114" uniqueCount="85">
  <si>
    <t>NOMBRE DE LA ESCUELA</t>
  </si>
  <si>
    <t>GRADO</t>
  </si>
  <si>
    <t>SECCIÓN</t>
  </si>
  <si>
    <t>CICLO Y GRADO</t>
  </si>
  <si>
    <t>GRADO SUPERIOR</t>
  </si>
  <si>
    <t>grado inmediato superior</t>
  </si>
  <si>
    <t>SE EXTIENDE LA PRESENTE EN</t>
  </si>
  <si>
    <t>Santa Ana</t>
  </si>
  <si>
    <t>MUNICIPIO</t>
  </si>
  <si>
    <t>DEPARTAMENTO</t>
  </si>
  <si>
    <t>DIA</t>
  </si>
  <si>
    <t>MES</t>
  </si>
  <si>
    <t>noviembre</t>
  </si>
  <si>
    <t>AÑO</t>
  </si>
  <si>
    <t>N° DE ACUERDO DE CREACIÓN</t>
  </si>
  <si>
    <t>DE FECHA</t>
  </si>
  <si>
    <t>CODIGO INFRAESTRUCTURA</t>
  </si>
  <si>
    <t>DIRECCIÓN</t>
  </si>
  <si>
    <t>NOMBRE DEL DOCENTE</t>
  </si>
  <si>
    <t>NOMBRE DIRECTOR/A</t>
  </si>
  <si>
    <t>N°</t>
  </si>
  <si>
    <t>APELLIDO PATERNO</t>
  </si>
  <si>
    <t>APELLIDO MATERNO</t>
  </si>
  <si>
    <t>NOMBRES</t>
  </si>
  <si>
    <t>NIE</t>
  </si>
  <si>
    <t>GENERO</t>
  </si>
  <si>
    <t>CÓDIGO DE INFRAESTRUCTURA</t>
  </si>
  <si>
    <t>No. de Orden</t>
  </si>
  <si>
    <t>ASIGNATURA</t>
  </si>
  <si>
    <t>Lenguaje</t>
  </si>
  <si>
    <t>Matemática</t>
  </si>
  <si>
    <t>Ciencia Salud Y Medio Ambiente</t>
  </si>
  <si>
    <t>Estudios Sociales</t>
  </si>
  <si>
    <t>SEXO</t>
  </si>
  <si>
    <t>Retirados</t>
  </si>
  <si>
    <t>Promovidos</t>
  </si>
  <si>
    <t>Retenidos</t>
  </si>
  <si>
    <t>TOTAL</t>
  </si>
  <si>
    <t>F.___________________________________________</t>
  </si>
  <si>
    <t>Docente</t>
  </si>
  <si>
    <t>Director</t>
  </si>
  <si>
    <t>SELLO</t>
  </si>
  <si>
    <t>Total de Puntos</t>
  </si>
  <si>
    <t>Promedio</t>
  </si>
  <si>
    <t>Lugar: Santa Ana</t>
  </si>
  <si>
    <t>ESTADÍSTICA</t>
  </si>
  <si>
    <t>MASCULINO</t>
  </si>
  <si>
    <t>FEMENINO</t>
  </si>
  <si>
    <t>Matrícula Inicial</t>
  </si>
  <si>
    <t>Matrícula final</t>
  </si>
  <si>
    <t>COMPETENCIAS CIUDADANAS</t>
  </si>
  <si>
    <t>ESCALA DE VALORACIÓN PARA LAS
 COMPETENCIAS CIUDADANAS</t>
  </si>
  <si>
    <t>Dominio alto de la competencia</t>
  </si>
  <si>
    <t>Dominio medio de la competencia</t>
  </si>
  <si>
    <t>Dominio bajo de la competencia</t>
  </si>
  <si>
    <r>
      <rPr>
        <b/>
        <sz val="8"/>
        <rFont val="Arial"/>
        <family val="2"/>
      </rPr>
      <t>E:</t>
    </r>
    <r>
      <rPr>
        <sz val="8"/>
        <rFont val="Arial"/>
        <family val="2"/>
      </rPr>
      <t xml:space="preserve"> Excelente</t>
    </r>
  </si>
  <si>
    <r>
      <rPr>
        <b/>
        <sz val="8"/>
        <rFont val="Arial"/>
        <family val="2"/>
      </rPr>
      <t>MB:</t>
    </r>
    <r>
      <rPr>
        <sz val="8"/>
        <rFont val="Arial"/>
        <family val="2"/>
      </rPr>
      <t xml:space="preserve"> Muy Bueno</t>
    </r>
  </si>
  <si>
    <r>
      <rPr>
        <b/>
        <sz val="8"/>
        <rFont val="Arial"/>
        <family val="2"/>
      </rPr>
      <t>B:</t>
    </r>
    <r>
      <rPr>
        <sz val="8"/>
        <rFont val="Arial"/>
        <family val="2"/>
      </rPr>
      <t xml:space="preserve"> Bueno</t>
    </r>
  </si>
  <si>
    <t>veinte</t>
  </si>
  <si>
    <t>Complejo Educativo Hacienda San Cayetano</t>
  </si>
  <si>
    <t>dos mil veintitres</t>
  </si>
  <si>
    <t>Km. 70 Carretera a Metapán</t>
  </si>
  <si>
    <t>BASICA</t>
  </si>
  <si>
    <t>Promovidos:</t>
  </si>
  <si>
    <t>Retenidos:</t>
  </si>
  <si>
    <t>Evidencia actitudes favorables para la convivencia y
cultura de paz</t>
  </si>
  <si>
    <t>Toma decisiones de forma autónoma y responsable.</t>
  </si>
  <si>
    <t>Se expresa y participa con respeto.</t>
  </si>
  <si>
    <t>Muestra sentido de pertenencia y respeto por nuestra
cultura.</t>
  </si>
  <si>
    <t>NOMBRE DE ESTUDIANTE</t>
  </si>
  <si>
    <t>MB</t>
  </si>
  <si>
    <t>E</t>
  </si>
  <si>
    <t>B</t>
  </si>
  <si>
    <t>CONCEPTOS</t>
  </si>
  <si>
    <t>Educación Física</t>
  </si>
  <si>
    <t>Moral, Urbanidad y Cívica</t>
  </si>
  <si>
    <t>Educción Artística</t>
  </si>
  <si>
    <t>Educción Física</t>
  </si>
  <si>
    <t>Educación Artística</t>
  </si>
  <si>
    <t>REGISTRO DE EVALUACIÓN DEL RENDIMIENTO ESCOLAR DE EDUCACIÓN BASICA</t>
  </si>
  <si>
    <t>17 de septiembre de 1997</t>
  </si>
  <si>
    <t>República de El Salvador,</t>
  </si>
  <si>
    <t>Ministerio de Educación,</t>
  </si>
  <si>
    <t>Ciencia y Tecnología</t>
  </si>
  <si>
    <t>Moral, Urbanidad y Cívia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</si>
</sst>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  <family val="2"/>
      <charset val="1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2"/>
      <name val="Arial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7"/>
      <name val="Arial"/>
      <family val="2"/>
      <charset val="1"/>
    </font>
    <font>
      <sz val="6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1"/>
    </font>
    <font>
      <b/>
      <sz val="10"/>
      <name val="Arial"/>
      <family val="2"/>
    </font>
    <font>
      <sz val="8"/>
      <color theme="1"/>
      <name val="Arial"/>
      <family val="2"/>
    </font>
    <font>
      <sz val="9"/>
      <name val="Arial"/>
      <family val="2"/>
      <charset val="1"/>
    </font>
    <font>
      <b/>
      <sz val="8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6"/>
      <color theme="1"/>
      <name val="Arial"/>
      <family val="2"/>
      <charset val="1"/>
    </font>
    <font>
      <sz val="8"/>
      <color rgb="FF3F3F76"/>
      <name val="Calibri"/>
      <family val="2"/>
    </font>
    <font>
      <sz val="8"/>
      <name val="Calibri"/>
      <family val="2"/>
      <scheme val="minor"/>
    </font>
    <font>
      <sz val="8"/>
      <color rgb="FF3F3F76"/>
      <name val="Calibri"/>
      <family val="2"/>
      <charset val="1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3" borderId="1" applyProtection="0"/>
  </cellStyleXfs>
  <cellXfs count="134">
    <xf numFmtId="0" fontId="0" fillId="0" borderId="0" xfId="0"/>
    <xf numFmtId="0" fontId="1" fillId="2" borderId="2" xfId="1" applyFont="1" applyFill="1" applyBorder="1" applyProtection="1"/>
    <xf numFmtId="0" fontId="3" fillId="0" borderId="0" xfId="0" applyFont="1"/>
    <xf numFmtId="0" fontId="4" fillId="3" borderId="1" xfId="1" applyFont="1" applyAlignment="1" applyProtection="1">
      <alignment horizontal="center"/>
    </xf>
    <xf numFmtId="0" fontId="4" fillId="3" borderId="3" xfId="1" applyFont="1" applyBorder="1" applyAlignment="1" applyProtection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left"/>
    </xf>
    <xf numFmtId="0" fontId="11" fillId="4" borderId="9" xfId="0" applyFont="1" applyFill="1" applyBorder="1" applyAlignment="1">
      <alignment horizontal="center"/>
    </xf>
    <xf numFmtId="0" fontId="12" fillId="0" borderId="2" xfId="0" applyFont="1" applyBorder="1" applyAlignment="1">
      <alignment horizontal="justify" vertical="center"/>
    </xf>
    <xf numFmtId="0" fontId="0" fillId="6" borderId="9" xfId="0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15" fillId="0" borderId="0" xfId="0" applyFont="1"/>
    <xf numFmtId="0" fontId="0" fillId="0" borderId="16" xfId="0" applyBorder="1" applyAlignment="1">
      <alignment horizontal="center"/>
    </xf>
    <xf numFmtId="1" fontId="16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0" borderId="2" xfId="0" applyFont="1" applyBorder="1"/>
    <xf numFmtId="0" fontId="20" fillId="0" borderId="19" xfId="0" applyFont="1" applyBorder="1"/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/>
    <xf numFmtId="0" fontId="0" fillId="0" borderId="25" xfId="0" applyBorder="1" applyAlignment="1">
      <alignment horizont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2" fillId="0" borderId="0" xfId="0" applyFont="1"/>
    <xf numFmtId="0" fontId="24" fillId="5" borderId="2" xfId="0" applyFont="1" applyFill="1" applyBorder="1"/>
    <xf numFmtId="0" fontId="24" fillId="0" borderId="2" xfId="0" applyFont="1" applyBorder="1"/>
    <xf numFmtId="0" fontId="25" fillId="0" borderId="0" xfId="0" applyFont="1"/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30" fillId="5" borderId="2" xfId="0" applyFont="1" applyFill="1" applyBorder="1" applyAlignment="1">
      <alignment horizontal="center" wrapText="1"/>
    </xf>
    <xf numFmtId="0" fontId="0" fillId="0" borderId="28" xfId="0" applyBorder="1" applyAlignment="1">
      <alignment horizontal="center" vertical="center"/>
    </xf>
    <xf numFmtId="0" fontId="11" fillId="4" borderId="42" xfId="0" applyFon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/>
    <xf numFmtId="0" fontId="5" fillId="3" borderId="45" xfId="1" applyBorder="1" applyAlignment="1" applyProtection="1">
      <alignment horizontal="center"/>
    </xf>
    <xf numFmtId="0" fontId="31" fillId="3" borderId="46" xfId="1" applyFont="1" applyBorder="1" applyAlignment="1" applyProtection="1">
      <alignment horizontal="center" textRotation="90" wrapText="1"/>
    </xf>
    <xf numFmtId="0" fontId="31" fillId="3" borderId="47" xfId="1" applyFont="1" applyBorder="1" applyAlignment="1" applyProtection="1">
      <alignment horizontal="center" textRotation="90" wrapText="1"/>
    </xf>
    <xf numFmtId="0" fontId="33" fillId="3" borderId="46" xfId="1" applyFont="1" applyBorder="1" applyAlignment="1" applyProtection="1">
      <alignment horizontal="center" textRotation="90" wrapText="1"/>
    </xf>
    <xf numFmtId="0" fontId="33" fillId="3" borderId="47" xfId="1" applyFont="1" applyBorder="1" applyAlignment="1" applyProtection="1">
      <alignment horizontal="center" textRotation="90" wrapText="1"/>
    </xf>
    <xf numFmtId="0" fontId="33" fillId="3" borderId="48" xfId="1" applyFont="1" applyBorder="1" applyAlignment="1" applyProtection="1">
      <alignment horizontal="center" textRotation="90" wrapText="1"/>
    </xf>
    <xf numFmtId="0" fontId="33" fillId="3" borderId="49" xfId="1" applyFont="1" applyBorder="1" applyAlignment="1" applyProtection="1">
      <alignment horizontal="center" textRotation="90" wrapText="1"/>
    </xf>
    <xf numFmtId="0" fontId="34" fillId="0" borderId="0" xfId="0" applyFont="1"/>
    <xf numFmtId="0" fontId="0" fillId="8" borderId="2" xfId="0" applyFill="1" applyBorder="1"/>
    <xf numFmtId="0" fontId="2" fillId="2" borderId="2" xfId="1" applyFont="1" applyFill="1" applyBorder="1" applyProtection="1">
      <protection locked="0"/>
    </xf>
    <xf numFmtId="0" fontId="32" fillId="0" borderId="26" xfId="0" applyFont="1" applyBorder="1" applyAlignment="1" applyProtection="1">
      <alignment horizontal="center" vertical="center"/>
      <protection locked="0"/>
    </xf>
    <xf numFmtId="0" fontId="32" fillId="0" borderId="28" xfId="0" applyFont="1" applyBorder="1" applyAlignment="1" applyProtection="1">
      <alignment horizontal="center" vertical="center"/>
      <protection locked="0"/>
    </xf>
    <xf numFmtId="0" fontId="21" fillId="0" borderId="28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32" fillId="0" borderId="19" xfId="0" applyFont="1" applyBorder="1" applyAlignment="1" applyProtection="1">
      <alignment horizontal="center" vertical="center"/>
      <protection locked="0"/>
    </xf>
    <xf numFmtId="0" fontId="32" fillId="0" borderId="2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0" fontId="29" fillId="0" borderId="2" xfId="0" applyFont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center"/>
    </xf>
    <xf numFmtId="0" fontId="13" fillId="0" borderId="34" xfId="0" applyFont="1" applyBorder="1" applyAlignment="1">
      <alignment horizontal="center" vertical="center" textRotation="90" wrapText="1"/>
    </xf>
    <xf numFmtId="0" fontId="13" fillId="0" borderId="36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17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textRotation="90" wrapText="1"/>
    </xf>
    <xf numFmtId="0" fontId="10" fillId="0" borderId="27" xfId="0" applyFont="1" applyBorder="1" applyAlignment="1">
      <alignment horizontal="center" textRotation="90" wrapText="1"/>
    </xf>
    <xf numFmtId="0" fontId="10" fillId="0" borderId="37" xfId="0" applyFont="1" applyBorder="1" applyAlignment="1">
      <alignment horizontal="center" textRotation="90" wrapText="1"/>
    </xf>
    <xf numFmtId="0" fontId="13" fillId="0" borderId="35" xfId="0" applyFont="1" applyBorder="1" applyAlignment="1">
      <alignment horizontal="left" textRotation="90" wrapText="1"/>
    </xf>
    <xf numFmtId="0" fontId="13" fillId="0" borderId="8" xfId="0" applyFont="1" applyBorder="1" applyAlignment="1">
      <alignment horizontal="left" textRotation="90" wrapText="1"/>
    </xf>
    <xf numFmtId="0" fontId="13" fillId="0" borderId="18" xfId="0" applyFont="1" applyBorder="1" applyAlignment="1">
      <alignment horizontal="left" textRotation="90" wrapTex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4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textRotation="90" wrapText="1"/>
    </xf>
    <xf numFmtId="0" fontId="10" fillId="0" borderId="2" xfId="0" applyFont="1" applyBorder="1" applyAlignment="1">
      <alignment horizontal="center" textRotation="90" wrapText="1"/>
    </xf>
    <xf numFmtId="0" fontId="10" fillId="0" borderId="17" xfId="0" applyFont="1" applyBorder="1" applyAlignment="1">
      <alignment horizontal="center" textRotation="90" wrapText="1"/>
    </xf>
    <xf numFmtId="0" fontId="10" fillId="0" borderId="6" xfId="0" applyFont="1" applyBorder="1" applyAlignment="1">
      <alignment horizontal="center" textRotation="90" wrapText="1"/>
    </xf>
    <xf numFmtId="0" fontId="10" fillId="0" borderId="16" xfId="0" applyFont="1" applyBorder="1" applyAlignment="1">
      <alignment horizontal="center" textRotation="90" wrapText="1"/>
    </xf>
    <xf numFmtId="0" fontId="10" fillId="0" borderId="18" xfId="0" applyFont="1" applyBorder="1" applyAlignment="1">
      <alignment horizontal="center" textRotation="90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textRotation="90" wrapText="1"/>
    </xf>
    <xf numFmtId="0" fontId="10" fillId="0" borderId="14" xfId="0" applyFont="1" applyBorder="1" applyAlignment="1">
      <alignment horizontal="center" textRotation="90" wrapText="1"/>
    </xf>
    <xf numFmtId="0" fontId="10" fillId="0" borderId="15" xfId="0" applyFont="1" applyBorder="1" applyAlignment="1">
      <alignment horizontal="center" textRotation="90" wrapText="1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23" fillId="7" borderId="20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7" fillId="0" borderId="43" xfId="0" applyFont="1" applyBorder="1" applyAlignment="1">
      <alignment horizontal="center" vertical="center" textRotation="90" wrapText="1"/>
    </xf>
    <xf numFmtId="0" fontId="7" fillId="0" borderId="29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left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2" xfId="0" applyBorder="1" applyAlignment="1" applyProtection="1">
      <alignment horizontal="center"/>
      <protection locked="0"/>
    </xf>
    <xf numFmtId="0" fontId="22" fillId="0" borderId="12" xfId="0" applyFont="1" applyBorder="1" applyAlignment="1" applyProtection="1">
      <alignment horizontal="center"/>
      <protection locked="0"/>
    </xf>
    <xf numFmtId="49" fontId="19" fillId="0" borderId="2" xfId="0" applyNumberFormat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7" fillId="0" borderId="41" xfId="0" applyFont="1" applyBorder="1" applyAlignment="1">
      <alignment horizontal="center" vertical="center" textRotation="90" wrapText="1"/>
    </xf>
    <xf numFmtId="0" fontId="7" fillId="0" borderId="50" xfId="0" applyFont="1" applyBorder="1" applyAlignment="1">
      <alignment horizontal="center" vertical="center" textRotation="90" wrapText="1"/>
    </xf>
    <xf numFmtId="0" fontId="0" fillId="6" borderId="5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1" fillId="4" borderId="52" xfId="0" applyFont="1" applyFill="1" applyBorder="1" applyAlignment="1">
      <alignment horizontal="center"/>
    </xf>
    <xf numFmtId="0" fontId="12" fillId="0" borderId="19" xfId="0" applyFont="1" applyBorder="1" applyAlignment="1">
      <alignment horizontal="justify" vertical="center"/>
    </xf>
    <xf numFmtId="0" fontId="26" fillId="0" borderId="0" xfId="0" applyFont="1" applyAlignment="1">
      <alignment horizontal="center"/>
    </xf>
    <xf numFmtId="0" fontId="25" fillId="0" borderId="2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TableStyleLight1" xfId="1" xr:uid="{00000000-0005-0000-0000-000001000000}"/>
  </cellStyles>
  <dxfs count="2">
    <dxf>
      <font>
        <sz val="10"/>
        <color rgb="FFFFFFFF"/>
        <name val="Arial"/>
      </font>
    </dxf>
    <dxf>
      <font>
        <color theme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195180</xdr:colOff>
      <xdr:row>0</xdr:row>
      <xdr:rowOff>95250</xdr:rowOff>
    </xdr:from>
    <xdr:to>
      <xdr:col>3</xdr:col>
      <xdr:colOff>38100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423780" y="95250"/>
          <a:ext cx="747795" cy="7143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438480</xdr:colOff>
      <xdr:row>8</xdr:row>
      <xdr:rowOff>180000</xdr:rowOff>
    </xdr:from>
    <xdr:to>
      <xdr:col>3</xdr:col>
      <xdr:colOff>2409840</xdr:colOff>
      <xdr:row>10</xdr:row>
      <xdr:rowOff>123680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92160" y="2170440"/>
          <a:ext cx="1971360" cy="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3040" rIns="27360" bIns="0"/>
        <a:lstStyle/>
        <a:p>
          <a:pPr algn="ctr">
            <a:lnSpc>
              <a:spcPct val="100000"/>
            </a:lnSpc>
          </a:pPr>
          <a:r>
            <a:rPr lang="es-SV" sz="1000" b="1" strike="noStrike">
              <a:solidFill>
                <a:srgbClr val="000000"/>
              </a:solidFill>
              <a:latin typeface="Arial"/>
            </a:rPr>
            <a:t>Nombre de los alumnos/as</a:t>
          </a:r>
          <a:endParaRPr/>
        </a:p>
        <a:p>
          <a:pPr algn="ctr">
            <a:lnSpc>
              <a:spcPct val="100000"/>
            </a:lnSpc>
          </a:pPr>
          <a:r>
            <a:rPr lang="es-SV" sz="1000" strike="noStrike">
              <a:solidFill>
                <a:srgbClr val="000000"/>
              </a:solidFill>
              <a:latin typeface="Arial"/>
            </a:rPr>
            <a:t>En orden alfabético de apellidos</a:t>
          </a:r>
          <a:endParaRPr/>
        </a:p>
      </xdr:txBody>
    </xdr:sp>
    <xdr:clientData/>
  </xdr:twoCellAnchor>
  <xdr:twoCellAnchor editAs="oneCell">
    <xdr:from>
      <xdr:col>3</xdr:col>
      <xdr:colOff>27000</xdr:colOff>
      <xdr:row>41</xdr:row>
      <xdr:rowOff>247320</xdr:rowOff>
    </xdr:from>
    <xdr:to>
      <xdr:col>16</xdr:col>
      <xdr:colOff>25500</xdr:colOff>
      <xdr:row>68</xdr:row>
      <xdr:rowOff>108945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80680" y="8905320"/>
          <a:ext cx="7432200" cy="4614480"/>
        </a:xfrm>
        <a:prstGeom prst="line">
          <a:avLst/>
        </a:prstGeom>
        <a:ln>
          <a:round/>
        </a:ln>
      </xdr:spPr>
    </xdr:sp>
    <xdr:clientData/>
  </xdr:twoCellAnchor>
  <xdr:oneCellAnchor>
    <xdr:from>
      <xdr:col>3</xdr:col>
      <xdr:colOff>381330</xdr:colOff>
      <xdr:row>38</xdr:row>
      <xdr:rowOff>227625</xdr:rowOff>
    </xdr:from>
    <xdr:ext cx="1971360" cy="505655"/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F13ABCA0-6291-4953-801D-04F9F7483400}"/>
            </a:ext>
          </a:extLst>
        </xdr:cNvPr>
        <xdr:cNvSpPr/>
      </xdr:nvSpPr>
      <xdr:spPr>
        <a:xfrm>
          <a:off x="905205" y="7904775"/>
          <a:ext cx="1971360" cy="5056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3040" rIns="27360" bIns="0"/>
        <a:lstStyle/>
        <a:p>
          <a:pPr algn="ctr">
            <a:lnSpc>
              <a:spcPct val="100000"/>
            </a:lnSpc>
          </a:pPr>
          <a:r>
            <a:rPr lang="es-SV" sz="1000" b="1" strike="noStrike">
              <a:solidFill>
                <a:srgbClr val="000000"/>
              </a:solidFill>
              <a:latin typeface="Arial"/>
            </a:rPr>
            <a:t>Nombre de los alumnos/as</a:t>
          </a:r>
          <a:endParaRPr/>
        </a:p>
        <a:p>
          <a:pPr algn="ctr">
            <a:lnSpc>
              <a:spcPct val="100000"/>
            </a:lnSpc>
          </a:pPr>
          <a:r>
            <a:rPr lang="es-SV" sz="1000" strike="noStrike">
              <a:solidFill>
                <a:srgbClr val="000000"/>
              </a:solidFill>
              <a:latin typeface="Arial"/>
            </a:rPr>
            <a:t>En orden alfabético de apellidos</a:t>
          </a: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zoomScale="130" zoomScaleNormal="130" workbookViewId="0">
      <selection activeCell="B4" sqref="B4"/>
    </sheetView>
  </sheetViews>
  <sheetFormatPr baseColWidth="10" defaultColWidth="9.140625" defaultRowHeight="12.75" x14ac:dyDescent="0.2"/>
  <cols>
    <col min="1" max="1" width="26.85546875"/>
    <col min="2" max="2" width="59.85546875" bestFit="1" customWidth="1"/>
    <col min="3" max="3" width="10.7109375"/>
    <col min="4" max="4" width="12.5703125" bestFit="1" customWidth="1"/>
    <col min="5" max="1025" width="10.7109375"/>
  </cols>
  <sheetData>
    <row r="1" spans="1:5" ht="15" x14ac:dyDescent="0.25">
      <c r="A1" s="1" t="s">
        <v>0</v>
      </c>
      <c r="B1" s="60" t="s">
        <v>59</v>
      </c>
      <c r="D1" s="58" t="s">
        <v>73</v>
      </c>
      <c r="E1" s="59" t="s">
        <v>72</v>
      </c>
    </row>
    <row r="2" spans="1:5" ht="15" x14ac:dyDescent="0.25">
      <c r="A2" s="1" t="s">
        <v>1</v>
      </c>
      <c r="B2" s="60"/>
      <c r="E2" s="59" t="s">
        <v>70</v>
      </c>
    </row>
    <row r="3" spans="1:5" ht="15" x14ac:dyDescent="0.25">
      <c r="A3" s="1" t="s">
        <v>2</v>
      </c>
      <c r="B3" s="60"/>
      <c r="E3" s="59" t="s">
        <v>71</v>
      </c>
    </row>
    <row r="4" spans="1:5" ht="15" x14ac:dyDescent="0.25">
      <c r="A4" s="1" t="s">
        <v>3</v>
      </c>
      <c r="B4" s="60"/>
    </row>
    <row r="5" spans="1:5" ht="15" x14ac:dyDescent="0.25">
      <c r="A5" s="1" t="s">
        <v>4</v>
      </c>
      <c r="B5" s="60" t="s">
        <v>5</v>
      </c>
    </row>
    <row r="6" spans="1:5" ht="15" x14ac:dyDescent="0.25">
      <c r="A6" s="1" t="s">
        <v>6</v>
      </c>
      <c r="B6" s="60" t="s">
        <v>7</v>
      </c>
    </row>
    <row r="7" spans="1:5" ht="15" x14ac:dyDescent="0.25">
      <c r="A7" s="1"/>
      <c r="B7" s="60"/>
    </row>
    <row r="8" spans="1:5" ht="15" x14ac:dyDescent="0.25">
      <c r="A8" s="1" t="s">
        <v>8</v>
      </c>
      <c r="B8" s="60" t="s">
        <v>7</v>
      </c>
    </row>
    <row r="9" spans="1:5" ht="15" x14ac:dyDescent="0.25">
      <c r="A9" s="1" t="s">
        <v>9</v>
      </c>
      <c r="B9" s="60" t="s">
        <v>7</v>
      </c>
    </row>
    <row r="10" spans="1:5" ht="15" x14ac:dyDescent="0.25">
      <c r="A10" s="1" t="s">
        <v>10</v>
      </c>
      <c r="B10" s="60" t="s">
        <v>58</v>
      </c>
    </row>
    <row r="11" spans="1:5" ht="15" x14ac:dyDescent="0.25">
      <c r="A11" s="1" t="s">
        <v>11</v>
      </c>
      <c r="B11" s="60" t="s">
        <v>12</v>
      </c>
    </row>
    <row r="12" spans="1:5" ht="15" x14ac:dyDescent="0.25">
      <c r="A12" s="1" t="s">
        <v>13</v>
      </c>
      <c r="B12" s="60" t="s">
        <v>60</v>
      </c>
    </row>
    <row r="13" spans="1:5" ht="15" x14ac:dyDescent="0.25">
      <c r="A13" s="1" t="s">
        <v>14</v>
      </c>
      <c r="B13" s="60">
        <v>20029</v>
      </c>
    </row>
    <row r="14" spans="1:5" ht="15" x14ac:dyDescent="0.25">
      <c r="A14" s="1" t="s">
        <v>15</v>
      </c>
      <c r="B14" s="60" t="s">
        <v>80</v>
      </c>
    </row>
    <row r="15" spans="1:5" ht="15" x14ac:dyDescent="0.25">
      <c r="A15" s="1" t="s">
        <v>16</v>
      </c>
      <c r="B15" s="60">
        <v>10428</v>
      </c>
    </row>
    <row r="16" spans="1:5" ht="15" x14ac:dyDescent="0.25">
      <c r="A16" s="1" t="s">
        <v>17</v>
      </c>
      <c r="B16" s="60" t="s">
        <v>61</v>
      </c>
    </row>
    <row r="17" spans="1:2" ht="15" x14ac:dyDescent="0.25">
      <c r="A17" s="1"/>
      <c r="B17" s="60"/>
    </row>
    <row r="18" spans="1:2" ht="15" x14ac:dyDescent="0.25">
      <c r="A18" s="1" t="s">
        <v>18</v>
      </c>
      <c r="B18" s="60"/>
    </row>
    <row r="19" spans="1:2" ht="15" x14ac:dyDescent="0.25">
      <c r="A19" s="1" t="s">
        <v>19</v>
      </c>
      <c r="B19" s="60"/>
    </row>
  </sheetData>
  <sheetProtection algorithmName="SHA-512" hashValue="sx8som5a04rBaUglXwvpKNRrgMVfYi1s6K0sXeTVb0MIyrb6KZsW6xCSX8/8bjnuyxTbqp/yhLCfNvOjtlEuKA==" saltValue="10brtCYftLyv0Ki42z3HFg==" spinCount="100000" sheet="1" objects="1" scenarios="1"/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1"/>
  <sheetViews>
    <sheetView zoomScale="110" zoomScaleNormal="110" workbookViewId="0">
      <pane ySplit="1" topLeftCell="A2" activePane="bottomLeft" state="frozen"/>
      <selection pane="bottomLeft" activeCell="E3" sqref="E3"/>
    </sheetView>
  </sheetViews>
  <sheetFormatPr baseColWidth="10" defaultColWidth="9.140625" defaultRowHeight="15" x14ac:dyDescent="0.2"/>
  <cols>
    <col min="1" max="1" width="5.140625" style="2"/>
    <col min="2" max="3" width="27.5703125" style="2"/>
    <col min="4" max="4" width="28.42578125" style="2"/>
    <col min="5" max="5" width="21.5703125" style="2"/>
    <col min="6" max="1024" width="11.42578125" style="2"/>
  </cols>
  <sheetData>
    <row r="1" spans="1:6" ht="15.75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</row>
    <row r="2" spans="1:6" ht="15.75" x14ac:dyDescent="0.2">
      <c r="A2" s="23">
        <v>1</v>
      </c>
      <c r="B2" s="72">
        <v>1</v>
      </c>
      <c r="C2" s="72">
        <v>1</v>
      </c>
      <c r="D2" s="73">
        <v>1</v>
      </c>
      <c r="E2" s="123">
        <v>1</v>
      </c>
      <c r="F2" s="124">
        <v>1</v>
      </c>
    </row>
    <row r="3" spans="1:6" ht="15.75" x14ac:dyDescent="0.2">
      <c r="A3" s="23">
        <v>2</v>
      </c>
      <c r="B3" s="72"/>
      <c r="C3" s="72"/>
      <c r="D3" s="73"/>
      <c r="E3" s="125"/>
      <c r="F3" s="124"/>
    </row>
    <row r="4" spans="1:6" ht="15.75" x14ac:dyDescent="0.2">
      <c r="A4" s="23">
        <v>3</v>
      </c>
      <c r="B4" s="72"/>
      <c r="C4" s="72"/>
      <c r="D4" s="73"/>
      <c r="E4" s="125"/>
      <c r="F4" s="124"/>
    </row>
    <row r="5" spans="1:6" ht="15.75" x14ac:dyDescent="0.2">
      <c r="A5" s="23">
        <v>4</v>
      </c>
      <c r="B5" s="72"/>
      <c r="C5" s="72"/>
      <c r="D5" s="73"/>
      <c r="E5" s="125"/>
      <c r="F5" s="124"/>
    </row>
    <row r="6" spans="1:6" ht="15.75" x14ac:dyDescent="0.2">
      <c r="A6" s="23">
        <v>5</v>
      </c>
      <c r="B6" s="72"/>
      <c r="C6" s="72"/>
      <c r="D6" s="73"/>
      <c r="E6" s="125"/>
      <c r="F6" s="124"/>
    </row>
    <row r="7" spans="1:6" ht="15.75" x14ac:dyDescent="0.2">
      <c r="A7" s="23">
        <v>6</v>
      </c>
      <c r="B7" s="72"/>
      <c r="C7" s="72"/>
      <c r="D7" s="73"/>
      <c r="E7" s="125"/>
      <c r="F7" s="124"/>
    </row>
    <row r="8" spans="1:6" ht="15.75" x14ac:dyDescent="0.2">
      <c r="A8" s="23">
        <v>7</v>
      </c>
      <c r="B8" s="72"/>
      <c r="C8" s="72"/>
      <c r="D8" s="73"/>
      <c r="E8" s="125"/>
      <c r="F8" s="124"/>
    </row>
    <row r="9" spans="1:6" ht="15.75" x14ac:dyDescent="0.2">
      <c r="A9" s="23">
        <v>8</v>
      </c>
      <c r="B9" s="72"/>
      <c r="C9" s="72"/>
      <c r="D9" s="73"/>
      <c r="E9" s="125"/>
      <c r="F9" s="124"/>
    </row>
    <row r="10" spans="1:6" ht="15.75" x14ac:dyDescent="0.2">
      <c r="A10" s="23">
        <v>9</v>
      </c>
      <c r="B10" s="72"/>
      <c r="C10" s="72"/>
      <c r="D10" s="73"/>
      <c r="E10" s="125"/>
      <c r="F10" s="124"/>
    </row>
    <row r="11" spans="1:6" ht="15.75" x14ac:dyDescent="0.2">
      <c r="A11" s="23">
        <v>10</v>
      </c>
      <c r="B11" s="72"/>
      <c r="C11" s="72"/>
      <c r="D11" s="73"/>
      <c r="E11" s="125"/>
      <c r="F11" s="124"/>
    </row>
    <row r="12" spans="1:6" ht="15.75" x14ac:dyDescent="0.2">
      <c r="A12" s="23">
        <v>11</v>
      </c>
      <c r="B12" s="72"/>
      <c r="C12" s="72"/>
      <c r="D12" s="73"/>
      <c r="E12" s="125"/>
      <c r="F12" s="124"/>
    </row>
    <row r="13" spans="1:6" ht="15.75" x14ac:dyDescent="0.2">
      <c r="A13" s="23">
        <v>12</v>
      </c>
      <c r="B13" s="72"/>
      <c r="C13" s="72"/>
      <c r="D13" s="73"/>
      <c r="E13" s="125"/>
      <c r="F13" s="124"/>
    </row>
    <row r="14" spans="1:6" ht="15.75" x14ac:dyDescent="0.2">
      <c r="A14" s="23">
        <v>13</v>
      </c>
      <c r="B14" s="72"/>
      <c r="C14" s="72"/>
      <c r="D14" s="73"/>
      <c r="E14" s="125"/>
      <c r="F14" s="124"/>
    </row>
    <row r="15" spans="1:6" ht="15.75" x14ac:dyDescent="0.2">
      <c r="A15" s="23">
        <v>14</v>
      </c>
      <c r="B15" s="72"/>
      <c r="C15" s="72"/>
      <c r="D15" s="72"/>
      <c r="E15" s="125"/>
      <c r="F15" s="124"/>
    </row>
    <row r="16" spans="1:6" ht="15.75" x14ac:dyDescent="0.2">
      <c r="A16" s="23">
        <v>15</v>
      </c>
      <c r="B16" s="72"/>
      <c r="C16" s="72"/>
      <c r="D16" s="72"/>
      <c r="E16" s="125"/>
      <c r="F16" s="124"/>
    </row>
    <row r="17" spans="1:6" ht="15.75" x14ac:dyDescent="0.2">
      <c r="A17" s="23">
        <v>16</v>
      </c>
      <c r="B17" s="72"/>
      <c r="C17" s="72"/>
      <c r="D17" s="72"/>
      <c r="E17" s="125"/>
      <c r="F17" s="124"/>
    </row>
    <row r="18" spans="1:6" ht="15.75" x14ac:dyDescent="0.2">
      <c r="A18" s="23">
        <v>17</v>
      </c>
      <c r="B18" s="72"/>
      <c r="C18" s="72"/>
      <c r="D18" s="72"/>
      <c r="E18" s="123"/>
      <c r="F18" s="124"/>
    </row>
    <row r="19" spans="1:6" ht="15.75" x14ac:dyDescent="0.2">
      <c r="A19" s="23">
        <v>18</v>
      </c>
      <c r="B19" s="72"/>
      <c r="C19" s="72"/>
      <c r="D19" s="72"/>
      <c r="E19" s="125"/>
      <c r="F19" s="124"/>
    </row>
    <row r="20" spans="1:6" ht="15.75" x14ac:dyDescent="0.2">
      <c r="A20" s="23">
        <v>19</v>
      </c>
      <c r="B20" s="72"/>
      <c r="C20" s="72"/>
      <c r="D20" s="72"/>
      <c r="E20" s="125"/>
      <c r="F20" s="124"/>
    </row>
    <row r="21" spans="1:6" ht="15.75" x14ac:dyDescent="0.2">
      <c r="A21" s="23">
        <v>20</v>
      </c>
      <c r="B21" s="72"/>
      <c r="C21" s="72"/>
      <c r="D21" s="72"/>
      <c r="E21" s="125"/>
      <c r="F21" s="124"/>
    </row>
    <row r="22" spans="1:6" ht="15.75" x14ac:dyDescent="0.2">
      <c r="A22" s="23">
        <v>21</v>
      </c>
      <c r="B22" s="72"/>
      <c r="C22" s="72"/>
      <c r="D22" s="72"/>
      <c r="E22" s="125"/>
      <c r="F22" s="124"/>
    </row>
    <row r="23" spans="1:6" ht="15.75" x14ac:dyDescent="0.2">
      <c r="A23" s="23">
        <v>22</v>
      </c>
      <c r="B23" s="72"/>
      <c r="C23" s="72"/>
      <c r="D23" s="72"/>
      <c r="E23" s="125"/>
      <c r="F23" s="124"/>
    </row>
    <row r="24" spans="1:6" ht="15.75" x14ac:dyDescent="0.2">
      <c r="A24" s="23">
        <v>23</v>
      </c>
      <c r="B24" s="72"/>
      <c r="C24" s="72"/>
      <c r="D24" s="72"/>
      <c r="E24" s="122"/>
      <c r="F24" s="124"/>
    </row>
    <row r="25" spans="1:6" ht="15.75" x14ac:dyDescent="0.2">
      <c r="A25" s="23">
        <v>24</v>
      </c>
      <c r="B25" s="72"/>
      <c r="C25" s="72"/>
      <c r="D25" s="72"/>
      <c r="E25" s="125"/>
      <c r="F25" s="124"/>
    </row>
    <row r="26" spans="1:6" ht="15.75" x14ac:dyDescent="0.2">
      <c r="A26" s="23">
        <v>25</v>
      </c>
      <c r="B26" s="72"/>
      <c r="C26" s="72"/>
      <c r="D26" s="72"/>
      <c r="E26" s="125"/>
      <c r="F26" s="124"/>
    </row>
    <row r="27" spans="1:6" ht="15.75" x14ac:dyDescent="0.2">
      <c r="A27" s="23">
        <v>26</v>
      </c>
      <c r="B27" s="72"/>
      <c r="C27" s="72"/>
      <c r="D27" s="72"/>
      <c r="E27" s="123"/>
      <c r="F27" s="124"/>
    </row>
    <row r="28" spans="1:6" ht="15.75" x14ac:dyDescent="0.2">
      <c r="A28" s="23">
        <v>27</v>
      </c>
      <c r="B28" s="72"/>
      <c r="C28" s="72"/>
      <c r="D28" s="72"/>
      <c r="E28" s="122"/>
      <c r="F28" s="124"/>
    </row>
    <row r="29" spans="1:6" ht="15.75" x14ac:dyDescent="0.2">
      <c r="A29" s="23">
        <v>28</v>
      </c>
      <c r="B29" s="72"/>
      <c r="C29" s="72"/>
      <c r="D29" s="72"/>
      <c r="E29" s="123"/>
      <c r="F29" s="124"/>
    </row>
    <row r="30" spans="1:6" ht="15.75" x14ac:dyDescent="0.2">
      <c r="A30" s="23">
        <v>29</v>
      </c>
      <c r="B30" s="72"/>
      <c r="C30" s="72"/>
      <c r="D30" s="72"/>
      <c r="E30" s="123"/>
      <c r="F30" s="124"/>
    </row>
    <row r="31" spans="1:6" ht="15.75" x14ac:dyDescent="0.2">
      <c r="A31" s="23">
        <v>30</v>
      </c>
      <c r="B31" s="72"/>
      <c r="C31" s="72"/>
      <c r="D31" s="72"/>
      <c r="E31" s="123"/>
      <c r="F31" s="124"/>
    </row>
    <row r="32" spans="1:6" ht="15.75" x14ac:dyDescent="0.2">
      <c r="A32" s="23">
        <v>31</v>
      </c>
      <c r="B32" s="72"/>
      <c r="C32" s="72"/>
      <c r="D32" s="72"/>
      <c r="E32" s="123"/>
      <c r="F32" s="124"/>
    </row>
    <row r="33" spans="1:6" ht="15.75" x14ac:dyDescent="0.2">
      <c r="A33" s="23">
        <v>32</v>
      </c>
      <c r="B33" s="72"/>
      <c r="C33" s="72"/>
      <c r="D33" s="72"/>
      <c r="E33" s="123"/>
      <c r="F33" s="124"/>
    </row>
    <row r="34" spans="1:6" ht="15.75" x14ac:dyDescent="0.2">
      <c r="A34" s="23">
        <v>33</v>
      </c>
      <c r="B34" s="72"/>
      <c r="C34" s="72"/>
      <c r="D34" s="72"/>
      <c r="E34" s="123"/>
      <c r="F34" s="124"/>
    </row>
    <row r="35" spans="1:6" ht="15.75" x14ac:dyDescent="0.2">
      <c r="A35" s="23">
        <v>34</v>
      </c>
      <c r="B35" s="72"/>
      <c r="C35" s="72"/>
      <c r="D35" s="72"/>
      <c r="E35" s="123"/>
      <c r="F35" s="124"/>
    </row>
    <row r="36" spans="1:6" ht="15.75" x14ac:dyDescent="0.2">
      <c r="A36" s="23">
        <v>35</v>
      </c>
      <c r="B36" s="72"/>
      <c r="C36" s="72"/>
      <c r="D36" s="72"/>
      <c r="E36" s="123"/>
      <c r="F36" s="124"/>
    </row>
    <row r="37" spans="1:6" ht="15.75" x14ac:dyDescent="0.2">
      <c r="A37" s="23">
        <v>36</v>
      </c>
      <c r="B37" s="72"/>
      <c r="C37" s="72"/>
      <c r="D37" s="72"/>
      <c r="E37" s="123"/>
      <c r="F37" s="124"/>
    </row>
    <row r="38" spans="1:6" ht="15.75" x14ac:dyDescent="0.2">
      <c r="A38" s="23">
        <v>37</v>
      </c>
      <c r="B38" s="72"/>
      <c r="C38" s="72"/>
      <c r="D38" s="72"/>
      <c r="E38" s="123"/>
      <c r="F38" s="124"/>
    </row>
    <row r="39" spans="1:6" ht="15.75" x14ac:dyDescent="0.2">
      <c r="A39" s="23">
        <v>38</v>
      </c>
      <c r="B39" s="72"/>
      <c r="C39" s="72"/>
      <c r="D39" s="72"/>
      <c r="E39" s="123"/>
      <c r="F39" s="124"/>
    </row>
    <row r="40" spans="1:6" ht="15.75" x14ac:dyDescent="0.2">
      <c r="A40" s="23">
        <v>39</v>
      </c>
      <c r="B40" s="72"/>
      <c r="C40" s="72"/>
      <c r="D40" s="72"/>
      <c r="E40" s="123"/>
      <c r="F40" s="124"/>
    </row>
    <row r="41" spans="1:6" ht="15.75" x14ac:dyDescent="0.2">
      <c r="A41" s="23">
        <v>40</v>
      </c>
      <c r="B41" s="72"/>
      <c r="C41" s="72"/>
      <c r="D41" s="72"/>
      <c r="E41" s="123"/>
      <c r="F41" s="124"/>
    </row>
    <row r="42" spans="1:6" ht="15.75" x14ac:dyDescent="0.2">
      <c r="A42" s="23">
        <v>41</v>
      </c>
      <c r="B42" s="72"/>
      <c r="C42" s="72"/>
      <c r="D42" s="72"/>
      <c r="E42" s="123"/>
      <c r="F42" s="124"/>
    </row>
    <row r="43" spans="1:6" ht="15.75" x14ac:dyDescent="0.2">
      <c r="A43" s="23">
        <v>42</v>
      </c>
      <c r="B43" s="72"/>
      <c r="C43" s="72"/>
      <c r="D43" s="72"/>
      <c r="E43" s="123"/>
      <c r="F43" s="124"/>
    </row>
    <row r="44" spans="1:6" ht="15.75" x14ac:dyDescent="0.2">
      <c r="A44" s="23">
        <v>43</v>
      </c>
      <c r="B44" s="72"/>
      <c r="C44" s="72"/>
      <c r="D44" s="72"/>
      <c r="E44" s="123"/>
      <c r="F44" s="124"/>
    </row>
    <row r="45" spans="1:6" ht="15.75" x14ac:dyDescent="0.2">
      <c r="A45" s="23">
        <v>44</v>
      </c>
      <c r="B45" s="72"/>
      <c r="C45" s="72"/>
      <c r="D45" s="72"/>
      <c r="E45" s="123"/>
      <c r="F45" s="124"/>
    </row>
    <row r="46" spans="1:6" ht="15.75" x14ac:dyDescent="0.2">
      <c r="A46" s="23">
        <v>45</v>
      </c>
      <c r="B46" s="72"/>
      <c r="C46" s="72"/>
      <c r="D46" s="72"/>
      <c r="E46" s="123"/>
      <c r="F46" s="124"/>
    </row>
    <row r="47" spans="1:6" ht="15.75" x14ac:dyDescent="0.2">
      <c r="A47" s="23">
        <v>46</v>
      </c>
      <c r="B47" s="72"/>
      <c r="C47" s="72"/>
      <c r="D47" s="72"/>
      <c r="E47" s="123"/>
      <c r="F47" s="124"/>
    </row>
    <row r="48" spans="1:6" ht="15.75" x14ac:dyDescent="0.2">
      <c r="A48" s="23">
        <v>47</v>
      </c>
      <c r="B48" s="72"/>
      <c r="C48" s="72"/>
      <c r="D48" s="72"/>
      <c r="E48" s="123"/>
      <c r="F48" s="124"/>
    </row>
    <row r="49" spans="1:6" ht="15.75" x14ac:dyDescent="0.2">
      <c r="A49" s="23">
        <v>48</v>
      </c>
      <c r="B49" s="72"/>
      <c r="C49" s="72"/>
      <c r="D49" s="72"/>
      <c r="E49" s="123"/>
      <c r="F49" s="124"/>
    </row>
    <row r="50" spans="1:6" ht="15.75" x14ac:dyDescent="0.2">
      <c r="A50" s="23">
        <v>49</v>
      </c>
      <c r="B50" s="72"/>
      <c r="C50" s="72"/>
      <c r="D50" s="72"/>
      <c r="E50" s="123"/>
      <c r="F50" s="124"/>
    </row>
    <row r="51" spans="1:6" ht="15.75" x14ac:dyDescent="0.2">
      <c r="A51" s="23">
        <v>50</v>
      </c>
      <c r="B51" s="72"/>
      <c r="C51" s="72"/>
      <c r="D51" s="72"/>
      <c r="E51" s="123"/>
      <c r="F51" s="124"/>
    </row>
  </sheetData>
  <autoFilter ref="A1:F1" xr:uid="{00000000-0009-0000-0000-000001000000}"/>
  <pageMargins left="0.7" right="0.7" top="0.75" bottom="0.75" header="0.51180555555555496" footer="0.51180555555555496"/>
  <pageSetup firstPageNumber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"/>
  <sheetViews>
    <sheetView zoomScale="130" zoomScaleNormal="130" workbookViewId="0">
      <pane ySplit="1" topLeftCell="A2" activePane="bottomLeft" state="frozen"/>
      <selection pane="bottomLeft" activeCell="L2" sqref="L2"/>
    </sheetView>
  </sheetViews>
  <sheetFormatPr baseColWidth="10" defaultColWidth="9.140625" defaultRowHeight="12.75" x14ac:dyDescent="0.2"/>
  <cols>
    <col min="1" max="1" width="3.28515625"/>
    <col min="2" max="2" width="38.28515625" bestFit="1" customWidth="1"/>
    <col min="3" max="9" width="3.85546875" style="50" customWidth="1"/>
    <col min="10" max="10" width="8.42578125"/>
    <col min="11" max="11" width="7.85546875"/>
    <col min="12" max="1023" width="10.7109375"/>
  </cols>
  <sheetData>
    <row r="1" spans="1:13" ht="76.5" customHeight="1" thickBot="1" x14ac:dyDescent="0.3">
      <c r="A1" s="5" t="s">
        <v>20</v>
      </c>
      <c r="B1" s="51" t="s">
        <v>69</v>
      </c>
      <c r="C1" s="52" t="s">
        <v>29</v>
      </c>
      <c r="D1" s="53" t="s">
        <v>30</v>
      </c>
      <c r="E1" s="53" t="s">
        <v>31</v>
      </c>
      <c r="F1" s="53" t="s">
        <v>32</v>
      </c>
      <c r="G1" s="53" t="s">
        <v>76</v>
      </c>
      <c r="H1" s="53" t="s">
        <v>77</v>
      </c>
      <c r="I1" s="53" t="s">
        <v>75</v>
      </c>
      <c r="J1" s="54" t="s">
        <v>65</v>
      </c>
      <c r="K1" s="55" t="s">
        <v>66</v>
      </c>
      <c r="L1" s="56" t="s">
        <v>67</v>
      </c>
      <c r="M1" s="57" t="s">
        <v>68</v>
      </c>
    </row>
    <row r="2" spans="1:13" ht="12" customHeight="1" x14ac:dyDescent="0.2">
      <c r="A2" s="6">
        <v>1</v>
      </c>
      <c r="B2" s="24" t="str">
        <f>CONCATENATE(Nomina!B2," ",Nomina!C2," ",Nomina!D2)</f>
        <v>1 1 1</v>
      </c>
      <c r="C2" s="61"/>
      <c r="D2" s="62"/>
      <c r="E2" s="62"/>
      <c r="F2" s="62"/>
      <c r="G2" s="62"/>
      <c r="H2" s="62"/>
      <c r="I2" s="62"/>
      <c r="J2" s="63"/>
      <c r="K2" s="63"/>
      <c r="L2" s="64"/>
      <c r="M2" s="64"/>
    </row>
    <row r="3" spans="1:13" ht="12" customHeight="1" x14ac:dyDescent="0.2">
      <c r="A3" s="6">
        <v>2</v>
      </c>
      <c r="B3" s="24" t="str">
        <f>CONCATENATE(Nomina!B3," ",Nomina!C3," ",Nomina!D3)</f>
        <v xml:space="preserve">  </v>
      </c>
      <c r="C3" s="65"/>
      <c r="D3" s="66"/>
      <c r="E3" s="66"/>
      <c r="F3" s="66"/>
      <c r="G3" s="66"/>
      <c r="H3" s="66"/>
      <c r="I3" s="66"/>
      <c r="J3" s="67"/>
      <c r="K3" s="67"/>
      <c r="L3" s="64"/>
      <c r="M3" s="64"/>
    </row>
    <row r="4" spans="1:13" ht="12" customHeight="1" x14ac:dyDescent="0.2">
      <c r="A4" s="6">
        <v>3</v>
      </c>
      <c r="B4" s="24" t="str">
        <f>CONCATENATE(Nomina!B4," ",Nomina!C4," ",Nomina!D4)</f>
        <v xml:space="preserve">  </v>
      </c>
      <c r="C4" s="65"/>
      <c r="D4" s="66"/>
      <c r="E4" s="66"/>
      <c r="F4" s="66"/>
      <c r="G4" s="66"/>
      <c r="H4" s="66"/>
      <c r="I4" s="66"/>
      <c r="J4" s="67"/>
      <c r="K4" s="67"/>
      <c r="L4" s="64"/>
      <c r="M4" s="64"/>
    </row>
    <row r="5" spans="1:13" ht="12" customHeight="1" x14ac:dyDescent="0.2">
      <c r="A5" s="6">
        <v>4</v>
      </c>
      <c r="B5" s="24" t="str">
        <f>CONCATENATE(Nomina!B5," ",Nomina!C5," ",Nomina!D5)</f>
        <v xml:space="preserve">  </v>
      </c>
      <c r="C5" s="65"/>
      <c r="D5" s="66"/>
      <c r="E5" s="66"/>
      <c r="F5" s="66"/>
      <c r="G5" s="66"/>
      <c r="H5" s="66"/>
      <c r="I5" s="66"/>
      <c r="J5" s="67"/>
      <c r="K5" s="67"/>
      <c r="L5" s="64"/>
      <c r="M5" s="64"/>
    </row>
    <row r="6" spans="1:13" ht="12" customHeight="1" x14ac:dyDescent="0.2">
      <c r="A6" s="6">
        <v>5</v>
      </c>
      <c r="B6" s="24" t="str">
        <f>CONCATENATE(Nomina!B6," ",Nomina!C6," ",Nomina!D6)</f>
        <v xml:space="preserve">  </v>
      </c>
      <c r="C6" s="65"/>
      <c r="D6" s="66"/>
      <c r="E6" s="66"/>
      <c r="F6" s="66"/>
      <c r="G6" s="66"/>
      <c r="H6" s="66"/>
      <c r="I6" s="66"/>
      <c r="J6" s="67"/>
      <c r="K6" s="67"/>
      <c r="L6" s="64"/>
      <c r="M6" s="64"/>
    </row>
    <row r="7" spans="1:13" ht="12" customHeight="1" x14ac:dyDescent="0.2">
      <c r="A7" s="6">
        <v>6</v>
      </c>
      <c r="B7" s="24" t="str">
        <f>CONCATENATE(Nomina!B7," ",Nomina!C7," ",Nomina!D7)</f>
        <v xml:space="preserve">  </v>
      </c>
      <c r="C7" s="65"/>
      <c r="D7" s="66"/>
      <c r="E7" s="66"/>
      <c r="F7" s="66"/>
      <c r="G7" s="66"/>
      <c r="H7" s="66"/>
      <c r="I7" s="66"/>
      <c r="J7" s="67"/>
      <c r="K7" s="67"/>
      <c r="L7" s="64"/>
      <c r="M7" s="64"/>
    </row>
    <row r="8" spans="1:13" ht="12" customHeight="1" x14ac:dyDescent="0.2">
      <c r="A8" s="6">
        <v>7</v>
      </c>
      <c r="B8" s="24" t="str">
        <f>CONCATENATE(Nomina!B8," ",Nomina!C8," ",Nomina!D8)</f>
        <v xml:space="preserve">  </v>
      </c>
      <c r="C8" s="66"/>
      <c r="D8" s="66"/>
      <c r="E8" s="66"/>
      <c r="F8" s="66"/>
      <c r="G8" s="66"/>
      <c r="H8" s="66"/>
      <c r="I8" s="66"/>
      <c r="J8" s="67"/>
      <c r="K8" s="67"/>
      <c r="L8" s="64"/>
      <c r="M8" s="64"/>
    </row>
    <row r="9" spans="1:13" ht="12" customHeight="1" x14ac:dyDescent="0.2">
      <c r="A9" s="6">
        <v>8</v>
      </c>
      <c r="B9" s="24" t="str">
        <f>CONCATENATE(Nomina!B9," ",Nomina!C9," ",Nomina!D9)</f>
        <v xml:space="preserve">  </v>
      </c>
      <c r="C9" s="66"/>
      <c r="D9" s="66"/>
      <c r="E9" s="66"/>
      <c r="F9" s="66"/>
      <c r="G9" s="66"/>
      <c r="H9" s="66"/>
      <c r="I9" s="66"/>
      <c r="J9" s="67"/>
      <c r="K9" s="67"/>
      <c r="L9" s="64"/>
      <c r="M9" s="64"/>
    </row>
    <row r="10" spans="1:13" ht="12" customHeight="1" x14ac:dyDescent="0.2">
      <c r="A10" s="6">
        <v>9</v>
      </c>
      <c r="B10" s="24" t="str">
        <f>CONCATENATE(Nomina!B10," ",Nomina!C10," ",Nomina!D10)</f>
        <v xml:space="preserve">  </v>
      </c>
      <c r="C10" s="66"/>
      <c r="D10" s="66"/>
      <c r="E10" s="66"/>
      <c r="F10" s="66"/>
      <c r="G10" s="66"/>
      <c r="H10" s="66"/>
      <c r="I10" s="66"/>
      <c r="J10" s="67"/>
      <c r="K10" s="67"/>
      <c r="L10" s="64"/>
      <c r="M10" s="64"/>
    </row>
    <row r="11" spans="1:13" ht="12" customHeight="1" x14ac:dyDescent="0.2">
      <c r="A11" s="6">
        <v>10</v>
      </c>
      <c r="B11" s="24" t="str">
        <f>CONCATENATE(Nomina!B11," ",Nomina!C11," ",Nomina!D11)</f>
        <v xml:space="preserve">  </v>
      </c>
      <c r="C11" s="66"/>
      <c r="D11" s="66"/>
      <c r="E11" s="66"/>
      <c r="F11" s="66"/>
      <c r="G11" s="66"/>
      <c r="H11" s="66"/>
      <c r="I11" s="66"/>
      <c r="J11" s="67"/>
      <c r="K11" s="67"/>
      <c r="L11" s="64"/>
      <c r="M11" s="64"/>
    </row>
    <row r="12" spans="1:13" ht="12" customHeight="1" x14ac:dyDescent="0.2">
      <c r="A12" s="6">
        <v>11</v>
      </c>
      <c r="B12" s="24" t="str">
        <f>CONCATENATE(Nomina!B12," ",Nomina!C12," ",Nomina!D12)</f>
        <v xml:space="preserve">  </v>
      </c>
      <c r="C12" s="66"/>
      <c r="D12" s="66"/>
      <c r="E12" s="66"/>
      <c r="F12" s="66"/>
      <c r="G12" s="66"/>
      <c r="H12" s="66"/>
      <c r="I12" s="66"/>
      <c r="J12" s="67"/>
      <c r="K12" s="67"/>
      <c r="L12" s="64"/>
      <c r="M12" s="64"/>
    </row>
    <row r="13" spans="1:13" ht="12" customHeight="1" x14ac:dyDescent="0.2">
      <c r="A13" s="6">
        <v>12</v>
      </c>
      <c r="B13" s="24" t="str">
        <f>CONCATENATE(Nomina!B13," ",Nomina!C13," ",Nomina!D13)</f>
        <v xml:space="preserve">  </v>
      </c>
      <c r="C13" s="66"/>
      <c r="D13" s="66"/>
      <c r="E13" s="66"/>
      <c r="F13" s="66"/>
      <c r="G13" s="66"/>
      <c r="H13" s="66"/>
      <c r="I13" s="66"/>
      <c r="J13" s="67"/>
      <c r="K13" s="67"/>
      <c r="L13" s="64"/>
      <c r="M13" s="64"/>
    </row>
    <row r="14" spans="1:13" ht="12" customHeight="1" x14ac:dyDescent="0.2">
      <c r="A14" s="6">
        <v>13</v>
      </c>
      <c r="B14" s="24" t="str">
        <f>CONCATENATE(Nomina!B14," ",Nomina!C14," ",Nomina!D14)</f>
        <v xml:space="preserve">  </v>
      </c>
      <c r="C14" s="66"/>
      <c r="D14" s="66"/>
      <c r="E14" s="66"/>
      <c r="F14" s="66"/>
      <c r="G14" s="66"/>
      <c r="H14" s="66"/>
      <c r="I14" s="66"/>
      <c r="J14" s="67"/>
      <c r="K14" s="67"/>
      <c r="L14" s="64"/>
      <c r="M14" s="64"/>
    </row>
    <row r="15" spans="1:13" ht="12" customHeight="1" x14ac:dyDescent="0.2">
      <c r="A15" s="6">
        <v>14</v>
      </c>
      <c r="B15" s="24" t="str">
        <f>CONCATENATE(Nomina!B15," ",Nomina!C15," ",Nomina!D15)</f>
        <v xml:space="preserve">  </v>
      </c>
      <c r="C15" s="66"/>
      <c r="D15" s="66"/>
      <c r="E15" s="66"/>
      <c r="F15" s="66"/>
      <c r="G15" s="66"/>
      <c r="H15" s="66"/>
      <c r="I15" s="66"/>
      <c r="J15" s="67"/>
      <c r="K15" s="67"/>
      <c r="L15" s="64"/>
      <c r="M15" s="64"/>
    </row>
    <row r="16" spans="1:13" ht="12" customHeight="1" x14ac:dyDescent="0.2">
      <c r="A16" s="6">
        <v>15</v>
      </c>
      <c r="B16" s="24" t="str">
        <f>CONCATENATE(Nomina!B16," ",Nomina!C16," ",Nomina!D16)</f>
        <v xml:space="preserve">  </v>
      </c>
      <c r="C16" s="66"/>
      <c r="D16" s="66"/>
      <c r="E16" s="66"/>
      <c r="F16" s="66"/>
      <c r="G16" s="66"/>
      <c r="H16" s="66"/>
      <c r="I16" s="66"/>
      <c r="J16" s="67"/>
      <c r="K16" s="67"/>
      <c r="L16" s="64"/>
      <c r="M16" s="64"/>
    </row>
    <row r="17" spans="1:14" ht="12" customHeight="1" x14ac:dyDescent="0.2">
      <c r="A17" s="6">
        <v>16</v>
      </c>
      <c r="B17" s="24" t="str">
        <f>CONCATENATE(Nomina!B17," ",Nomina!C17," ",Nomina!D17)</f>
        <v xml:space="preserve">  </v>
      </c>
      <c r="C17" s="66"/>
      <c r="D17" s="66"/>
      <c r="E17" s="66"/>
      <c r="F17" s="66"/>
      <c r="G17" s="66"/>
      <c r="H17" s="66"/>
      <c r="I17" s="66"/>
      <c r="J17" s="67"/>
      <c r="K17" s="67"/>
      <c r="L17" s="64"/>
      <c r="M17" s="64"/>
    </row>
    <row r="18" spans="1:14" ht="12" customHeight="1" x14ac:dyDescent="0.2">
      <c r="A18" s="6">
        <v>17</v>
      </c>
      <c r="B18" s="24" t="str">
        <f>CONCATENATE(Nomina!B18," ",Nomina!C18," ",Nomina!D18)</f>
        <v xml:space="preserve">  </v>
      </c>
      <c r="C18" s="66"/>
      <c r="D18" s="66"/>
      <c r="E18" s="66"/>
      <c r="F18" s="66"/>
      <c r="G18" s="66"/>
      <c r="H18" s="66"/>
      <c r="I18" s="66"/>
      <c r="J18" s="67"/>
      <c r="K18" s="67"/>
      <c r="L18" s="64"/>
      <c r="M18" s="64"/>
    </row>
    <row r="19" spans="1:14" ht="12" customHeight="1" x14ac:dyDescent="0.2">
      <c r="A19" s="6">
        <v>18</v>
      </c>
      <c r="B19" s="24" t="str">
        <f>CONCATENATE(Nomina!B19," ",Nomina!C19," ",Nomina!D19)</f>
        <v xml:space="preserve">  </v>
      </c>
      <c r="C19" s="66"/>
      <c r="D19" s="66"/>
      <c r="E19" s="66"/>
      <c r="F19" s="66"/>
      <c r="G19" s="66"/>
      <c r="H19" s="66"/>
      <c r="I19" s="66"/>
      <c r="J19" s="67"/>
      <c r="K19" s="67"/>
      <c r="L19" s="64"/>
      <c r="M19" s="64"/>
    </row>
    <row r="20" spans="1:14" ht="12" customHeight="1" x14ac:dyDescent="0.2">
      <c r="A20" s="6">
        <v>19</v>
      </c>
      <c r="B20" s="24" t="str">
        <f>CONCATENATE(Nomina!B20," ",Nomina!C20," ",Nomina!D20)</f>
        <v xml:space="preserve">  </v>
      </c>
      <c r="C20" s="66"/>
      <c r="D20" s="66"/>
      <c r="E20" s="66"/>
      <c r="F20" s="66"/>
      <c r="G20" s="66"/>
      <c r="H20" s="66"/>
      <c r="I20" s="66"/>
      <c r="J20" s="67"/>
      <c r="K20" s="67"/>
      <c r="L20" s="64"/>
      <c r="M20" s="64"/>
    </row>
    <row r="21" spans="1:14" ht="12" customHeight="1" x14ac:dyDescent="0.2">
      <c r="A21" s="6">
        <v>20</v>
      </c>
      <c r="B21" s="24" t="str">
        <f>CONCATENATE(Nomina!B21," ",Nomina!C21," ",Nomina!D21)</f>
        <v xml:space="preserve">  </v>
      </c>
      <c r="C21" s="66"/>
      <c r="D21" s="66"/>
      <c r="E21" s="66"/>
      <c r="F21" s="66"/>
      <c r="G21" s="66"/>
      <c r="H21" s="66"/>
      <c r="I21" s="66"/>
      <c r="J21" s="67"/>
      <c r="K21" s="67"/>
      <c r="L21" s="64"/>
      <c r="M21" s="64"/>
      <c r="N21" s="25"/>
    </row>
    <row r="22" spans="1:14" ht="12" customHeight="1" x14ac:dyDescent="0.2">
      <c r="A22" s="6">
        <v>21</v>
      </c>
      <c r="B22" s="24" t="str">
        <f>CONCATENATE(Nomina!B22," ",Nomina!C22," ",Nomina!D22)</f>
        <v xml:space="preserve">  </v>
      </c>
      <c r="C22" s="66"/>
      <c r="D22" s="66"/>
      <c r="E22" s="66"/>
      <c r="F22" s="66"/>
      <c r="G22" s="66"/>
      <c r="H22" s="66"/>
      <c r="I22" s="66"/>
      <c r="J22" s="67"/>
      <c r="K22" s="67"/>
      <c r="L22" s="68"/>
      <c r="M22" s="64"/>
    </row>
    <row r="23" spans="1:14" ht="12" customHeight="1" x14ac:dyDescent="0.2">
      <c r="A23" s="6">
        <v>22</v>
      </c>
      <c r="B23" s="24" t="str">
        <f>CONCATENATE(Nomina!B23," ",Nomina!C23," ",Nomina!D23)</f>
        <v xml:space="preserve">  </v>
      </c>
      <c r="C23" s="69"/>
      <c r="D23" s="69"/>
      <c r="E23" s="69"/>
      <c r="F23" s="69"/>
      <c r="G23" s="69"/>
      <c r="H23" s="69"/>
      <c r="I23" s="69"/>
      <c r="J23" s="67"/>
      <c r="K23" s="67"/>
      <c r="L23" s="64"/>
      <c r="M23" s="64"/>
    </row>
    <row r="24" spans="1:14" ht="12" customHeight="1" x14ac:dyDescent="0.2">
      <c r="A24" s="6">
        <v>23</v>
      </c>
      <c r="B24" s="24" t="str">
        <f>CONCATENATE(Nomina!B24," ",Nomina!C24," ",Nomina!D24)</f>
        <v xml:space="preserve">  </v>
      </c>
      <c r="C24" s="69"/>
      <c r="D24" s="69"/>
      <c r="E24" s="69"/>
      <c r="F24" s="69"/>
      <c r="G24" s="69"/>
      <c r="H24" s="69"/>
      <c r="I24" s="69"/>
      <c r="J24" s="68"/>
      <c r="K24" s="68"/>
      <c r="L24" s="64"/>
      <c r="M24" s="64"/>
    </row>
    <row r="25" spans="1:14" ht="12" customHeight="1" x14ac:dyDescent="0.2">
      <c r="A25" s="6">
        <v>24</v>
      </c>
      <c r="B25" s="24" t="str">
        <f>CONCATENATE(Nomina!B25," ",Nomina!C25," ",Nomina!D25)</f>
        <v xml:space="preserve">  </v>
      </c>
      <c r="C25" s="69"/>
      <c r="D25" s="69"/>
      <c r="E25" s="69"/>
      <c r="F25" s="69"/>
      <c r="G25" s="69"/>
      <c r="H25" s="69"/>
      <c r="I25" s="69"/>
      <c r="J25" s="68"/>
      <c r="K25" s="68"/>
      <c r="L25" s="64"/>
      <c r="M25" s="64"/>
    </row>
    <row r="26" spans="1:14" ht="12" customHeight="1" x14ac:dyDescent="0.2">
      <c r="A26" s="6">
        <v>25</v>
      </c>
      <c r="B26" s="24" t="str">
        <f>CONCATENATE(Nomina!B26," ",Nomina!C26," ",Nomina!D26)</f>
        <v xml:space="preserve">  </v>
      </c>
      <c r="C26" s="69"/>
      <c r="D26" s="69"/>
      <c r="E26" s="69"/>
      <c r="F26" s="69"/>
      <c r="G26" s="69"/>
      <c r="H26" s="69"/>
      <c r="I26" s="69"/>
      <c r="J26" s="67"/>
      <c r="K26" s="67"/>
      <c r="L26" s="64"/>
      <c r="M26" s="64"/>
    </row>
    <row r="27" spans="1:14" ht="12" customHeight="1" x14ac:dyDescent="0.2">
      <c r="A27" s="6">
        <v>26</v>
      </c>
      <c r="B27" s="24" t="str">
        <f>CONCATENATE(Nomina!B27," ",Nomina!C27," ",Nomina!D27)</f>
        <v xml:space="preserve">  </v>
      </c>
      <c r="C27" s="69"/>
      <c r="D27" s="69"/>
      <c r="E27" s="69"/>
      <c r="F27" s="69"/>
      <c r="G27" s="69"/>
      <c r="H27" s="69"/>
      <c r="I27" s="69"/>
      <c r="J27" s="67"/>
      <c r="K27" s="67"/>
      <c r="L27" s="64"/>
      <c r="M27" s="64"/>
    </row>
    <row r="28" spans="1:14" ht="12" customHeight="1" x14ac:dyDescent="0.2">
      <c r="A28" s="6">
        <v>27</v>
      </c>
      <c r="B28" s="24" t="str">
        <f>CONCATENATE(Nomina!B28," ",Nomina!C28," ",Nomina!D28)</f>
        <v xml:space="preserve">  </v>
      </c>
      <c r="C28" s="69"/>
      <c r="D28" s="69"/>
      <c r="E28" s="69"/>
      <c r="F28" s="69"/>
      <c r="G28" s="69"/>
      <c r="H28" s="69"/>
      <c r="I28" s="69"/>
      <c r="J28" s="68"/>
      <c r="K28" s="68"/>
      <c r="L28" s="64"/>
      <c r="M28" s="68"/>
    </row>
    <row r="29" spans="1:14" ht="12" customHeight="1" x14ac:dyDescent="0.2">
      <c r="A29" s="6">
        <v>28</v>
      </c>
      <c r="B29" s="24" t="str">
        <f>CONCATENATE(Nomina!B29," ",Nomina!C29," ",Nomina!D29)</f>
        <v xml:space="preserve">  </v>
      </c>
      <c r="C29" s="69"/>
      <c r="D29" s="69"/>
      <c r="E29" s="69"/>
      <c r="F29" s="69"/>
      <c r="G29" s="69"/>
      <c r="H29" s="69"/>
      <c r="I29" s="69"/>
      <c r="J29" s="67"/>
      <c r="K29" s="67"/>
      <c r="L29" s="64"/>
      <c r="M29" s="64"/>
    </row>
    <row r="30" spans="1:14" ht="12" customHeight="1" x14ac:dyDescent="0.2">
      <c r="A30" s="6">
        <v>29</v>
      </c>
      <c r="B30" s="24" t="str">
        <f>CONCATENATE(Nomina!B30," ",Nomina!C30," ",Nomina!D30)</f>
        <v xml:space="preserve">  </v>
      </c>
      <c r="C30" s="69"/>
      <c r="D30" s="69"/>
      <c r="E30" s="69"/>
      <c r="F30" s="69"/>
      <c r="G30" s="69"/>
      <c r="H30" s="69"/>
      <c r="I30" s="69"/>
      <c r="J30" s="67"/>
      <c r="K30" s="67"/>
      <c r="L30" s="64"/>
      <c r="M30" s="64"/>
    </row>
    <row r="31" spans="1:14" ht="12" customHeight="1" x14ac:dyDescent="0.2">
      <c r="A31" s="6">
        <v>30</v>
      </c>
      <c r="B31" s="24" t="str">
        <f>CONCATENATE(Nomina!B31," ",Nomina!C31," ",Nomina!D31)</f>
        <v xml:space="preserve">  </v>
      </c>
      <c r="C31" s="69"/>
      <c r="D31" s="69"/>
      <c r="E31" s="69"/>
      <c r="F31" s="69"/>
      <c r="G31" s="69"/>
      <c r="H31" s="69"/>
      <c r="I31" s="69"/>
      <c r="J31" s="67"/>
      <c r="K31" s="67"/>
      <c r="L31" s="64"/>
      <c r="M31" s="64"/>
    </row>
    <row r="32" spans="1:14" x14ac:dyDescent="0.2">
      <c r="A32" s="6">
        <v>31</v>
      </c>
      <c r="B32" s="24" t="str">
        <f>CONCATENATE(Nomina!B32," ",Nomina!C32," ",Nomina!D32)</f>
        <v xml:space="preserve">  </v>
      </c>
      <c r="C32" s="70"/>
      <c r="D32" s="70"/>
      <c r="E32" s="70"/>
      <c r="F32" s="70"/>
      <c r="G32" s="70"/>
      <c r="H32" s="70"/>
      <c r="I32" s="70"/>
      <c r="J32" s="64"/>
      <c r="K32" s="64"/>
      <c r="L32" s="64"/>
      <c r="M32" s="64"/>
    </row>
    <row r="33" spans="1:13" x14ac:dyDescent="0.2">
      <c r="A33" s="6">
        <v>32</v>
      </c>
      <c r="B33" s="24" t="str">
        <f>CONCATENATE(Nomina!B33," ",Nomina!C33," ",Nomina!D33)</f>
        <v xml:space="preserve">  </v>
      </c>
      <c r="C33" s="70"/>
      <c r="D33" s="70"/>
      <c r="E33" s="70"/>
      <c r="F33" s="70"/>
      <c r="G33" s="70"/>
      <c r="H33" s="70"/>
      <c r="I33" s="70"/>
      <c r="J33" s="64"/>
      <c r="K33" s="64"/>
      <c r="L33" s="64"/>
      <c r="M33" s="64"/>
    </row>
    <row r="34" spans="1:13" x14ac:dyDescent="0.2">
      <c r="A34" s="6">
        <v>33</v>
      </c>
      <c r="B34" s="24" t="str">
        <f>CONCATENATE(Nomina!B34," ",Nomina!C34," ",Nomina!D34)</f>
        <v xml:space="preserve">  </v>
      </c>
      <c r="C34" s="70"/>
      <c r="D34" s="70"/>
      <c r="E34" s="70"/>
      <c r="F34" s="70"/>
      <c r="G34" s="70"/>
      <c r="H34" s="70"/>
      <c r="I34" s="70"/>
      <c r="J34" s="64"/>
      <c r="K34" s="64"/>
      <c r="L34" s="64"/>
      <c r="M34" s="64"/>
    </row>
    <row r="35" spans="1:13" x14ac:dyDescent="0.2">
      <c r="A35" s="6">
        <v>34</v>
      </c>
      <c r="B35" s="24" t="str">
        <f>CONCATENATE(Nomina!B35," ",Nomina!C35," ",Nomina!D35)</f>
        <v xml:space="preserve">  </v>
      </c>
      <c r="C35" s="70"/>
      <c r="D35" s="70"/>
      <c r="E35" s="70"/>
      <c r="F35" s="70"/>
      <c r="G35" s="70"/>
      <c r="H35" s="70"/>
      <c r="I35" s="70"/>
      <c r="J35" s="64"/>
      <c r="K35" s="64"/>
      <c r="L35" s="64"/>
      <c r="M35" s="64"/>
    </row>
    <row r="36" spans="1:13" x14ac:dyDescent="0.2">
      <c r="A36" s="6">
        <v>35</v>
      </c>
      <c r="B36" s="24" t="str">
        <f>CONCATENATE(Nomina!B36," ",Nomina!C36," ",Nomina!D36)</f>
        <v xml:space="preserve">  </v>
      </c>
      <c r="C36" s="70"/>
      <c r="D36" s="70"/>
      <c r="E36" s="70"/>
      <c r="F36" s="70"/>
      <c r="G36" s="70"/>
      <c r="H36" s="70"/>
      <c r="I36" s="70"/>
      <c r="J36" s="64"/>
      <c r="K36" s="64"/>
      <c r="L36" s="64"/>
      <c r="M36" s="64"/>
    </row>
    <row r="37" spans="1:13" x14ac:dyDescent="0.2">
      <c r="A37" s="6">
        <v>36</v>
      </c>
      <c r="B37" s="24" t="str">
        <f>CONCATENATE(Nomina!B37," ",Nomina!C37," ",Nomina!D37)</f>
        <v xml:space="preserve">  </v>
      </c>
      <c r="C37" s="70"/>
      <c r="D37" s="70"/>
      <c r="E37" s="70"/>
      <c r="F37" s="70"/>
      <c r="G37" s="70"/>
      <c r="H37" s="70"/>
      <c r="I37" s="70"/>
      <c r="J37" s="64"/>
      <c r="K37" s="64"/>
      <c r="L37" s="64"/>
      <c r="M37" s="64"/>
    </row>
    <row r="38" spans="1:13" x14ac:dyDescent="0.2">
      <c r="A38" s="6">
        <v>37</v>
      </c>
      <c r="B38" s="24" t="str">
        <f>CONCATENATE(Nomina!B38," ",Nomina!C38," ",Nomina!D38)</f>
        <v xml:space="preserve">  </v>
      </c>
      <c r="C38" s="70"/>
      <c r="D38" s="70"/>
      <c r="E38" s="70"/>
      <c r="F38" s="70"/>
      <c r="G38" s="70"/>
      <c r="H38" s="70"/>
      <c r="I38" s="70"/>
      <c r="J38" s="64"/>
      <c r="K38" s="64"/>
      <c r="L38" s="64"/>
      <c r="M38" s="64"/>
    </row>
    <row r="39" spans="1:13" x14ac:dyDescent="0.2">
      <c r="A39" s="6">
        <v>38</v>
      </c>
      <c r="B39" s="24" t="str">
        <f>CONCATENATE(Nomina!B39," ",Nomina!C39," ",Nomina!D39)</f>
        <v xml:space="preserve">  </v>
      </c>
      <c r="C39" s="70"/>
      <c r="D39" s="70"/>
      <c r="E39" s="70"/>
      <c r="F39" s="70"/>
      <c r="G39" s="70"/>
      <c r="H39" s="70"/>
      <c r="I39" s="70"/>
      <c r="J39" s="64"/>
      <c r="K39" s="64"/>
      <c r="L39" s="64"/>
      <c r="M39" s="64"/>
    </row>
    <row r="40" spans="1:13" x14ac:dyDescent="0.2">
      <c r="A40" s="6">
        <v>39</v>
      </c>
      <c r="B40" s="24" t="str">
        <f>CONCATENATE(Nomina!B40," ",Nomina!C40," ",Nomina!D40)</f>
        <v xml:space="preserve">  </v>
      </c>
      <c r="C40" s="70"/>
      <c r="D40" s="70"/>
      <c r="E40" s="70"/>
      <c r="F40" s="70"/>
      <c r="G40" s="70"/>
      <c r="H40" s="70"/>
      <c r="I40" s="70"/>
      <c r="J40" s="64"/>
      <c r="K40" s="64"/>
      <c r="L40" s="64"/>
      <c r="M40" s="64"/>
    </row>
    <row r="41" spans="1:13" x14ac:dyDescent="0.2">
      <c r="A41" s="6">
        <v>40</v>
      </c>
      <c r="B41" s="24" t="str">
        <f>CONCATENATE(Nomina!B41," ",Nomina!C41," ",Nomina!D41)</f>
        <v xml:space="preserve">  </v>
      </c>
      <c r="C41" s="70"/>
      <c r="D41" s="70"/>
      <c r="E41" s="70"/>
      <c r="F41" s="70"/>
      <c r="G41" s="70"/>
      <c r="H41" s="70"/>
      <c r="I41" s="70"/>
      <c r="J41" s="64"/>
      <c r="K41" s="64"/>
      <c r="L41" s="64"/>
      <c r="M41" s="64"/>
    </row>
    <row r="42" spans="1:13" x14ac:dyDescent="0.2">
      <c r="A42" s="6">
        <v>41</v>
      </c>
      <c r="B42" s="24" t="str">
        <f>CONCATENATE(Nomina!B42," ",Nomina!C42," ",Nomina!D42)</f>
        <v xml:space="preserve">  </v>
      </c>
      <c r="C42" s="70"/>
      <c r="D42" s="70"/>
      <c r="E42" s="70"/>
      <c r="F42" s="70"/>
      <c r="G42" s="70"/>
      <c r="H42" s="70"/>
      <c r="I42" s="70"/>
      <c r="J42" s="64"/>
      <c r="K42" s="64"/>
      <c r="L42" s="64"/>
      <c r="M42" s="64"/>
    </row>
    <row r="43" spans="1:13" x14ac:dyDescent="0.2">
      <c r="A43" s="6">
        <v>42</v>
      </c>
      <c r="B43" s="24" t="str">
        <f>CONCATENATE(Nomina!B43," ",Nomina!C43," ",Nomina!D43)</f>
        <v xml:space="preserve">  </v>
      </c>
      <c r="C43" s="70"/>
      <c r="D43" s="70"/>
      <c r="E43" s="70"/>
      <c r="F43" s="70"/>
      <c r="G43" s="70"/>
      <c r="H43" s="70"/>
      <c r="I43" s="70"/>
      <c r="J43" s="64"/>
      <c r="K43" s="64"/>
      <c r="L43" s="64"/>
      <c r="M43" s="64"/>
    </row>
    <row r="44" spans="1:13" x14ac:dyDescent="0.2">
      <c r="A44" s="6">
        <v>43</v>
      </c>
      <c r="B44" s="24" t="str">
        <f>CONCATENATE(Nomina!B44," ",Nomina!C44," ",Nomina!D44)</f>
        <v xml:space="preserve">  </v>
      </c>
      <c r="C44" s="70"/>
      <c r="D44" s="70"/>
      <c r="E44" s="70"/>
      <c r="F44" s="70"/>
      <c r="G44" s="70"/>
      <c r="H44" s="70"/>
      <c r="I44" s="70"/>
      <c r="J44" s="64"/>
      <c r="K44" s="64"/>
      <c r="L44" s="64"/>
      <c r="M44" s="64"/>
    </row>
    <row r="45" spans="1:13" x14ac:dyDescent="0.2">
      <c r="A45" s="6">
        <v>44</v>
      </c>
      <c r="B45" s="24" t="str">
        <f>CONCATENATE(Nomina!B45," ",Nomina!C45," ",Nomina!D45)</f>
        <v xml:space="preserve">  </v>
      </c>
      <c r="C45" s="70"/>
      <c r="D45" s="70"/>
      <c r="E45" s="70"/>
      <c r="F45" s="70"/>
      <c r="G45" s="70"/>
      <c r="H45" s="70"/>
      <c r="I45" s="70"/>
      <c r="J45" s="64"/>
      <c r="K45" s="64"/>
      <c r="L45" s="64"/>
      <c r="M45" s="64"/>
    </row>
    <row r="46" spans="1:13" x14ac:dyDescent="0.2">
      <c r="A46" s="6">
        <v>45</v>
      </c>
      <c r="B46" s="24" t="str">
        <f>CONCATENATE(Nomina!B46," ",Nomina!C46," ",Nomina!D46)</f>
        <v xml:space="preserve">  </v>
      </c>
      <c r="C46" s="70"/>
      <c r="D46" s="70"/>
      <c r="E46" s="70"/>
      <c r="F46" s="70"/>
      <c r="G46" s="70"/>
      <c r="H46" s="70"/>
      <c r="I46" s="70"/>
      <c r="J46" s="64"/>
      <c r="K46" s="64"/>
      <c r="L46" s="64"/>
      <c r="M46" s="64"/>
    </row>
    <row r="47" spans="1:13" x14ac:dyDescent="0.2">
      <c r="A47" s="6">
        <v>46</v>
      </c>
      <c r="B47" s="24" t="str">
        <f>CONCATENATE(Nomina!B47," ",Nomina!C47," ",Nomina!D47)</f>
        <v xml:space="preserve">  </v>
      </c>
      <c r="C47" s="70"/>
      <c r="D47" s="70"/>
      <c r="E47" s="70"/>
      <c r="F47" s="70"/>
      <c r="G47" s="70"/>
      <c r="H47" s="70"/>
      <c r="I47" s="70"/>
      <c r="J47" s="64"/>
      <c r="K47" s="64"/>
      <c r="L47" s="64"/>
      <c r="M47" s="64"/>
    </row>
    <row r="48" spans="1:13" x14ac:dyDescent="0.2">
      <c r="A48" s="6">
        <v>47</v>
      </c>
      <c r="B48" s="24" t="str">
        <f>CONCATENATE(Nomina!B48," ",Nomina!C48," ",Nomina!D48)</f>
        <v xml:space="preserve">  </v>
      </c>
      <c r="C48" s="70"/>
      <c r="D48" s="70"/>
      <c r="E48" s="70"/>
      <c r="F48" s="70"/>
      <c r="G48" s="70"/>
      <c r="H48" s="70"/>
      <c r="I48" s="70"/>
      <c r="J48" s="64"/>
      <c r="K48" s="64"/>
      <c r="L48" s="64"/>
      <c r="M48" s="64"/>
    </row>
    <row r="49" spans="1:13" x14ac:dyDescent="0.2">
      <c r="A49" s="6">
        <v>48</v>
      </c>
      <c r="B49" s="24" t="str">
        <f>CONCATENATE(Nomina!B49," ",Nomina!C49," ",Nomina!D49)</f>
        <v xml:space="preserve">  </v>
      </c>
      <c r="C49" s="70"/>
      <c r="D49" s="70"/>
      <c r="E49" s="70"/>
      <c r="F49" s="70"/>
      <c r="G49" s="70"/>
      <c r="H49" s="70"/>
      <c r="I49" s="70"/>
      <c r="J49" s="64"/>
      <c r="K49" s="64"/>
      <c r="L49" s="64"/>
      <c r="M49" s="64"/>
    </row>
    <row r="50" spans="1:13" x14ac:dyDescent="0.2">
      <c r="A50" s="6">
        <v>49</v>
      </c>
      <c r="B50" s="24" t="str">
        <f>CONCATENATE(Nomina!B50," ",Nomina!C50," ",Nomina!D50)</f>
        <v xml:space="preserve">  </v>
      </c>
      <c r="C50" s="70"/>
      <c r="D50" s="70"/>
      <c r="E50" s="70"/>
      <c r="F50" s="70"/>
      <c r="G50" s="70"/>
      <c r="H50" s="70"/>
      <c r="I50" s="70"/>
      <c r="J50" s="64"/>
      <c r="K50" s="64"/>
      <c r="L50" s="64"/>
      <c r="M50" s="64"/>
    </row>
    <row r="51" spans="1:13" x14ac:dyDescent="0.2">
      <c r="A51" s="6">
        <v>50</v>
      </c>
      <c r="B51" s="24" t="str">
        <f>CONCATENATE(Nomina!B51," ",Nomina!C51," ",Nomina!D51)</f>
        <v xml:space="preserve">  </v>
      </c>
      <c r="C51" s="70"/>
      <c r="D51" s="70"/>
      <c r="E51" s="70"/>
      <c r="F51" s="70"/>
      <c r="G51" s="70"/>
      <c r="H51" s="70"/>
      <c r="I51" s="70"/>
      <c r="J51" s="64"/>
      <c r="K51" s="64"/>
      <c r="L51" s="64"/>
      <c r="M51" s="64"/>
    </row>
  </sheetData>
  <sheetProtection algorithmName="SHA-512" hashValue="E4WcCuQ1jyMPwbBQPbci8SvFzbEAHIwrXyLeTvd+usdnAfY35K1cCDsMdmuLz2AEvy3Cwp4nQyfCR5Ft6jUH9Q==" saltValue="fEcfh7faqv26atn5ruJqhQ==" spinCount="100000" sheet="1" objects="1" scenarios="1"/>
  <dataValidations count="1">
    <dataValidation type="whole" allowBlank="1" showInputMessage="1" showErrorMessage="1" errorTitle="Mensaje Error" error="Entre 0 y 10." promptTitle="Mensaje" prompt="Entre 0 y 10." sqref="C2:I51" xr:uid="{31904FF4-66D3-4886-8172-C58A61E0BB8C}">
      <formula1>0</formula1>
      <formula2>10</formula2>
    </dataValidation>
  </dataValidations>
  <pageMargins left="0.7" right="0.7" top="0.75" bottom="0.75" header="0.51180555555555496" footer="0.51180555555555496"/>
  <pageSetup firstPageNumber="0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59B77A-D4C0-4685-9962-A6DC251526F7}">
          <x14:formula1>
            <xm:f>'Inf. General'!$E$1:$E$3</xm:f>
          </x14:formula1>
          <xm:sqref>J2:M51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abSelected="1" view="pageBreakPreview" zoomScale="115" zoomScaleNormal="100" zoomScaleSheetLayoutView="115" zoomScalePageLayoutView="130" workbookViewId="0">
      <selection activeCell="C14" sqref="C14"/>
    </sheetView>
  </sheetViews>
  <sheetFormatPr baseColWidth="10" defaultColWidth="9.140625" defaultRowHeight="12.75" x14ac:dyDescent="0.2"/>
  <cols>
    <col min="1" max="1" width="3.42578125"/>
    <col min="2" max="2" width="4.42578125"/>
    <col min="4" max="4" width="45.85546875"/>
    <col min="5" max="11" width="4.28515625" customWidth="1"/>
    <col min="12" max="15" width="6.7109375" customWidth="1"/>
    <col min="16" max="16" width="2.5703125" customWidth="1"/>
    <col min="17" max="17" width="9.7109375" customWidth="1"/>
    <col min="18" max="19" width="7.42578125" customWidth="1"/>
    <col min="20" max="22" width="7.42578125" style="7" customWidth="1"/>
    <col min="23" max="23" width="8.28515625" style="7"/>
    <col min="24" max="1026" width="10.7109375"/>
  </cols>
  <sheetData>
    <row r="1" spans="1:23" ht="27.75" customHeight="1" x14ac:dyDescent="0.2">
      <c r="A1" s="107" t="s">
        <v>79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15.75" customHeight="1" x14ac:dyDescent="0.2">
      <c r="E2" t="str">
        <f>CONCATENATE("CUADRO FINAL DE EVALUACIÓN DE ",'Inf. General'!B2," GRADO, SECCIÓN ",'Inf. General'!B3)</f>
        <v xml:space="preserve">CUADRO FINAL DE EVALUACIÓN DE  GRADO, SECCIÓN </v>
      </c>
      <c r="T2"/>
      <c r="U2" s="8" t="s">
        <v>26</v>
      </c>
      <c r="V2" s="7">
        <f>'Inf. General'!B15</f>
        <v>10428</v>
      </c>
    </row>
    <row r="3" spans="1:23" ht="15.75" customHeight="1" x14ac:dyDescent="0.2">
      <c r="E3" t="str">
        <f>CONCATENATE("NOMBRE DEL CENTRO EDUCATIVO:     ",'Inf. General'!B1)</f>
        <v>NOMBRE DEL CENTRO EDUCATIVO:     Complejo Educativo Hacienda San Cayetano</v>
      </c>
      <c r="T3"/>
      <c r="U3"/>
      <c r="V3"/>
      <c r="W3"/>
    </row>
    <row r="4" spans="1:23" ht="15.75" customHeight="1" x14ac:dyDescent="0.2">
      <c r="A4" s="41"/>
      <c r="B4" s="41"/>
      <c r="C4" s="132" t="s">
        <v>81</v>
      </c>
      <c r="D4" s="9"/>
      <c r="E4" t="str">
        <f>CONCATENATE("DIRECCIÓN:     ",'Inf. General'!B16)</f>
        <v>DIRECCIÓN:     Km. 70 Carretera a Metapán</v>
      </c>
      <c r="L4" s="10"/>
      <c r="S4" t="str">
        <f>CONCATENATE("MUNICIPIO:      ",'Inf. General'!B8)</f>
        <v>MUNICIPIO:      Santa Ana</v>
      </c>
      <c r="T4"/>
      <c r="U4"/>
      <c r="V4"/>
      <c r="W4"/>
    </row>
    <row r="5" spans="1:23" ht="15.75" customHeight="1" x14ac:dyDescent="0.2">
      <c r="A5" s="41"/>
      <c r="B5" s="41"/>
      <c r="C5" s="132" t="s">
        <v>82</v>
      </c>
      <c r="D5" s="9"/>
      <c r="E5" t="str">
        <f>CONCATENATE("DEPARTAMENTO:          ",'Inf. General'!B9)</f>
        <v>DEPARTAMENTO:          Santa Ana</v>
      </c>
      <c r="H5" s="10"/>
      <c r="N5" t="str">
        <f>CONCATENATE("N° DE ACUERDO DE CREACIÓN: ",'Inf. General'!B13," DE FECHA ",'Inf. General'!B14)</f>
        <v>N° DE ACUERDO DE CREACIÓN: 20029 DE FECHA 17 de septiembre de 1997</v>
      </c>
      <c r="T5"/>
      <c r="U5"/>
      <c r="V5"/>
      <c r="W5"/>
    </row>
    <row r="6" spans="1:23" ht="15.75" customHeight="1" x14ac:dyDescent="0.2">
      <c r="A6" s="41"/>
      <c r="B6" s="41"/>
      <c r="C6" s="132" t="s">
        <v>83</v>
      </c>
      <c r="D6" s="11"/>
      <c r="I6" s="10"/>
      <c r="O6" s="10"/>
      <c r="T6"/>
      <c r="U6"/>
      <c r="V6"/>
      <c r="W6"/>
    </row>
    <row r="7" spans="1:23" ht="15.75" customHeight="1" thickBot="1" x14ac:dyDescent="0.25">
      <c r="A7" s="41"/>
      <c r="B7" s="41"/>
      <c r="C7" s="28"/>
      <c r="T7"/>
      <c r="U7"/>
      <c r="V7"/>
      <c r="W7"/>
    </row>
    <row r="8" spans="1:23" ht="24.95" customHeight="1" thickBot="1" x14ac:dyDescent="0.25">
      <c r="B8" s="115" t="s">
        <v>27</v>
      </c>
      <c r="C8" s="126" t="s">
        <v>24</v>
      </c>
      <c r="D8" s="89"/>
      <c r="E8" s="91" t="s">
        <v>28</v>
      </c>
      <c r="F8" s="92"/>
      <c r="G8" s="92"/>
      <c r="H8" s="92"/>
      <c r="I8" s="92"/>
      <c r="J8" s="92"/>
      <c r="K8" s="92"/>
      <c r="L8" s="93" t="s">
        <v>50</v>
      </c>
      <c r="M8" s="93"/>
      <c r="N8" s="93"/>
      <c r="O8" s="94"/>
      <c r="Q8" s="118" t="s">
        <v>51</v>
      </c>
      <c r="R8" s="118"/>
      <c r="S8" s="118"/>
      <c r="T8" s="118"/>
      <c r="U8" s="118"/>
      <c r="V8" s="118"/>
      <c r="W8"/>
    </row>
    <row r="9" spans="1:23" s="7" customFormat="1" ht="20.100000000000001" customHeight="1" thickBot="1" x14ac:dyDescent="0.25">
      <c r="B9" s="115"/>
      <c r="C9" s="127"/>
      <c r="D9" s="89"/>
      <c r="E9" s="104" t="s">
        <v>29</v>
      </c>
      <c r="F9" s="95" t="s">
        <v>30</v>
      </c>
      <c r="G9" s="95" t="s">
        <v>31</v>
      </c>
      <c r="H9" s="95" t="s">
        <v>32</v>
      </c>
      <c r="I9" s="95" t="s">
        <v>78</v>
      </c>
      <c r="J9" s="95" t="s">
        <v>74</v>
      </c>
      <c r="K9" s="98" t="s">
        <v>84</v>
      </c>
      <c r="L9" s="74" t="s">
        <v>65</v>
      </c>
      <c r="M9" s="77" t="s">
        <v>66</v>
      </c>
      <c r="N9" s="80" t="s">
        <v>67</v>
      </c>
      <c r="O9" s="83" t="s">
        <v>68</v>
      </c>
      <c r="Q9" s="114" t="s">
        <v>55</v>
      </c>
      <c r="R9" s="114"/>
      <c r="S9" s="114" t="s">
        <v>56</v>
      </c>
      <c r="T9" s="114"/>
      <c r="U9" s="114" t="s">
        <v>57</v>
      </c>
      <c r="V9" s="114"/>
    </row>
    <row r="10" spans="1:23" s="7" customFormat="1" ht="24.95" customHeight="1" thickBot="1" x14ac:dyDescent="0.25">
      <c r="B10" s="115"/>
      <c r="C10" s="127"/>
      <c r="D10" s="89"/>
      <c r="E10" s="105"/>
      <c r="F10" s="96"/>
      <c r="G10" s="96"/>
      <c r="H10" s="96"/>
      <c r="I10" s="96"/>
      <c r="J10" s="96"/>
      <c r="K10" s="99"/>
      <c r="L10" s="75"/>
      <c r="M10" s="78"/>
      <c r="N10" s="81"/>
      <c r="O10" s="84"/>
      <c r="Q10" s="117" t="s">
        <v>52</v>
      </c>
      <c r="R10" s="117"/>
      <c r="S10" s="117" t="s">
        <v>53</v>
      </c>
      <c r="T10" s="117"/>
      <c r="U10" s="117" t="s">
        <v>54</v>
      </c>
      <c r="V10" s="117"/>
    </row>
    <row r="11" spans="1:23" s="7" customFormat="1" ht="20.100000000000001" customHeight="1" thickBot="1" x14ac:dyDescent="0.25">
      <c r="B11" s="115"/>
      <c r="C11" s="127"/>
      <c r="D11" s="89"/>
      <c r="E11" s="105"/>
      <c r="F11" s="96"/>
      <c r="G11" s="96"/>
      <c r="H11" s="96"/>
      <c r="I11" s="96"/>
      <c r="J11" s="96"/>
      <c r="K11" s="99"/>
      <c r="L11" s="75"/>
      <c r="M11" s="78"/>
      <c r="N11" s="81"/>
      <c r="O11" s="84"/>
    </row>
    <row r="12" spans="1:23" s="7" customFormat="1" ht="20.100000000000001" customHeight="1" thickBot="1" x14ac:dyDescent="0.25">
      <c r="B12" s="115"/>
      <c r="C12" s="127"/>
      <c r="D12" s="89"/>
      <c r="E12" s="106"/>
      <c r="F12" s="97"/>
      <c r="G12" s="97"/>
      <c r="H12" s="97"/>
      <c r="I12" s="97"/>
      <c r="J12" s="97"/>
      <c r="K12" s="100"/>
      <c r="L12" s="75"/>
      <c r="M12" s="78"/>
      <c r="N12" s="81"/>
      <c r="O12" s="84"/>
      <c r="Q12" s="111" t="s">
        <v>45</v>
      </c>
      <c r="R12" s="112"/>
      <c r="S12" s="112"/>
      <c r="T12" s="112"/>
      <c r="U12" s="112"/>
      <c r="V12" s="113"/>
    </row>
    <row r="13" spans="1:23" ht="20.100000000000001" customHeight="1" thickBot="1" x14ac:dyDescent="0.25">
      <c r="B13" s="116"/>
      <c r="C13" s="127"/>
      <c r="D13" s="90"/>
      <c r="E13" s="101" t="s">
        <v>62</v>
      </c>
      <c r="F13" s="102"/>
      <c r="G13" s="102"/>
      <c r="H13" s="102"/>
      <c r="I13" s="102"/>
      <c r="J13" s="102"/>
      <c r="K13" s="103"/>
      <c r="L13" s="76"/>
      <c r="M13" s="79"/>
      <c r="N13" s="82"/>
      <c r="O13" s="85"/>
      <c r="Q13" s="39" t="s">
        <v>33</v>
      </c>
      <c r="R13" s="45" t="s">
        <v>48</v>
      </c>
      <c r="S13" s="45" t="s">
        <v>34</v>
      </c>
      <c r="T13" s="45" t="s">
        <v>49</v>
      </c>
      <c r="U13" s="45" t="s">
        <v>35</v>
      </c>
      <c r="V13" s="45" t="s">
        <v>36</v>
      </c>
      <c r="W13"/>
    </row>
    <row r="14" spans="1:23" ht="13.5" customHeight="1" x14ac:dyDescent="0.2">
      <c r="B14" s="47">
        <v>1</v>
      </c>
      <c r="C14" s="133">
        <f>Nomina!E2</f>
        <v>1</v>
      </c>
      <c r="D14" s="131" t="str">
        <f>CONCATENATE(Nomina!B2," ",Nomina!C2,", ",Nomina!D2)</f>
        <v>1 1, 1</v>
      </c>
      <c r="E14" s="46">
        <f>Notas!C2</f>
        <v>0</v>
      </c>
      <c r="F14" s="46">
        <f>Notas!D2</f>
        <v>0</v>
      </c>
      <c r="G14" s="46">
        <f>Notas!E2</f>
        <v>0</v>
      </c>
      <c r="H14" s="46">
        <f>Notas!F2</f>
        <v>0</v>
      </c>
      <c r="I14" s="46">
        <f>Notas!G2</f>
        <v>0</v>
      </c>
      <c r="J14" s="46">
        <f>Notas!H2</f>
        <v>0</v>
      </c>
      <c r="K14" s="46">
        <f>Notas!I2</f>
        <v>0</v>
      </c>
      <c r="L14" s="46">
        <f>Notas!J2</f>
        <v>0</v>
      </c>
      <c r="M14" s="46">
        <f>Notas!K2</f>
        <v>0</v>
      </c>
      <c r="N14" s="46">
        <f>Notas!L2</f>
        <v>0</v>
      </c>
      <c r="O14" s="46">
        <f>Notas!M2</f>
        <v>0</v>
      </c>
      <c r="Q14" s="40" t="s">
        <v>46</v>
      </c>
      <c r="R14" s="71"/>
      <c r="S14" s="71"/>
      <c r="T14" s="71">
        <f>COUNTIF(Nomina!F2:F51,"M")</f>
        <v>0</v>
      </c>
      <c r="U14" s="71"/>
      <c r="V14" s="71"/>
      <c r="W14"/>
    </row>
    <row r="15" spans="1:23" ht="13.5" customHeight="1" x14ac:dyDescent="0.2">
      <c r="B15" s="14">
        <v>2</v>
      </c>
      <c r="C15" s="133">
        <f>Nomina!E3</f>
        <v>0</v>
      </c>
      <c r="D15" s="131" t="str">
        <f>CONCATENATE(Nomina!B3," ",Nomina!C3,", ",Nomina!D3)</f>
        <v xml:space="preserve"> , </v>
      </c>
      <c r="E15" s="46">
        <f>Notas!C3</f>
        <v>0</v>
      </c>
      <c r="F15" s="46">
        <f>Notas!D3</f>
        <v>0</v>
      </c>
      <c r="G15" s="46">
        <f>Notas!E3</f>
        <v>0</v>
      </c>
      <c r="H15" s="46">
        <f>Notas!F3</f>
        <v>0</v>
      </c>
      <c r="I15" s="46">
        <f>Notas!G3</f>
        <v>0</v>
      </c>
      <c r="J15" s="46">
        <f>Notas!H3</f>
        <v>0</v>
      </c>
      <c r="K15" s="46">
        <f>Notas!I3</f>
        <v>0</v>
      </c>
      <c r="L15" s="46">
        <f>Notas!J3</f>
        <v>0</v>
      </c>
      <c r="M15" s="46">
        <f>Notas!K3</f>
        <v>0</v>
      </c>
      <c r="N15" s="46">
        <f>Notas!L3</f>
        <v>0</v>
      </c>
      <c r="O15" s="46">
        <f>Notas!M3</f>
        <v>0</v>
      </c>
      <c r="Q15" s="40" t="s">
        <v>47</v>
      </c>
      <c r="R15" s="71"/>
      <c r="S15" s="71"/>
      <c r="T15" s="71">
        <f>COUNTIF(Nomina!F2:F51,"F")</f>
        <v>0</v>
      </c>
      <c r="U15" s="71"/>
      <c r="V15" s="71"/>
      <c r="W15"/>
    </row>
    <row r="16" spans="1:23" ht="13.5" customHeight="1" x14ac:dyDescent="0.2">
      <c r="B16" s="12">
        <v>3</v>
      </c>
      <c r="C16" s="133">
        <f>Nomina!E4</f>
        <v>0</v>
      </c>
      <c r="D16" s="131" t="str">
        <f>CONCATENATE(Nomina!B4," ",Nomina!C4,", ",Nomina!D4)</f>
        <v xml:space="preserve"> , </v>
      </c>
      <c r="E16" s="46">
        <f>Notas!C4</f>
        <v>0</v>
      </c>
      <c r="F16" s="46">
        <f>Notas!D4</f>
        <v>0</v>
      </c>
      <c r="G16" s="46">
        <f>Notas!E4</f>
        <v>0</v>
      </c>
      <c r="H16" s="46">
        <f>Notas!F4</f>
        <v>0</v>
      </c>
      <c r="I16" s="46">
        <f>Notas!G4</f>
        <v>0</v>
      </c>
      <c r="J16" s="46">
        <f>Notas!H4</f>
        <v>0</v>
      </c>
      <c r="K16" s="46">
        <f>Notas!I4</f>
        <v>0</v>
      </c>
      <c r="L16" s="46">
        <f>Notas!J4</f>
        <v>0</v>
      </c>
      <c r="M16" s="46">
        <f>Notas!K4</f>
        <v>0</v>
      </c>
      <c r="N16" s="46">
        <f>Notas!L4</f>
        <v>0</v>
      </c>
      <c r="O16" s="46">
        <f>Notas!M4</f>
        <v>0</v>
      </c>
      <c r="Q16" s="42" t="s">
        <v>37</v>
      </c>
      <c r="R16" s="43">
        <f>R14+R15</f>
        <v>0</v>
      </c>
      <c r="S16" s="43">
        <f t="shared" ref="S16:V16" si="0">S14+S15</f>
        <v>0</v>
      </c>
      <c r="T16" s="43">
        <f t="shared" si="0"/>
        <v>0</v>
      </c>
      <c r="U16" s="43">
        <f t="shared" si="0"/>
        <v>0</v>
      </c>
      <c r="V16" s="43">
        <f t="shared" si="0"/>
        <v>0</v>
      </c>
      <c r="W16"/>
    </row>
    <row r="17" spans="2:23" ht="13.5" customHeight="1" x14ac:dyDescent="0.2">
      <c r="B17" s="14">
        <v>4</v>
      </c>
      <c r="C17" s="133">
        <f>Nomina!E5</f>
        <v>0</v>
      </c>
      <c r="D17" s="131" t="str">
        <f>CONCATENATE(Nomina!B5," ",Nomina!C5,", ",Nomina!D5)</f>
        <v xml:space="preserve"> , </v>
      </c>
      <c r="E17" s="46">
        <f>Notas!C5</f>
        <v>0</v>
      </c>
      <c r="F17" s="46">
        <f>Notas!D5</f>
        <v>0</v>
      </c>
      <c r="G17" s="46">
        <f>Notas!E5</f>
        <v>0</v>
      </c>
      <c r="H17" s="46">
        <f>Notas!F5</f>
        <v>0</v>
      </c>
      <c r="I17" s="46">
        <f>Notas!G5</f>
        <v>0</v>
      </c>
      <c r="J17" s="46">
        <f>Notas!H5</f>
        <v>0</v>
      </c>
      <c r="K17" s="46">
        <f>Notas!I5</f>
        <v>0</v>
      </c>
      <c r="L17" s="46">
        <f>Notas!J5</f>
        <v>0</v>
      </c>
      <c r="M17" s="46">
        <f>Notas!K5</f>
        <v>0</v>
      </c>
      <c r="N17" s="46">
        <f>Notas!L5</f>
        <v>0</v>
      </c>
      <c r="O17" s="46">
        <f>Notas!M5</f>
        <v>0</v>
      </c>
      <c r="W17"/>
    </row>
    <row r="18" spans="2:23" ht="13.5" customHeight="1" x14ac:dyDescent="0.2">
      <c r="B18" s="12">
        <v>5</v>
      </c>
      <c r="C18" s="133">
        <f>Nomina!E6</f>
        <v>0</v>
      </c>
      <c r="D18" s="131" t="str">
        <f>CONCATENATE(Nomina!B6," ",Nomina!C6,", ",Nomina!D6)</f>
        <v xml:space="preserve"> , </v>
      </c>
      <c r="E18" s="46">
        <f>Notas!C6</f>
        <v>0</v>
      </c>
      <c r="F18" s="46">
        <f>Notas!D6</f>
        <v>0</v>
      </c>
      <c r="G18" s="46">
        <f>Notas!E6</f>
        <v>0</v>
      </c>
      <c r="H18" s="46">
        <f>Notas!F6</f>
        <v>0</v>
      </c>
      <c r="I18" s="46">
        <f>Notas!G6</f>
        <v>0</v>
      </c>
      <c r="J18" s="46">
        <f>Notas!H6</f>
        <v>0</v>
      </c>
      <c r="K18" s="46">
        <f>Notas!I6</f>
        <v>0</v>
      </c>
      <c r="L18" s="46">
        <f>Notas!J6</f>
        <v>0</v>
      </c>
      <c r="M18" s="46">
        <f>Notas!K6</f>
        <v>0</v>
      </c>
      <c r="N18" s="46">
        <f>Notas!L6</f>
        <v>0</v>
      </c>
      <c r="O18" s="46">
        <f>Notas!M6</f>
        <v>0</v>
      </c>
      <c r="Q18" s="10"/>
      <c r="R18" s="10"/>
      <c r="S18" s="10"/>
      <c r="T18" s="10"/>
      <c r="U18" s="10"/>
      <c r="V18" s="10"/>
      <c r="W18" s="10"/>
    </row>
    <row r="19" spans="2:23" ht="13.5" customHeight="1" x14ac:dyDescent="0.2">
      <c r="B19" s="14">
        <v>6</v>
      </c>
      <c r="C19" s="133">
        <f>Nomina!E7</f>
        <v>0</v>
      </c>
      <c r="D19" s="131" t="str">
        <f>CONCATENATE(Nomina!B7," ",Nomina!C7,", ",Nomina!D7)</f>
        <v xml:space="preserve"> , </v>
      </c>
      <c r="E19" s="46">
        <f>Notas!C7</f>
        <v>0</v>
      </c>
      <c r="F19" s="46">
        <f>Notas!D7</f>
        <v>0</v>
      </c>
      <c r="G19" s="46">
        <f>Notas!E7</f>
        <v>0</v>
      </c>
      <c r="H19" s="46">
        <f>Notas!F7</f>
        <v>0</v>
      </c>
      <c r="I19" s="46">
        <f>Notas!G7</f>
        <v>0</v>
      </c>
      <c r="J19" s="46">
        <f>Notas!H7</f>
        <v>0</v>
      </c>
      <c r="K19" s="46">
        <f>Notas!I7</f>
        <v>0</v>
      </c>
      <c r="L19" s="46">
        <f>Notas!J7</f>
        <v>0</v>
      </c>
      <c r="M19" s="46">
        <f>Notas!K7</f>
        <v>0</v>
      </c>
      <c r="N19" s="46">
        <f>Notas!L7</f>
        <v>0</v>
      </c>
      <c r="O19" s="46">
        <f>Notas!M7</f>
        <v>0</v>
      </c>
      <c r="Q19" s="34"/>
      <c r="R19" s="34"/>
      <c r="S19" s="26"/>
      <c r="T19" s="35"/>
      <c r="U19" s="26"/>
      <c r="V19" s="36"/>
      <c r="W19" s="37"/>
    </row>
    <row r="20" spans="2:23" ht="13.5" customHeight="1" x14ac:dyDescent="0.2">
      <c r="B20" s="12">
        <v>7</v>
      </c>
      <c r="C20" s="133">
        <f>Nomina!E8</f>
        <v>0</v>
      </c>
      <c r="D20" s="131" t="str">
        <f>CONCATENATE(Nomina!B8," ",Nomina!C8,", ",Nomina!D8)</f>
        <v xml:space="preserve"> , </v>
      </c>
      <c r="E20" s="46">
        <f>Notas!C8</f>
        <v>0</v>
      </c>
      <c r="F20" s="46">
        <f>Notas!D8</f>
        <v>0</v>
      </c>
      <c r="G20" s="46">
        <f>Notas!E8</f>
        <v>0</v>
      </c>
      <c r="H20" s="46">
        <f>Notas!F8</f>
        <v>0</v>
      </c>
      <c r="I20" s="46">
        <f>Notas!G8</f>
        <v>0</v>
      </c>
      <c r="J20" s="46">
        <f>Notas!H8</f>
        <v>0</v>
      </c>
      <c r="K20" s="46">
        <f>Notas!I8</f>
        <v>0</v>
      </c>
      <c r="L20" s="46">
        <f>Notas!J8</f>
        <v>0</v>
      </c>
      <c r="M20" s="46">
        <f>Notas!K8</f>
        <v>0</v>
      </c>
      <c r="N20" s="46">
        <f>Notas!L8</f>
        <v>0</v>
      </c>
      <c r="O20" s="46">
        <f>Notas!M8</f>
        <v>0</v>
      </c>
      <c r="Q20" s="34"/>
      <c r="R20" s="34"/>
      <c r="S20" s="27"/>
      <c r="T20" s="35"/>
      <c r="U20" s="28"/>
      <c r="V20" s="36"/>
      <c r="W20" s="37"/>
    </row>
    <row r="21" spans="2:23" ht="13.5" customHeight="1" x14ac:dyDescent="0.2">
      <c r="B21" s="14">
        <v>8</v>
      </c>
      <c r="C21" s="133">
        <f>Nomina!E9</f>
        <v>0</v>
      </c>
      <c r="D21" s="131" t="str">
        <f>CONCATENATE(Nomina!B9," ",Nomina!C9,", ",Nomina!D9)</f>
        <v xml:space="preserve"> , </v>
      </c>
      <c r="E21" s="46">
        <f>Notas!C9</f>
        <v>0</v>
      </c>
      <c r="F21" s="46">
        <f>Notas!D9</f>
        <v>0</v>
      </c>
      <c r="G21" s="46">
        <f>Notas!E9</f>
        <v>0</v>
      </c>
      <c r="H21" s="46">
        <f>Notas!F9</f>
        <v>0</v>
      </c>
      <c r="I21" s="46">
        <f>Notas!G9</f>
        <v>0</v>
      </c>
      <c r="J21" s="46">
        <f>Notas!H9</f>
        <v>0</v>
      </c>
      <c r="K21" s="46">
        <f>Notas!I9</f>
        <v>0</v>
      </c>
      <c r="L21" s="46">
        <f>Notas!J9</f>
        <v>0</v>
      </c>
      <c r="M21" s="46">
        <f>Notas!K9</f>
        <v>0</v>
      </c>
      <c r="N21" s="46">
        <f>Notas!L9</f>
        <v>0</v>
      </c>
      <c r="O21" s="46">
        <f>Notas!M9</f>
        <v>0</v>
      </c>
      <c r="S21" s="7"/>
    </row>
    <row r="22" spans="2:23" ht="13.5" customHeight="1" x14ac:dyDescent="0.2">
      <c r="B22" s="12">
        <v>9</v>
      </c>
      <c r="C22" s="133">
        <f>Nomina!E10</f>
        <v>0</v>
      </c>
      <c r="D22" s="131" t="str">
        <f>CONCATENATE(Nomina!B10," ",Nomina!C10,", ",Nomina!D10)</f>
        <v xml:space="preserve"> , </v>
      </c>
      <c r="E22" s="46">
        <f>Notas!C10</f>
        <v>0</v>
      </c>
      <c r="F22" s="46">
        <f>Notas!D10</f>
        <v>0</v>
      </c>
      <c r="G22" s="46">
        <f>Notas!E10</f>
        <v>0</v>
      </c>
      <c r="H22" s="46">
        <f>Notas!F10</f>
        <v>0</v>
      </c>
      <c r="I22" s="46">
        <f>Notas!G10</f>
        <v>0</v>
      </c>
      <c r="J22" s="46">
        <f>Notas!H10</f>
        <v>0</v>
      </c>
      <c r="K22" s="46">
        <f>Notas!I10</f>
        <v>0</v>
      </c>
      <c r="L22" s="46">
        <f>Notas!J10</f>
        <v>0</v>
      </c>
      <c r="M22" s="46">
        <f>Notas!K10</f>
        <v>0</v>
      </c>
      <c r="N22" s="46">
        <f>Notas!L10</f>
        <v>0</v>
      </c>
      <c r="O22" s="46">
        <f>Notas!M10</f>
        <v>0</v>
      </c>
      <c r="S22" s="7"/>
    </row>
    <row r="23" spans="2:23" ht="13.5" customHeight="1" x14ac:dyDescent="0.2">
      <c r="B23" s="14">
        <v>10</v>
      </c>
      <c r="C23" s="133">
        <f>Nomina!E11</f>
        <v>0</v>
      </c>
      <c r="D23" s="131" t="str">
        <f>CONCATENATE(Nomina!B11," ",Nomina!C11,", ",Nomina!D11)</f>
        <v xml:space="preserve"> , </v>
      </c>
      <c r="E23" s="46">
        <f>Notas!C11</f>
        <v>0</v>
      </c>
      <c r="F23" s="46">
        <f>Notas!D11</f>
        <v>0</v>
      </c>
      <c r="G23" s="46">
        <f>Notas!E11</f>
        <v>0</v>
      </c>
      <c r="H23" s="46">
        <f>Notas!F11</f>
        <v>0</v>
      </c>
      <c r="I23" s="46">
        <f>Notas!G11</f>
        <v>0</v>
      </c>
      <c r="J23" s="46">
        <f>Notas!H11</f>
        <v>0</v>
      </c>
      <c r="K23" s="46">
        <f>Notas!I11</f>
        <v>0</v>
      </c>
      <c r="L23" s="46">
        <f>Notas!J11</f>
        <v>0</v>
      </c>
      <c r="M23" s="46">
        <f>Notas!K11</f>
        <v>0</v>
      </c>
      <c r="N23" s="46">
        <f>Notas!L11</f>
        <v>0</v>
      </c>
      <c r="O23" s="46">
        <f>Notas!M11</f>
        <v>0</v>
      </c>
      <c r="Q23" s="10"/>
      <c r="R23" s="10"/>
      <c r="S23" s="7"/>
    </row>
    <row r="24" spans="2:23" ht="13.5" customHeight="1" x14ac:dyDescent="0.2">
      <c r="B24" s="12">
        <v>11</v>
      </c>
      <c r="C24" s="133">
        <f>Nomina!E12</f>
        <v>0</v>
      </c>
      <c r="D24" s="131" t="str">
        <f>CONCATENATE(Nomina!B12," ",Nomina!C12,", ",Nomina!D12)</f>
        <v xml:space="preserve"> , </v>
      </c>
      <c r="E24" s="46">
        <f>Notas!C12</f>
        <v>0</v>
      </c>
      <c r="F24" s="46">
        <f>Notas!D12</f>
        <v>0</v>
      </c>
      <c r="G24" s="46">
        <f>Notas!E12</f>
        <v>0</v>
      </c>
      <c r="H24" s="46">
        <f>Notas!F12</f>
        <v>0</v>
      </c>
      <c r="I24" s="46">
        <f>Notas!G12</f>
        <v>0</v>
      </c>
      <c r="J24" s="46">
        <f>Notas!H12</f>
        <v>0</v>
      </c>
      <c r="K24" s="46">
        <f>Notas!I12</f>
        <v>0</v>
      </c>
      <c r="L24" s="46">
        <f>Notas!J12</f>
        <v>0</v>
      </c>
      <c r="M24" s="46">
        <f>Notas!K12</f>
        <v>0</v>
      </c>
      <c r="N24" s="46">
        <f>Notas!L12</f>
        <v>0</v>
      </c>
      <c r="O24" s="46">
        <f>Notas!M12</f>
        <v>0</v>
      </c>
      <c r="T24"/>
      <c r="U24"/>
      <c r="V24"/>
      <c r="W24"/>
    </row>
    <row r="25" spans="2:23" ht="13.5" customHeight="1" x14ac:dyDescent="0.2">
      <c r="B25" s="14">
        <v>12</v>
      </c>
      <c r="C25" s="133">
        <f>Nomina!E13</f>
        <v>0</v>
      </c>
      <c r="D25" s="131" t="str">
        <f>CONCATENATE(Nomina!B13," ",Nomina!C13,", ",Nomina!D13)</f>
        <v xml:space="preserve"> , </v>
      </c>
      <c r="E25" s="46">
        <f>Notas!C13</f>
        <v>0</v>
      </c>
      <c r="F25" s="46">
        <f>Notas!D13</f>
        <v>0</v>
      </c>
      <c r="G25" s="46">
        <f>Notas!E13</f>
        <v>0</v>
      </c>
      <c r="H25" s="46">
        <f>Notas!F13</f>
        <v>0</v>
      </c>
      <c r="I25" s="46">
        <f>Notas!G13</f>
        <v>0</v>
      </c>
      <c r="J25" s="46">
        <f>Notas!H13</f>
        <v>0</v>
      </c>
      <c r="K25" s="46">
        <f>Notas!I13</f>
        <v>0</v>
      </c>
      <c r="L25" s="46">
        <f>Notas!J13</f>
        <v>0</v>
      </c>
      <c r="M25" s="46">
        <f>Notas!K13</f>
        <v>0</v>
      </c>
      <c r="N25" s="46">
        <f>Notas!L13</f>
        <v>0</v>
      </c>
      <c r="O25" s="46">
        <f>Notas!M13</f>
        <v>0</v>
      </c>
      <c r="Q25" s="41" t="s">
        <v>63</v>
      </c>
      <c r="R25" s="120"/>
      <c r="S25" s="120"/>
      <c r="T25" s="120"/>
      <c r="U25" s="120"/>
      <c r="V25"/>
      <c r="W25"/>
    </row>
    <row r="26" spans="2:23" ht="13.5" customHeight="1" x14ac:dyDescent="0.2">
      <c r="B26" s="12">
        <v>13</v>
      </c>
      <c r="C26" s="133">
        <f>Nomina!E14</f>
        <v>0</v>
      </c>
      <c r="D26" s="131" t="str">
        <f>CONCATENATE(Nomina!B14," ",Nomina!C14,", ",Nomina!D14)</f>
        <v xml:space="preserve"> , </v>
      </c>
      <c r="E26" s="46">
        <f>Notas!C14</f>
        <v>0</v>
      </c>
      <c r="F26" s="46">
        <f>Notas!D14</f>
        <v>0</v>
      </c>
      <c r="G26" s="46">
        <f>Notas!E14</f>
        <v>0</v>
      </c>
      <c r="H26" s="46">
        <f>Notas!F14</f>
        <v>0</v>
      </c>
      <c r="I26" s="46">
        <f>Notas!G14</f>
        <v>0</v>
      </c>
      <c r="J26" s="46">
        <f>Notas!H14</f>
        <v>0</v>
      </c>
      <c r="K26" s="46">
        <f>Notas!I14</f>
        <v>0</v>
      </c>
      <c r="L26" s="46">
        <f>Notas!J14</f>
        <v>0</v>
      </c>
      <c r="M26" s="46">
        <f>Notas!K14</f>
        <v>0</v>
      </c>
      <c r="N26" s="46">
        <f>Notas!L14</f>
        <v>0</v>
      </c>
      <c r="O26" s="46">
        <f>Notas!M14</f>
        <v>0</v>
      </c>
      <c r="P26" s="38"/>
      <c r="Q26" s="41"/>
      <c r="R26" s="38"/>
      <c r="T26"/>
      <c r="U26"/>
      <c r="V26"/>
      <c r="W26"/>
    </row>
    <row r="27" spans="2:23" ht="13.5" customHeight="1" x14ac:dyDescent="0.2">
      <c r="B27" s="14">
        <v>14</v>
      </c>
      <c r="C27" s="133">
        <f>Nomina!E15</f>
        <v>0</v>
      </c>
      <c r="D27" s="131" t="str">
        <f>CONCATENATE(Nomina!B15," ",Nomina!C15,", ",Nomina!D15)</f>
        <v xml:space="preserve"> , </v>
      </c>
      <c r="E27" s="46">
        <f>Notas!C15</f>
        <v>0</v>
      </c>
      <c r="F27" s="46">
        <f>Notas!D15</f>
        <v>0</v>
      </c>
      <c r="G27" s="46">
        <f>Notas!E15</f>
        <v>0</v>
      </c>
      <c r="H27" s="46">
        <f>Notas!F15</f>
        <v>0</v>
      </c>
      <c r="I27" s="46">
        <f>Notas!G15</f>
        <v>0</v>
      </c>
      <c r="J27" s="46">
        <f>Notas!H15</f>
        <v>0</v>
      </c>
      <c r="K27" s="46">
        <f>Notas!I15</f>
        <v>0</v>
      </c>
      <c r="L27" s="46">
        <f>Notas!J15</f>
        <v>0</v>
      </c>
      <c r="M27" s="46">
        <f>Notas!K15</f>
        <v>0</v>
      </c>
      <c r="N27" s="46">
        <f>Notas!L15</f>
        <v>0</v>
      </c>
      <c r="O27" s="46">
        <f>Notas!M15</f>
        <v>0</v>
      </c>
      <c r="Q27" s="41"/>
      <c r="R27" s="7"/>
      <c r="S27" s="7"/>
      <c r="T27"/>
      <c r="U27"/>
      <c r="V27"/>
      <c r="W27"/>
    </row>
    <row r="28" spans="2:23" ht="13.5" customHeight="1" x14ac:dyDescent="0.2">
      <c r="B28" s="12">
        <v>15</v>
      </c>
      <c r="C28" s="133">
        <f>Nomina!E16</f>
        <v>0</v>
      </c>
      <c r="D28" s="131" t="str">
        <f>CONCATENATE(Nomina!B16," ",Nomina!C16,", ",Nomina!D16)</f>
        <v xml:space="preserve"> , </v>
      </c>
      <c r="E28" s="46">
        <f>Notas!C16</f>
        <v>0</v>
      </c>
      <c r="F28" s="46">
        <f>Notas!D16</f>
        <v>0</v>
      </c>
      <c r="G28" s="46">
        <f>Notas!E16</f>
        <v>0</v>
      </c>
      <c r="H28" s="46">
        <f>Notas!F16</f>
        <v>0</v>
      </c>
      <c r="I28" s="46">
        <f>Notas!G16</f>
        <v>0</v>
      </c>
      <c r="J28" s="46">
        <f>Notas!H16</f>
        <v>0</v>
      </c>
      <c r="K28" s="46">
        <f>Notas!I16</f>
        <v>0</v>
      </c>
      <c r="L28" s="46">
        <f>Notas!J16</f>
        <v>0</v>
      </c>
      <c r="M28" s="46">
        <f>Notas!K16</f>
        <v>0</v>
      </c>
      <c r="N28" s="46">
        <f>Notas!L16</f>
        <v>0</v>
      </c>
      <c r="O28" s="46">
        <f>Notas!M16</f>
        <v>0</v>
      </c>
      <c r="Q28" s="41"/>
      <c r="T28"/>
      <c r="U28"/>
      <c r="V28"/>
      <c r="W28"/>
    </row>
    <row r="29" spans="2:23" ht="13.5" customHeight="1" x14ac:dyDescent="0.2">
      <c r="B29" s="14">
        <v>16</v>
      </c>
      <c r="C29" s="133">
        <f>Nomina!E17</f>
        <v>0</v>
      </c>
      <c r="D29" s="131" t="str">
        <f>CONCATENATE(Nomina!B17," ",Nomina!C17,", ",Nomina!D17)</f>
        <v xml:space="preserve"> , </v>
      </c>
      <c r="E29" s="46">
        <f>Notas!C17</f>
        <v>0</v>
      </c>
      <c r="F29" s="46">
        <f>Notas!D17</f>
        <v>0</v>
      </c>
      <c r="G29" s="46">
        <f>Notas!E17</f>
        <v>0</v>
      </c>
      <c r="H29" s="46">
        <f>Notas!F17</f>
        <v>0</v>
      </c>
      <c r="I29" s="46">
        <f>Notas!G17</f>
        <v>0</v>
      </c>
      <c r="J29" s="46">
        <f>Notas!H17</f>
        <v>0</v>
      </c>
      <c r="K29" s="46">
        <f>Notas!I17</f>
        <v>0</v>
      </c>
      <c r="L29" s="46">
        <f>Notas!J17</f>
        <v>0</v>
      </c>
      <c r="M29" s="46">
        <f>Notas!K17</f>
        <v>0</v>
      </c>
      <c r="N29" s="46">
        <f>Notas!L17</f>
        <v>0</v>
      </c>
      <c r="O29" s="46">
        <f>Notas!M17</f>
        <v>0</v>
      </c>
      <c r="P29" s="38"/>
      <c r="Q29" s="41" t="s">
        <v>64</v>
      </c>
      <c r="R29" s="121"/>
      <c r="S29" s="121"/>
      <c r="T29" s="121"/>
      <c r="U29" s="121"/>
      <c r="V29"/>
      <c r="W29"/>
    </row>
    <row r="30" spans="2:23" ht="13.5" customHeight="1" thickBot="1" x14ac:dyDescent="0.25">
      <c r="B30" s="15">
        <v>17</v>
      </c>
      <c r="C30" s="133">
        <f>Nomina!E18</f>
        <v>0</v>
      </c>
      <c r="D30" s="131" t="str">
        <f>CONCATENATE(Nomina!B18," ",Nomina!C18,", ",Nomina!D18)</f>
        <v xml:space="preserve"> , </v>
      </c>
      <c r="E30" s="46">
        <f>Notas!C18</f>
        <v>0</v>
      </c>
      <c r="F30" s="46">
        <f>Notas!D18</f>
        <v>0</v>
      </c>
      <c r="G30" s="46">
        <f>Notas!E18</f>
        <v>0</v>
      </c>
      <c r="H30" s="46">
        <f>Notas!F18</f>
        <v>0</v>
      </c>
      <c r="I30" s="46">
        <f>Notas!G18</f>
        <v>0</v>
      </c>
      <c r="J30" s="46">
        <f>Notas!H18</f>
        <v>0</v>
      </c>
      <c r="K30" s="46">
        <f>Notas!I18</f>
        <v>0</v>
      </c>
      <c r="L30" s="46">
        <f>Notas!J18</f>
        <v>0</v>
      </c>
      <c r="M30" s="46">
        <f>Notas!K18</f>
        <v>0</v>
      </c>
      <c r="N30" s="46">
        <f>Notas!L18</f>
        <v>0</v>
      </c>
      <c r="O30" s="46">
        <f>Notas!M18</f>
        <v>0</v>
      </c>
      <c r="R30" s="7"/>
      <c r="S30" s="7"/>
      <c r="T30"/>
      <c r="U30"/>
      <c r="V30"/>
      <c r="W30"/>
    </row>
    <row r="31" spans="2:23" ht="13.5" customHeight="1" x14ac:dyDescent="0.2">
      <c r="B31" s="128">
        <v>18</v>
      </c>
      <c r="C31" s="133">
        <f>Nomina!E19</f>
        <v>0</v>
      </c>
      <c r="D31" s="131" t="str">
        <f>CONCATENATE(Nomina!B19," ",Nomina!C19,", ",Nomina!D19)</f>
        <v xml:space="preserve"> , </v>
      </c>
      <c r="E31" s="46">
        <f>Notas!C19</f>
        <v>0</v>
      </c>
      <c r="F31" s="46">
        <f>Notas!D19</f>
        <v>0</v>
      </c>
      <c r="G31" s="46">
        <f>Notas!E19</f>
        <v>0</v>
      </c>
      <c r="H31" s="46">
        <f>Notas!F19</f>
        <v>0</v>
      </c>
      <c r="I31" s="46">
        <f>Notas!G19</f>
        <v>0</v>
      </c>
      <c r="J31" s="46">
        <f>Notas!H19</f>
        <v>0</v>
      </c>
      <c r="K31" s="46">
        <f>Notas!I19</f>
        <v>0</v>
      </c>
      <c r="L31" s="46">
        <f>Notas!J19</f>
        <v>0</v>
      </c>
      <c r="M31" s="46">
        <f>Notas!K19</f>
        <v>0</v>
      </c>
      <c r="N31" s="46">
        <f>Notas!L19</f>
        <v>0</v>
      </c>
      <c r="O31" s="46">
        <f>Notas!M19</f>
        <v>0</v>
      </c>
      <c r="R31" s="7"/>
      <c r="S31" s="7"/>
      <c r="T31"/>
      <c r="U31"/>
      <c r="V31"/>
      <c r="W31"/>
    </row>
    <row r="32" spans="2:23" ht="13.5" customHeight="1" x14ac:dyDescent="0.2">
      <c r="B32" s="12">
        <v>19</v>
      </c>
      <c r="C32" s="133">
        <f>Nomina!E20</f>
        <v>0</v>
      </c>
      <c r="D32" s="131" t="str">
        <f>CONCATENATE(Nomina!B20," ",Nomina!C20,", ",Nomina!D20)</f>
        <v xml:space="preserve"> , </v>
      </c>
      <c r="E32" s="46">
        <f>Notas!C20</f>
        <v>0</v>
      </c>
      <c r="F32" s="46">
        <f>Notas!D20</f>
        <v>0</v>
      </c>
      <c r="G32" s="46">
        <f>Notas!E20</f>
        <v>0</v>
      </c>
      <c r="H32" s="46">
        <f>Notas!F20</f>
        <v>0</v>
      </c>
      <c r="I32" s="46">
        <f>Notas!G20</f>
        <v>0</v>
      </c>
      <c r="J32" s="46">
        <f>Notas!H20</f>
        <v>0</v>
      </c>
      <c r="K32" s="46">
        <f>Notas!I20</f>
        <v>0</v>
      </c>
      <c r="L32" s="46">
        <f>Notas!J20</f>
        <v>0</v>
      </c>
      <c r="M32" s="46">
        <f>Notas!K20</f>
        <v>0</v>
      </c>
      <c r="N32" s="46">
        <f>Notas!L20</f>
        <v>0</v>
      </c>
      <c r="O32" s="46">
        <f>Notas!M20</f>
        <v>0</v>
      </c>
      <c r="R32" s="7"/>
      <c r="S32" s="7"/>
      <c r="W32"/>
    </row>
    <row r="33" spans="2:23" ht="13.5" customHeight="1" thickBot="1" x14ac:dyDescent="0.25">
      <c r="B33" s="129">
        <v>20</v>
      </c>
      <c r="C33" s="133">
        <f>Nomina!E21</f>
        <v>0</v>
      </c>
      <c r="D33" s="131" t="str">
        <f>CONCATENATE(Nomina!B21," ",Nomina!C21,", ",Nomina!D21)</f>
        <v xml:space="preserve"> , </v>
      </c>
      <c r="E33" s="46">
        <f>Notas!C21</f>
        <v>0</v>
      </c>
      <c r="F33" s="46">
        <f>Notas!D21</f>
        <v>0</v>
      </c>
      <c r="G33" s="46">
        <f>Notas!E21</f>
        <v>0</v>
      </c>
      <c r="H33" s="46">
        <f>Notas!F21</f>
        <v>0</v>
      </c>
      <c r="I33" s="46">
        <f>Notas!G21</f>
        <v>0</v>
      </c>
      <c r="J33" s="46">
        <f>Notas!H21</f>
        <v>0</v>
      </c>
      <c r="K33" s="46">
        <f>Notas!I21</f>
        <v>0</v>
      </c>
      <c r="L33" s="46">
        <f>Notas!J21</f>
        <v>0</v>
      </c>
      <c r="M33" s="46">
        <f>Notas!K21</f>
        <v>0</v>
      </c>
      <c r="N33" s="46">
        <f>Notas!L21</f>
        <v>0</v>
      </c>
      <c r="O33" s="46">
        <f>Notas!M21</f>
        <v>0</v>
      </c>
      <c r="R33" s="7"/>
      <c r="S33" s="7"/>
      <c r="W33"/>
    </row>
    <row r="34" spans="2:23" ht="13.5" customHeight="1" x14ac:dyDescent="0.2">
      <c r="B34" s="12">
        <v>21</v>
      </c>
      <c r="C34" s="133">
        <f>Nomina!E22</f>
        <v>0</v>
      </c>
      <c r="D34" s="131" t="str">
        <f>CONCATENATE(Nomina!B22," ",Nomina!C22,", ",Nomina!D22)</f>
        <v xml:space="preserve"> , </v>
      </c>
      <c r="E34" s="46">
        <f>Notas!C22</f>
        <v>0</v>
      </c>
      <c r="F34" s="46">
        <f>Notas!D22</f>
        <v>0</v>
      </c>
      <c r="G34" s="46">
        <f>Notas!E22</f>
        <v>0</v>
      </c>
      <c r="H34" s="46">
        <f>Notas!F22</f>
        <v>0</v>
      </c>
      <c r="I34" s="46">
        <f>Notas!G22</f>
        <v>0</v>
      </c>
      <c r="J34" s="46">
        <f>Notas!H22</f>
        <v>0</v>
      </c>
      <c r="K34" s="46">
        <f>Notas!I22</f>
        <v>0</v>
      </c>
      <c r="L34" s="46">
        <f>Notas!J22</f>
        <v>0</v>
      </c>
      <c r="M34" s="46">
        <f>Notas!K22</f>
        <v>0</v>
      </c>
      <c r="N34" s="46">
        <f>Notas!L22</f>
        <v>0</v>
      </c>
      <c r="O34" s="46">
        <f>Notas!M22</f>
        <v>0</v>
      </c>
      <c r="R34" s="7"/>
      <c r="S34" s="7"/>
      <c r="W34"/>
    </row>
    <row r="35" spans="2:23" ht="13.5" customHeight="1" thickBot="1" x14ac:dyDescent="0.25">
      <c r="B35" s="129">
        <v>22</v>
      </c>
      <c r="C35" s="133">
        <f>Nomina!E23</f>
        <v>0</v>
      </c>
      <c r="D35" s="131" t="str">
        <f>CONCATENATE(Nomina!B23," ",Nomina!C23,", ",Nomina!D23)</f>
        <v xml:space="preserve"> , </v>
      </c>
      <c r="E35" s="46">
        <f>Notas!C23</f>
        <v>0</v>
      </c>
      <c r="F35" s="46">
        <f>Notas!D23</f>
        <v>0</v>
      </c>
      <c r="G35" s="46">
        <f>Notas!E23</f>
        <v>0</v>
      </c>
      <c r="H35" s="46">
        <f>Notas!F23</f>
        <v>0</v>
      </c>
      <c r="I35" s="46">
        <f>Notas!G23</f>
        <v>0</v>
      </c>
      <c r="J35" s="46">
        <f>Notas!H23</f>
        <v>0</v>
      </c>
      <c r="K35" s="46">
        <f>Notas!I23</f>
        <v>0</v>
      </c>
      <c r="L35" s="46">
        <f>Notas!J23</f>
        <v>0</v>
      </c>
      <c r="M35" s="46">
        <f>Notas!K23</f>
        <v>0</v>
      </c>
      <c r="N35" s="46">
        <f>Notas!L23</f>
        <v>0</v>
      </c>
      <c r="O35" s="46">
        <f>Notas!M23</f>
        <v>0</v>
      </c>
      <c r="R35" s="7"/>
      <c r="S35" s="7"/>
      <c r="W35"/>
    </row>
    <row r="36" spans="2:23" ht="13.5" customHeight="1" thickBot="1" x14ac:dyDescent="0.25">
      <c r="B36" s="130">
        <v>23</v>
      </c>
      <c r="C36" s="133">
        <f>Nomina!E24</f>
        <v>0</v>
      </c>
      <c r="D36" s="131" t="str">
        <f>CONCATENATE(Nomina!B24," ",Nomina!C24,", ",Nomina!D24)</f>
        <v xml:space="preserve"> , </v>
      </c>
      <c r="E36" s="46">
        <f>Notas!C24</f>
        <v>0</v>
      </c>
      <c r="F36" s="46">
        <f>Notas!D24</f>
        <v>0</v>
      </c>
      <c r="G36" s="46">
        <f>Notas!E24</f>
        <v>0</v>
      </c>
      <c r="H36" s="46">
        <f>Notas!F24</f>
        <v>0</v>
      </c>
      <c r="I36" s="46">
        <f>Notas!G24</f>
        <v>0</v>
      </c>
      <c r="J36" s="46">
        <f>Notas!H24</f>
        <v>0</v>
      </c>
      <c r="K36" s="46">
        <f>Notas!I24</f>
        <v>0</v>
      </c>
      <c r="L36" s="46">
        <f>Notas!J24</f>
        <v>0</v>
      </c>
      <c r="M36" s="46">
        <f>Notas!K24</f>
        <v>0</v>
      </c>
      <c r="N36" s="46">
        <f>Notas!L24</f>
        <v>0</v>
      </c>
      <c r="O36" s="46">
        <f>Notas!M24</f>
        <v>0</v>
      </c>
      <c r="R36" s="7"/>
      <c r="S36" s="7"/>
      <c r="W36"/>
    </row>
    <row r="37" spans="2:23" ht="24.95" customHeight="1" thickBot="1" x14ac:dyDescent="0.25">
      <c r="B37" s="115" t="s">
        <v>27</v>
      </c>
      <c r="C37" s="127" t="s">
        <v>24</v>
      </c>
      <c r="D37" s="89"/>
      <c r="E37" s="91" t="s">
        <v>28</v>
      </c>
      <c r="F37" s="92"/>
      <c r="G37" s="92"/>
      <c r="H37" s="92"/>
      <c r="I37" s="92"/>
      <c r="J37" s="92"/>
      <c r="K37" s="92"/>
      <c r="L37" s="93" t="s">
        <v>50</v>
      </c>
      <c r="M37" s="93"/>
      <c r="N37" s="93"/>
      <c r="O37" s="94"/>
      <c r="Q37" s="119" t="s">
        <v>44</v>
      </c>
      <c r="R37" s="119"/>
      <c r="S37" s="119"/>
      <c r="T37" s="119"/>
      <c r="U37" s="119"/>
      <c r="V37" s="119"/>
      <c r="W37" s="119"/>
    </row>
    <row r="38" spans="2:23" ht="20.100000000000001" customHeight="1" thickBot="1" x14ac:dyDescent="0.25">
      <c r="B38" s="115"/>
      <c r="C38" s="127"/>
      <c r="D38" s="89"/>
      <c r="E38" s="104" t="s">
        <v>29</v>
      </c>
      <c r="F38" s="95" t="s">
        <v>30</v>
      </c>
      <c r="G38" s="95" t="s">
        <v>31</v>
      </c>
      <c r="H38" s="95" t="s">
        <v>32</v>
      </c>
      <c r="I38" s="95" t="s">
        <v>78</v>
      </c>
      <c r="J38" s="95" t="s">
        <v>74</v>
      </c>
      <c r="K38" s="98" t="s">
        <v>75</v>
      </c>
      <c r="L38" s="74" t="s">
        <v>65</v>
      </c>
      <c r="M38" s="77" t="s">
        <v>66</v>
      </c>
      <c r="N38" s="80" t="s">
        <v>67</v>
      </c>
      <c r="O38" s="83" t="s">
        <v>68</v>
      </c>
      <c r="Q38" s="44"/>
      <c r="R38" s="44"/>
      <c r="S38" s="44"/>
      <c r="T38" s="44"/>
      <c r="U38" s="44"/>
      <c r="V38" s="44"/>
      <c r="W38" s="44"/>
    </row>
    <row r="39" spans="2:23" ht="23.25" customHeight="1" thickBot="1" x14ac:dyDescent="0.25">
      <c r="B39" s="115"/>
      <c r="C39" s="127"/>
      <c r="D39" s="89"/>
      <c r="E39" s="105"/>
      <c r="F39" s="96"/>
      <c r="G39" s="96"/>
      <c r="H39" s="96"/>
      <c r="I39" s="96"/>
      <c r="J39" s="96"/>
      <c r="K39" s="99"/>
      <c r="L39" s="75"/>
      <c r="M39" s="78"/>
      <c r="N39" s="81"/>
      <c r="O39" s="84"/>
      <c r="Q39" s="44"/>
      <c r="R39" s="44"/>
      <c r="S39" s="44"/>
      <c r="T39" s="44"/>
      <c r="U39" s="44"/>
      <c r="V39" s="44"/>
      <c r="W39" s="44"/>
    </row>
    <row r="40" spans="2:23" ht="23.25" customHeight="1" thickBot="1" x14ac:dyDescent="0.25">
      <c r="B40" s="115"/>
      <c r="C40" s="127"/>
      <c r="D40" s="89"/>
      <c r="E40" s="105"/>
      <c r="F40" s="96"/>
      <c r="G40" s="96"/>
      <c r="H40" s="96"/>
      <c r="I40" s="96"/>
      <c r="J40" s="96"/>
      <c r="K40" s="99"/>
      <c r="L40" s="75"/>
      <c r="M40" s="78"/>
      <c r="N40" s="81"/>
      <c r="O40" s="84"/>
      <c r="Q40" s="119" t="str">
        <f>CONCATENATE("Fecha: ",'Inf. General'!B10," de ",'Inf. General'!B11," de ",'Inf. General'!B12)</f>
        <v>Fecha: veinte de noviembre de dos mil veintitres</v>
      </c>
      <c r="R40" s="119"/>
      <c r="S40" s="119"/>
      <c r="T40" s="119"/>
      <c r="U40" s="119"/>
      <c r="V40" s="119"/>
      <c r="W40" s="49"/>
    </row>
    <row r="41" spans="2:23" ht="23.25" customHeight="1" thickBot="1" x14ac:dyDescent="0.25">
      <c r="B41" s="115"/>
      <c r="C41" s="127"/>
      <c r="D41" s="89"/>
      <c r="E41" s="106"/>
      <c r="F41" s="97"/>
      <c r="G41" s="97"/>
      <c r="H41" s="97"/>
      <c r="I41" s="97"/>
      <c r="J41" s="97"/>
      <c r="K41" s="100"/>
      <c r="L41" s="75"/>
      <c r="M41" s="78"/>
      <c r="N41" s="81"/>
      <c r="O41" s="84"/>
      <c r="Q41" s="49"/>
      <c r="R41" s="49"/>
      <c r="S41" s="49"/>
      <c r="T41" s="49"/>
      <c r="U41" s="49"/>
      <c r="V41" s="49"/>
      <c r="W41" s="49"/>
    </row>
    <row r="42" spans="2:23" ht="23.25" customHeight="1" thickBot="1" x14ac:dyDescent="0.25">
      <c r="B42" s="116"/>
      <c r="C42" s="127"/>
      <c r="D42" s="90"/>
      <c r="E42" s="101" t="s">
        <v>62</v>
      </c>
      <c r="F42" s="102"/>
      <c r="G42" s="102"/>
      <c r="H42" s="102"/>
      <c r="I42" s="102"/>
      <c r="J42" s="102"/>
      <c r="K42" s="103"/>
      <c r="L42" s="76"/>
      <c r="M42" s="79"/>
      <c r="N42" s="82"/>
      <c r="O42" s="85"/>
      <c r="Q42" s="49"/>
      <c r="R42" s="49"/>
      <c r="S42" s="49"/>
      <c r="T42" s="49"/>
      <c r="U42" s="49"/>
      <c r="V42" s="49"/>
      <c r="W42" s="49"/>
    </row>
    <row r="43" spans="2:23" ht="13.5" customHeight="1" thickBot="1" x14ac:dyDescent="0.25">
      <c r="B43" s="48">
        <v>24</v>
      </c>
      <c r="C43" s="133">
        <f>Nomina!E25</f>
        <v>0</v>
      </c>
      <c r="D43" s="13" t="str">
        <f>CONCATENATE(Nomina!B25," ",Nomina!C25,", ",Nomina!D25)</f>
        <v xml:space="preserve"> , </v>
      </c>
      <c r="E43" s="46">
        <f>Notas!C25</f>
        <v>0</v>
      </c>
      <c r="F43" s="46">
        <f>Notas!D25</f>
        <v>0</v>
      </c>
      <c r="G43" s="46">
        <f>Notas!E25</f>
        <v>0</v>
      </c>
      <c r="H43" s="46">
        <f>Notas!F25</f>
        <v>0</v>
      </c>
      <c r="I43" s="46">
        <f>Notas!G25</f>
        <v>0</v>
      </c>
      <c r="J43" s="46">
        <f>Notas!H25</f>
        <v>0</v>
      </c>
      <c r="K43" s="46">
        <f>Notas!I25</f>
        <v>0</v>
      </c>
      <c r="L43" s="46">
        <f>Notas!J25</f>
        <v>0</v>
      </c>
      <c r="M43" s="46">
        <f>Notas!K25</f>
        <v>0</v>
      </c>
      <c r="N43" s="46">
        <f>Notas!L25</f>
        <v>0</v>
      </c>
      <c r="O43" s="46">
        <f>Notas!M25</f>
        <v>0</v>
      </c>
      <c r="R43" s="7"/>
      <c r="S43" s="7"/>
      <c r="T43"/>
      <c r="U43"/>
      <c r="V43"/>
      <c r="W43"/>
    </row>
    <row r="44" spans="2:23" ht="13.5" customHeight="1" x14ac:dyDescent="0.2">
      <c r="B44" s="16">
        <v>25</v>
      </c>
      <c r="C44" s="133">
        <f>Nomina!E26</f>
        <v>0</v>
      </c>
      <c r="D44" s="13" t="str">
        <f>CONCATENATE(Nomina!B26," ",Nomina!C26,", ",Nomina!D26)</f>
        <v xml:space="preserve"> , </v>
      </c>
      <c r="E44" s="46">
        <f>Notas!C26</f>
        <v>0</v>
      </c>
      <c r="F44" s="46">
        <f>Notas!D26</f>
        <v>0</v>
      </c>
      <c r="G44" s="46">
        <f>Notas!E26</f>
        <v>0</v>
      </c>
      <c r="H44" s="46">
        <f>Notas!F26</f>
        <v>0</v>
      </c>
      <c r="I44" s="46">
        <f>Notas!G26</f>
        <v>0</v>
      </c>
      <c r="J44" s="46">
        <f>Notas!H26</f>
        <v>0</v>
      </c>
      <c r="K44" s="46">
        <f>Notas!I26</f>
        <v>0</v>
      </c>
      <c r="L44" s="46">
        <f>Notas!J26</f>
        <v>0</v>
      </c>
      <c r="M44" s="46">
        <f>Notas!K26</f>
        <v>0</v>
      </c>
      <c r="N44" s="46">
        <f>Notas!L26</f>
        <v>0</v>
      </c>
      <c r="O44" s="46">
        <f>Notas!M26</f>
        <v>0</v>
      </c>
      <c r="Q44" s="10"/>
      <c r="R44" s="7"/>
      <c r="T44"/>
      <c r="U44"/>
      <c r="V44"/>
      <c r="W44"/>
    </row>
    <row r="45" spans="2:23" ht="13.5" customHeight="1" thickBot="1" x14ac:dyDescent="0.25">
      <c r="B45" s="17">
        <v>26</v>
      </c>
      <c r="C45" s="133">
        <f>Nomina!E27</f>
        <v>0</v>
      </c>
      <c r="D45" s="13" t="str">
        <f>CONCATENATE(Nomina!B27," ",Nomina!C27,", ",Nomina!D27)</f>
        <v xml:space="preserve"> , </v>
      </c>
      <c r="E45" s="46">
        <f>Notas!C27</f>
        <v>0</v>
      </c>
      <c r="F45" s="46">
        <f>Notas!D27</f>
        <v>0</v>
      </c>
      <c r="G45" s="46">
        <f>Notas!E27</f>
        <v>0</v>
      </c>
      <c r="H45" s="46">
        <f>Notas!F27</f>
        <v>0</v>
      </c>
      <c r="I45" s="46">
        <f>Notas!G27</f>
        <v>0</v>
      </c>
      <c r="J45" s="46">
        <f>Notas!H27</f>
        <v>0</v>
      </c>
      <c r="K45" s="46">
        <f>Notas!I27</f>
        <v>0</v>
      </c>
      <c r="L45" s="46">
        <f>Notas!J27</f>
        <v>0</v>
      </c>
      <c r="M45" s="46">
        <f>Notas!K27</f>
        <v>0</v>
      </c>
      <c r="N45" s="46">
        <f>Notas!L27</f>
        <v>0</v>
      </c>
      <c r="O45" s="46">
        <f>Notas!M27</f>
        <v>0</v>
      </c>
      <c r="R45" s="7"/>
      <c r="S45" s="7"/>
      <c r="W45"/>
    </row>
    <row r="46" spans="2:23" ht="13.5" customHeight="1" x14ac:dyDescent="0.2">
      <c r="B46" s="16">
        <v>27</v>
      </c>
      <c r="C46" s="133">
        <f>Nomina!E28</f>
        <v>0</v>
      </c>
      <c r="D46" s="13" t="str">
        <f>CONCATENATE(Nomina!B28," ",Nomina!C28,", ",Nomina!D28)</f>
        <v xml:space="preserve"> , </v>
      </c>
      <c r="E46" s="46">
        <f>Notas!C28</f>
        <v>0</v>
      </c>
      <c r="F46" s="46">
        <f>Notas!D28</f>
        <v>0</v>
      </c>
      <c r="G46" s="46">
        <f>Notas!E28</f>
        <v>0</v>
      </c>
      <c r="H46" s="46">
        <f>Notas!F28</f>
        <v>0</v>
      </c>
      <c r="I46" s="46">
        <f>Notas!G28</f>
        <v>0</v>
      </c>
      <c r="J46" s="46">
        <f>Notas!H28</f>
        <v>0</v>
      </c>
      <c r="K46" s="46">
        <f>Notas!I28</f>
        <v>0</v>
      </c>
      <c r="L46" s="46">
        <f>Notas!J28</f>
        <v>0</v>
      </c>
      <c r="M46" s="46">
        <f>Notas!K28</f>
        <v>0</v>
      </c>
      <c r="N46" s="46">
        <f>Notas!L28</f>
        <v>0</v>
      </c>
      <c r="O46" s="46">
        <f>Notas!M28</f>
        <v>0</v>
      </c>
      <c r="R46" s="7"/>
      <c r="S46" s="7"/>
      <c r="W46"/>
    </row>
    <row r="47" spans="2:23" ht="13.5" customHeight="1" thickBot="1" x14ac:dyDescent="0.25">
      <c r="B47" s="17">
        <v>28</v>
      </c>
      <c r="C47" s="133">
        <f>Nomina!E29</f>
        <v>0</v>
      </c>
      <c r="D47" s="13" t="str">
        <f>CONCATENATE(Nomina!B29," ",Nomina!C29,", ",Nomina!D29)</f>
        <v xml:space="preserve"> , </v>
      </c>
      <c r="E47" s="46">
        <f>Notas!C29</f>
        <v>0</v>
      </c>
      <c r="F47" s="46">
        <f>Notas!D29</f>
        <v>0</v>
      </c>
      <c r="G47" s="46">
        <f>Notas!E29</f>
        <v>0</v>
      </c>
      <c r="H47" s="46">
        <f>Notas!F29</f>
        <v>0</v>
      </c>
      <c r="I47" s="46">
        <f>Notas!G29</f>
        <v>0</v>
      </c>
      <c r="J47" s="46">
        <f>Notas!H29</f>
        <v>0</v>
      </c>
      <c r="K47" s="46">
        <f>Notas!I29</f>
        <v>0</v>
      </c>
      <c r="L47" s="46">
        <f>Notas!J29</f>
        <v>0</v>
      </c>
      <c r="M47" s="46">
        <f>Notas!K29</f>
        <v>0</v>
      </c>
      <c r="N47" s="46">
        <f>Notas!L29</f>
        <v>0</v>
      </c>
      <c r="O47" s="46">
        <f>Notas!M29</f>
        <v>0</v>
      </c>
      <c r="Q47" s="10"/>
      <c r="R47" s="7"/>
      <c r="S47" s="88"/>
      <c r="T47" s="88"/>
      <c r="U47" s="88"/>
      <c r="V47" s="88"/>
      <c r="W47" s="88"/>
    </row>
    <row r="48" spans="2:23" ht="13.5" customHeight="1" x14ac:dyDescent="0.2">
      <c r="B48" s="16">
        <v>29</v>
      </c>
      <c r="C48" s="133">
        <f>Nomina!E30</f>
        <v>0</v>
      </c>
      <c r="D48" s="13" t="str">
        <f>CONCATENATE(Nomina!B30," ",Nomina!C30,", ",Nomina!D30)</f>
        <v xml:space="preserve"> , </v>
      </c>
      <c r="E48" s="46">
        <f>Notas!C30</f>
        <v>0</v>
      </c>
      <c r="F48" s="46">
        <f>Notas!D30</f>
        <v>0</v>
      </c>
      <c r="G48" s="46">
        <f>Notas!E30</f>
        <v>0</v>
      </c>
      <c r="H48" s="46">
        <f>Notas!F30</f>
        <v>0</v>
      </c>
      <c r="I48" s="46">
        <f>Notas!G30</f>
        <v>0</v>
      </c>
      <c r="J48" s="46">
        <f>Notas!H30</f>
        <v>0</v>
      </c>
      <c r="K48" s="46">
        <f>Notas!I30</f>
        <v>0</v>
      </c>
      <c r="L48" s="46">
        <f>Notas!J30</f>
        <v>0</v>
      </c>
      <c r="M48" s="46">
        <f>Notas!K30</f>
        <v>0</v>
      </c>
      <c r="N48" s="46">
        <f>Notas!L30</f>
        <v>0</v>
      </c>
      <c r="O48" s="46">
        <f>Notas!M30</f>
        <v>0</v>
      </c>
      <c r="Q48" t="s">
        <v>38</v>
      </c>
      <c r="R48" s="7"/>
      <c r="S48" s="7"/>
      <c r="W48"/>
    </row>
    <row r="49" spans="2:23" ht="13.5" customHeight="1" thickBot="1" x14ac:dyDescent="0.25">
      <c r="B49" s="17">
        <v>30</v>
      </c>
      <c r="C49" s="133">
        <f>Nomina!E31</f>
        <v>0</v>
      </c>
      <c r="D49" s="13" t="str">
        <f>CONCATENATE(Nomina!B31," ",Nomina!C31,", ",Nomina!D31)</f>
        <v xml:space="preserve"> , </v>
      </c>
      <c r="E49" s="46">
        <f>Notas!C31</f>
        <v>0</v>
      </c>
      <c r="F49" s="46">
        <f>Notas!D31</f>
        <v>0</v>
      </c>
      <c r="G49" s="46">
        <f>Notas!E31</f>
        <v>0</v>
      </c>
      <c r="H49" s="46">
        <f>Notas!F31</f>
        <v>0</v>
      </c>
      <c r="I49" s="46">
        <f>Notas!G31</f>
        <v>0</v>
      </c>
      <c r="J49" s="46">
        <f>Notas!H31</f>
        <v>0</v>
      </c>
      <c r="K49" s="46">
        <f>Notas!I31</f>
        <v>0</v>
      </c>
      <c r="L49" s="46">
        <f>Notas!J31</f>
        <v>0</v>
      </c>
      <c r="M49" s="46">
        <f>Notas!K31</f>
        <v>0</v>
      </c>
      <c r="N49" s="46">
        <f>Notas!L31</f>
        <v>0</v>
      </c>
      <c r="O49" s="46">
        <f>Notas!M31</f>
        <v>0</v>
      </c>
      <c r="P49" s="18"/>
      <c r="Q49" s="88">
        <f>'Inf. General'!B18</f>
        <v>0</v>
      </c>
      <c r="R49" s="88"/>
      <c r="S49" s="88"/>
      <c r="T49" s="88"/>
      <c r="U49" s="88"/>
      <c r="V49" s="88"/>
      <c r="W49"/>
    </row>
    <row r="50" spans="2:23" ht="13.5" customHeight="1" x14ac:dyDescent="0.2">
      <c r="B50" s="16">
        <v>31</v>
      </c>
      <c r="C50" s="133">
        <f>Nomina!E32</f>
        <v>0</v>
      </c>
      <c r="D50" s="13" t="str">
        <f>CONCATENATE(Nomina!B32," ",Nomina!C32,", ",Nomina!D32)</f>
        <v xml:space="preserve"> , </v>
      </c>
      <c r="E50" s="46">
        <f>Notas!C32</f>
        <v>0</v>
      </c>
      <c r="F50" s="46">
        <f>Notas!D32</f>
        <v>0</v>
      </c>
      <c r="G50" s="46">
        <f>Notas!E32</f>
        <v>0</v>
      </c>
      <c r="H50" s="46">
        <f>Notas!F32</f>
        <v>0</v>
      </c>
      <c r="I50" s="46">
        <f>Notas!G32</f>
        <v>0</v>
      </c>
      <c r="J50" s="46">
        <f>Notas!H32</f>
        <v>0</v>
      </c>
      <c r="K50" s="46">
        <f>Notas!I32</f>
        <v>0</v>
      </c>
      <c r="L50" s="46">
        <f>Notas!J32</f>
        <v>0</v>
      </c>
      <c r="M50" s="46">
        <f>Notas!K32</f>
        <v>0</v>
      </c>
      <c r="N50" s="46">
        <f>Notas!L32</f>
        <v>0</v>
      </c>
      <c r="O50" s="46">
        <f>Notas!M32</f>
        <v>0</v>
      </c>
      <c r="P50" s="18"/>
      <c r="Q50" s="88" t="s">
        <v>39</v>
      </c>
      <c r="R50" s="88"/>
      <c r="S50" s="88"/>
      <c r="T50" s="88"/>
      <c r="U50" s="88"/>
      <c r="V50" s="88"/>
      <c r="W50"/>
    </row>
    <row r="51" spans="2:23" ht="13.5" customHeight="1" thickBot="1" x14ac:dyDescent="0.25">
      <c r="B51" s="17">
        <v>32</v>
      </c>
      <c r="C51" s="133">
        <f>Nomina!E33</f>
        <v>0</v>
      </c>
      <c r="D51" s="13" t="str">
        <f>CONCATENATE(Nomina!B33," ",Nomina!C33,", ",Nomina!D33)</f>
        <v xml:space="preserve"> , </v>
      </c>
      <c r="E51" s="46">
        <f>Notas!C33</f>
        <v>0</v>
      </c>
      <c r="F51" s="46">
        <f>Notas!D33</f>
        <v>0</v>
      </c>
      <c r="G51" s="46">
        <f>Notas!E33</f>
        <v>0</v>
      </c>
      <c r="H51" s="46">
        <f>Notas!F33</f>
        <v>0</v>
      </c>
      <c r="I51" s="46">
        <f>Notas!G33</f>
        <v>0</v>
      </c>
      <c r="J51" s="46">
        <f>Notas!H33</f>
        <v>0</v>
      </c>
      <c r="K51" s="46">
        <f>Notas!I33</f>
        <v>0</v>
      </c>
      <c r="L51" s="46">
        <f>Notas!J33</f>
        <v>0</v>
      </c>
      <c r="M51" s="46">
        <f>Notas!K33</f>
        <v>0</v>
      </c>
      <c r="N51" s="46">
        <f>Notas!L33</f>
        <v>0</v>
      </c>
      <c r="O51" s="46">
        <f>Notas!M33</f>
        <v>0</v>
      </c>
      <c r="T51"/>
      <c r="U51"/>
      <c r="V51"/>
      <c r="W51"/>
    </row>
    <row r="52" spans="2:23" ht="13.5" customHeight="1" x14ac:dyDescent="0.2">
      <c r="B52" s="16">
        <v>33</v>
      </c>
      <c r="C52" s="133">
        <f>Nomina!E34</f>
        <v>0</v>
      </c>
      <c r="D52" s="13" t="str">
        <f>CONCATENATE(Nomina!B34," ",Nomina!C34,", ",Nomina!D34)</f>
        <v xml:space="preserve"> , </v>
      </c>
      <c r="E52" s="46">
        <f>Notas!C34</f>
        <v>0</v>
      </c>
      <c r="F52" s="46">
        <f>Notas!D34</f>
        <v>0</v>
      </c>
      <c r="G52" s="46">
        <f>Notas!E34</f>
        <v>0</v>
      </c>
      <c r="H52" s="46">
        <f>Notas!F34</f>
        <v>0</v>
      </c>
      <c r="I52" s="46">
        <f>Notas!G34</f>
        <v>0</v>
      </c>
      <c r="J52" s="46">
        <f>Notas!H34</f>
        <v>0</v>
      </c>
      <c r="K52" s="46">
        <f>Notas!I34</f>
        <v>0</v>
      </c>
      <c r="L52" s="46">
        <f>Notas!J34</f>
        <v>0</v>
      </c>
      <c r="M52" s="46">
        <f>Notas!K34</f>
        <v>0</v>
      </c>
      <c r="N52" s="46">
        <f>Notas!L34</f>
        <v>0</v>
      </c>
      <c r="O52" s="46">
        <f>Notas!M34</f>
        <v>0</v>
      </c>
      <c r="P52" s="10"/>
      <c r="R52" s="7"/>
      <c r="S52" s="7"/>
      <c r="W52"/>
    </row>
    <row r="53" spans="2:23" ht="13.5" customHeight="1" thickBot="1" x14ac:dyDescent="0.25">
      <c r="B53" s="17">
        <v>34</v>
      </c>
      <c r="C53" s="133">
        <f>Nomina!E35</f>
        <v>0</v>
      </c>
      <c r="D53" s="13" t="str">
        <f>CONCATENATE(Nomina!B35," ",Nomina!C35,", ",Nomina!D35)</f>
        <v xml:space="preserve"> , </v>
      </c>
      <c r="E53" s="46">
        <f>Notas!C35</f>
        <v>0</v>
      </c>
      <c r="F53" s="46">
        <f>Notas!D35</f>
        <v>0</v>
      </c>
      <c r="G53" s="46">
        <f>Notas!E35</f>
        <v>0</v>
      </c>
      <c r="H53" s="46">
        <f>Notas!F35</f>
        <v>0</v>
      </c>
      <c r="I53" s="46">
        <f>Notas!G35</f>
        <v>0</v>
      </c>
      <c r="J53" s="46">
        <f>Notas!H35</f>
        <v>0</v>
      </c>
      <c r="K53" s="46">
        <f>Notas!I35</f>
        <v>0</v>
      </c>
      <c r="L53" s="46">
        <f>Notas!J35</f>
        <v>0</v>
      </c>
      <c r="M53" s="46">
        <f>Notas!K35</f>
        <v>0</v>
      </c>
      <c r="N53" s="46">
        <f>Notas!L35</f>
        <v>0</v>
      </c>
      <c r="O53" s="46">
        <f>Notas!M35</f>
        <v>0</v>
      </c>
      <c r="Q53" s="10"/>
      <c r="R53" s="7"/>
      <c r="S53" s="7"/>
      <c r="T53" s="88"/>
      <c r="U53" s="88"/>
      <c r="V53" s="88"/>
      <c r="W53" s="88"/>
    </row>
    <row r="54" spans="2:23" ht="13.5" customHeight="1" x14ac:dyDescent="0.2">
      <c r="B54" s="16">
        <v>35</v>
      </c>
      <c r="C54" s="133">
        <f>Nomina!E36</f>
        <v>0</v>
      </c>
      <c r="D54" s="13" t="str">
        <f>CONCATENATE(Nomina!B36," ",Nomina!C36,", ",Nomina!D36)</f>
        <v xml:space="preserve"> , </v>
      </c>
      <c r="E54" s="46">
        <f>Notas!C36</f>
        <v>0</v>
      </c>
      <c r="F54" s="46">
        <f>Notas!D36</f>
        <v>0</v>
      </c>
      <c r="G54" s="46">
        <f>Notas!E36</f>
        <v>0</v>
      </c>
      <c r="H54" s="46">
        <f>Notas!F36</f>
        <v>0</v>
      </c>
      <c r="I54" s="46">
        <f>Notas!G36</f>
        <v>0</v>
      </c>
      <c r="J54" s="46">
        <f>Notas!H36</f>
        <v>0</v>
      </c>
      <c r="K54" s="46">
        <f>Notas!I36</f>
        <v>0</v>
      </c>
      <c r="L54" s="46">
        <f>Notas!J36</f>
        <v>0</v>
      </c>
      <c r="M54" s="46">
        <f>Notas!K36</f>
        <v>0</v>
      </c>
      <c r="N54" s="46">
        <f>Notas!L36</f>
        <v>0</v>
      </c>
      <c r="O54" s="46">
        <f>Notas!M36</f>
        <v>0</v>
      </c>
      <c r="P54" s="10"/>
      <c r="R54" s="7"/>
      <c r="S54" s="7"/>
      <c r="W54"/>
    </row>
    <row r="55" spans="2:23" ht="13.5" customHeight="1" thickBot="1" x14ac:dyDescent="0.25">
      <c r="B55" s="17">
        <v>36</v>
      </c>
      <c r="C55" s="133">
        <f>Nomina!E37</f>
        <v>0</v>
      </c>
      <c r="D55" s="13" t="str">
        <f>CONCATENATE(Nomina!B37," ",Nomina!C37,", ",Nomina!D37)</f>
        <v xml:space="preserve"> , </v>
      </c>
      <c r="E55" s="46">
        <f>Notas!C37</f>
        <v>0</v>
      </c>
      <c r="F55" s="46">
        <f>Notas!D37</f>
        <v>0</v>
      </c>
      <c r="G55" s="46">
        <f>Notas!E37</f>
        <v>0</v>
      </c>
      <c r="H55" s="46">
        <f>Notas!F37</f>
        <v>0</v>
      </c>
      <c r="I55" s="46">
        <f>Notas!G37</f>
        <v>0</v>
      </c>
      <c r="J55" s="46">
        <f>Notas!H37</f>
        <v>0</v>
      </c>
      <c r="K55" s="46">
        <f>Notas!I37</f>
        <v>0</v>
      </c>
      <c r="L55" s="46">
        <f>Notas!J37</f>
        <v>0</v>
      </c>
      <c r="M55" s="46">
        <f>Notas!K37</f>
        <v>0</v>
      </c>
      <c r="N55" s="46">
        <f>Notas!L37</f>
        <v>0</v>
      </c>
      <c r="O55" s="46">
        <f>Notas!M37</f>
        <v>0</v>
      </c>
      <c r="Q55" t="s">
        <v>38</v>
      </c>
      <c r="R55" s="7"/>
      <c r="S55" s="7"/>
      <c r="W55"/>
    </row>
    <row r="56" spans="2:23" ht="13.5" customHeight="1" x14ac:dyDescent="0.2">
      <c r="B56" s="16">
        <v>37</v>
      </c>
      <c r="C56" s="133">
        <f>Nomina!E38</f>
        <v>0</v>
      </c>
      <c r="D56" s="13" t="str">
        <f>CONCATENATE(Nomina!B38," ",Nomina!C38,", ",Nomina!D38)</f>
        <v xml:space="preserve"> , </v>
      </c>
      <c r="E56" s="46">
        <f>Notas!C38</f>
        <v>0</v>
      </c>
      <c r="F56" s="46">
        <f>Notas!D38</f>
        <v>0</v>
      </c>
      <c r="G56" s="46">
        <f>Notas!E38</f>
        <v>0</v>
      </c>
      <c r="H56" s="46">
        <f>Notas!F38</f>
        <v>0</v>
      </c>
      <c r="I56" s="46">
        <f>Notas!G38</f>
        <v>0</v>
      </c>
      <c r="J56" s="46">
        <f>Notas!H38</f>
        <v>0</v>
      </c>
      <c r="K56" s="46">
        <f>Notas!I38</f>
        <v>0</v>
      </c>
      <c r="L56" s="46">
        <f>Notas!J38</f>
        <v>0</v>
      </c>
      <c r="M56" s="46">
        <f>Notas!K38</f>
        <v>0</v>
      </c>
      <c r="N56" s="46">
        <f>Notas!L38</f>
        <v>0</v>
      </c>
      <c r="O56" s="46">
        <f>Notas!M38</f>
        <v>0</v>
      </c>
      <c r="P56" s="10"/>
      <c r="Q56" s="88">
        <f>'Inf. General'!B19</f>
        <v>0</v>
      </c>
      <c r="R56" s="88"/>
      <c r="S56" s="88"/>
      <c r="T56" s="88"/>
      <c r="U56" s="88"/>
      <c r="V56" s="88"/>
      <c r="W56"/>
    </row>
    <row r="57" spans="2:23" ht="13.5" customHeight="1" thickBot="1" x14ac:dyDescent="0.25">
      <c r="B57" s="17">
        <v>38</v>
      </c>
      <c r="C57" s="133">
        <f>Nomina!E39</f>
        <v>0</v>
      </c>
      <c r="D57" s="13" t="str">
        <f>CONCATENATE(Nomina!B39," ",Nomina!C39,", ",Nomina!D39)</f>
        <v xml:space="preserve"> , </v>
      </c>
      <c r="E57" s="46">
        <f>Notas!C39</f>
        <v>0</v>
      </c>
      <c r="F57" s="46">
        <f>Notas!D39</f>
        <v>0</v>
      </c>
      <c r="G57" s="46">
        <f>Notas!E39</f>
        <v>0</v>
      </c>
      <c r="H57" s="46">
        <f>Notas!F39</f>
        <v>0</v>
      </c>
      <c r="I57" s="46">
        <f>Notas!G39</f>
        <v>0</v>
      </c>
      <c r="J57" s="46">
        <f>Notas!H39</f>
        <v>0</v>
      </c>
      <c r="K57" s="46">
        <f>Notas!I39</f>
        <v>0</v>
      </c>
      <c r="L57" s="46">
        <f>Notas!J39</f>
        <v>0</v>
      </c>
      <c r="M57" s="46">
        <f>Notas!K39</f>
        <v>0</v>
      </c>
      <c r="N57" s="46">
        <f>Notas!L39</f>
        <v>0</v>
      </c>
      <c r="O57" s="46">
        <f>Notas!M39</f>
        <v>0</v>
      </c>
      <c r="Q57" s="88" t="s">
        <v>40</v>
      </c>
      <c r="R57" s="88"/>
      <c r="S57" s="88"/>
      <c r="T57" s="88"/>
      <c r="U57" s="88"/>
      <c r="V57" s="88"/>
      <c r="W57"/>
    </row>
    <row r="58" spans="2:23" ht="13.5" customHeight="1" x14ac:dyDescent="0.2">
      <c r="B58" s="16">
        <v>39</v>
      </c>
      <c r="C58" s="133">
        <f>Nomina!E40</f>
        <v>0</v>
      </c>
      <c r="D58" s="13" t="str">
        <f>CONCATENATE(Nomina!B40," ",Nomina!C40,", ",Nomina!D40)</f>
        <v xml:space="preserve"> , </v>
      </c>
      <c r="E58" s="46">
        <f>Notas!C40</f>
        <v>0</v>
      </c>
      <c r="F58" s="46">
        <f>Notas!D40</f>
        <v>0</v>
      </c>
      <c r="G58" s="46">
        <f>Notas!E40</f>
        <v>0</v>
      </c>
      <c r="H58" s="46">
        <f>Notas!F40</f>
        <v>0</v>
      </c>
      <c r="I58" s="46">
        <f>Notas!G40</f>
        <v>0</v>
      </c>
      <c r="J58" s="46">
        <f>Notas!H40</f>
        <v>0</v>
      </c>
      <c r="K58" s="46">
        <f>Notas!I40</f>
        <v>0</v>
      </c>
      <c r="L58" s="46">
        <f>Notas!J40</f>
        <v>0</v>
      </c>
      <c r="M58" s="46">
        <f>Notas!K40</f>
        <v>0</v>
      </c>
      <c r="N58" s="46">
        <f>Notas!L40</f>
        <v>0</v>
      </c>
      <c r="O58" s="46">
        <f>Notas!M40</f>
        <v>0</v>
      </c>
      <c r="T58"/>
      <c r="U58"/>
      <c r="V58"/>
      <c r="W58"/>
    </row>
    <row r="59" spans="2:23" ht="13.5" customHeight="1" thickBot="1" x14ac:dyDescent="0.25">
      <c r="B59" s="17">
        <v>40</v>
      </c>
      <c r="C59" s="133">
        <f>Nomina!E41</f>
        <v>0</v>
      </c>
      <c r="D59" s="13" t="str">
        <f>CONCATENATE(Nomina!B41," ",Nomina!C41,", ",Nomina!D41)</f>
        <v xml:space="preserve"> , </v>
      </c>
      <c r="E59" s="46">
        <f>Notas!C41</f>
        <v>0</v>
      </c>
      <c r="F59" s="46">
        <f>Notas!D41</f>
        <v>0</v>
      </c>
      <c r="G59" s="46">
        <f>Notas!E41</f>
        <v>0</v>
      </c>
      <c r="H59" s="46">
        <f>Notas!F41</f>
        <v>0</v>
      </c>
      <c r="I59" s="46">
        <f>Notas!G41</f>
        <v>0</v>
      </c>
      <c r="J59" s="46">
        <f>Notas!H41</f>
        <v>0</v>
      </c>
      <c r="K59" s="46">
        <f>Notas!I41</f>
        <v>0</v>
      </c>
      <c r="L59" s="46">
        <f>Notas!J41</f>
        <v>0</v>
      </c>
      <c r="M59" s="46">
        <f>Notas!K41</f>
        <v>0</v>
      </c>
      <c r="N59" s="46">
        <f>Notas!L41</f>
        <v>0</v>
      </c>
      <c r="O59" s="46">
        <f>Notas!M41</f>
        <v>0</v>
      </c>
      <c r="Q59" s="88"/>
      <c r="R59" s="88"/>
      <c r="S59" s="88"/>
      <c r="T59" s="88"/>
      <c r="U59" s="88"/>
      <c r="V59" s="88"/>
      <c r="W59" s="88"/>
    </row>
    <row r="60" spans="2:23" ht="13.5" customHeight="1" x14ac:dyDescent="0.2">
      <c r="B60" s="16">
        <v>41</v>
      </c>
      <c r="C60" s="133">
        <f>Nomina!E42</f>
        <v>0</v>
      </c>
      <c r="D60" s="13" t="str">
        <f>CONCATENATE(Nomina!B42," ",Nomina!C42,", ",Nomina!D42)</f>
        <v xml:space="preserve"> , </v>
      </c>
      <c r="E60" s="46">
        <f>Notas!C42</f>
        <v>0</v>
      </c>
      <c r="F60" s="46">
        <f>Notas!D42</f>
        <v>0</v>
      </c>
      <c r="G60" s="46">
        <f>Notas!E42</f>
        <v>0</v>
      </c>
      <c r="H60" s="46">
        <f>Notas!F42</f>
        <v>0</v>
      </c>
      <c r="I60" s="46">
        <f>Notas!G42</f>
        <v>0</v>
      </c>
      <c r="J60" s="46">
        <f>Notas!H42</f>
        <v>0</v>
      </c>
      <c r="K60" s="46">
        <f>Notas!I42</f>
        <v>0</v>
      </c>
      <c r="L60" s="46">
        <f>Notas!J42</f>
        <v>0</v>
      </c>
      <c r="M60" s="46">
        <f>Notas!K42</f>
        <v>0</v>
      </c>
      <c r="N60" s="46">
        <f>Notas!L42</f>
        <v>0</v>
      </c>
      <c r="O60" s="46">
        <f>Notas!M42</f>
        <v>0</v>
      </c>
      <c r="R60" s="7"/>
      <c r="S60" s="7"/>
      <c r="T60"/>
      <c r="U60"/>
      <c r="V60"/>
    </row>
    <row r="61" spans="2:23" ht="13.5" customHeight="1" thickBot="1" x14ac:dyDescent="0.25">
      <c r="B61" s="17">
        <v>42</v>
      </c>
      <c r="C61" s="133">
        <f>Nomina!E43</f>
        <v>0</v>
      </c>
      <c r="D61" s="13" t="str">
        <f>CONCATENATE(Nomina!B43," ",Nomina!C43,", ",Nomina!D43)</f>
        <v xml:space="preserve"> , </v>
      </c>
      <c r="E61" s="46">
        <f>Notas!C43</f>
        <v>0</v>
      </c>
      <c r="F61" s="46">
        <f>Notas!D43</f>
        <v>0</v>
      </c>
      <c r="G61" s="46">
        <f>Notas!E43</f>
        <v>0</v>
      </c>
      <c r="H61" s="46">
        <f>Notas!F43</f>
        <v>0</v>
      </c>
      <c r="I61" s="46">
        <f>Notas!G43</f>
        <v>0</v>
      </c>
      <c r="J61" s="46">
        <f>Notas!H43</f>
        <v>0</v>
      </c>
      <c r="K61" s="46">
        <f>Notas!I43</f>
        <v>0</v>
      </c>
      <c r="L61" s="46">
        <f>Notas!J43</f>
        <v>0</v>
      </c>
      <c r="M61" s="46">
        <f>Notas!K43</f>
        <v>0</v>
      </c>
      <c r="N61" s="46">
        <f>Notas!L43</f>
        <v>0</v>
      </c>
      <c r="O61" s="46">
        <f>Notas!M43</f>
        <v>0</v>
      </c>
      <c r="R61" s="7"/>
      <c r="S61" s="7"/>
      <c r="V61"/>
    </row>
    <row r="62" spans="2:23" ht="13.5" customHeight="1" x14ac:dyDescent="0.2">
      <c r="B62" s="16">
        <v>43</v>
      </c>
      <c r="C62" s="133">
        <f>Nomina!E44</f>
        <v>0</v>
      </c>
      <c r="D62" s="13" t="str">
        <f>CONCATENATE(Nomina!B44," ",Nomina!C44,", ",Nomina!D44)</f>
        <v xml:space="preserve"> , </v>
      </c>
      <c r="E62" s="46">
        <f>Notas!C44</f>
        <v>0</v>
      </c>
      <c r="F62" s="46">
        <f>Notas!D44</f>
        <v>0</v>
      </c>
      <c r="G62" s="46">
        <f>Notas!E44</f>
        <v>0</v>
      </c>
      <c r="H62" s="46">
        <f>Notas!F44</f>
        <v>0</v>
      </c>
      <c r="I62" s="46">
        <f>Notas!G44</f>
        <v>0</v>
      </c>
      <c r="J62" s="46">
        <f>Notas!H44</f>
        <v>0</v>
      </c>
      <c r="K62" s="46">
        <f>Notas!I44</f>
        <v>0</v>
      </c>
      <c r="L62" s="46">
        <f>Notas!J44</f>
        <v>0</v>
      </c>
      <c r="M62" s="46">
        <f>Notas!K44</f>
        <v>0</v>
      </c>
      <c r="N62" s="46">
        <f>Notas!L44</f>
        <v>0</v>
      </c>
      <c r="O62" s="46">
        <f>Notas!M44</f>
        <v>0</v>
      </c>
      <c r="R62" s="7"/>
      <c r="S62" s="7"/>
      <c r="V62"/>
    </row>
    <row r="63" spans="2:23" ht="13.5" customHeight="1" thickBot="1" x14ac:dyDescent="0.25">
      <c r="B63" s="17">
        <v>44</v>
      </c>
      <c r="C63" s="133">
        <f>Nomina!E45</f>
        <v>0</v>
      </c>
      <c r="D63" s="13" t="str">
        <f>CONCATENATE(Nomina!B45," ",Nomina!C45,", ",Nomina!D45)</f>
        <v xml:space="preserve"> , </v>
      </c>
      <c r="E63" s="46">
        <f>Notas!C45</f>
        <v>0</v>
      </c>
      <c r="F63" s="46">
        <f>Notas!D45</f>
        <v>0</v>
      </c>
      <c r="G63" s="46">
        <f>Notas!E45</f>
        <v>0</v>
      </c>
      <c r="H63" s="46">
        <f>Notas!F45</f>
        <v>0</v>
      </c>
      <c r="I63" s="46">
        <f>Notas!G45</f>
        <v>0</v>
      </c>
      <c r="J63" s="46">
        <f>Notas!H45</f>
        <v>0</v>
      </c>
      <c r="K63" s="46">
        <f>Notas!I45</f>
        <v>0</v>
      </c>
      <c r="L63" s="46">
        <f>Notas!J45</f>
        <v>0</v>
      </c>
      <c r="M63" s="46">
        <f>Notas!K45</f>
        <v>0</v>
      </c>
      <c r="N63" s="46">
        <f>Notas!L45</f>
        <v>0</v>
      </c>
      <c r="O63" s="46">
        <f>Notas!M45</f>
        <v>0</v>
      </c>
      <c r="Q63" s="29"/>
      <c r="R63" s="30"/>
      <c r="S63" s="30"/>
      <c r="T63" s="30"/>
      <c r="U63" s="30"/>
      <c r="V63" s="31"/>
    </row>
    <row r="64" spans="2:23" ht="13.5" customHeight="1" x14ac:dyDescent="0.2">
      <c r="B64" s="16">
        <v>45</v>
      </c>
      <c r="C64" s="133">
        <f>Nomina!E46</f>
        <v>0</v>
      </c>
      <c r="D64" s="13" t="str">
        <f>CONCATENATE(Nomina!B46," ",Nomina!C46,", ",Nomina!D46)</f>
        <v xml:space="preserve"> , </v>
      </c>
      <c r="E64" s="46">
        <f>Notas!C46</f>
        <v>0</v>
      </c>
      <c r="F64" s="46">
        <f>Notas!D46</f>
        <v>0</v>
      </c>
      <c r="G64" s="46">
        <f>Notas!E46</f>
        <v>0</v>
      </c>
      <c r="H64" s="46">
        <f>Notas!F46</f>
        <v>0</v>
      </c>
      <c r="I64" s="46">
        <f>Notas!G46</f>
        <v>0</v>
      </c>
      <c r="J64" s="46">
        <f>Notas!H46</f>
        <v>0</v>
      </c>
      <c r="K64" s="46">
        <f>Notas!I46</f>
        <v>0</v>
      </c>
      <c r="L64" s="46">
        <f>Notas!J46</f>
        <v>0</v>
      </c>
      <c r="M64" s="46">
        <f>Notas!K46</f>
        <v>0</v>
      </c>
      <c r="N64" s="46">
        <f>Notas!L46</f>
        <v>0</v>
      </c>
      <c r="O64" s="46">
        <f>Notas!M46</f>
        <v>0</v>
      </c>
      <c r="Q64" s="32"/>
      <c r="R64" s="7"/>
      <c r="S64" s="7"/>
      <c r="V64" s="33"/>
    </row>
    <row r="65" spans="2:22" ht="13.5" customHeight="1" thickBot="1" x14ac:dyDescent="0.25">
      <c r="B65" s="17">
        <v>46</v>
      </c>
      <c r="C65" s="133">
        <f>Nomina!E47</f>
        <v>0</v>
      </c>
      <c r="D65" s="13" t="str">
        <f>CONCATENATE(Nomina!B47," ",Nomina!C47,", ",Nomina!D47)</f>
        <v xml:space="preserve"> , </v>
      </c>
      <c r="E65" s="46">
        <f>Notas!C47</f>
        <v>0</v>
      </c>
      <c r="F65" s="46">
        <f>Notas!D47</f>
        <v>0</v>
      </c>
      <c r="G65" s="46">
        <f>Notas!E47</f>
        <v>0</v>
      </c>
      <c r="H65" s="46">
        <f>Notas!F47</f>
        <v>0</v>
      </c>
      <c r="I65" s="46">
        <f>Notas!G47</f>
        <v>0</v>
      </c>
      <c r="J65" s="46">
        <f>Notas!H47</f>
        <v>0</v>
      </c>
      <c r="K65" s="46">
        <f>Notas!I47</f>
        <v>0</v>
      </c>
      <c r="L65" s="46">
        <f>Notas!J47</f>
        <v>0</v>
      </c>
      <c r="M65" s="46">
        <f>Notas!K47</f>
        <v>0</v>
      </c>
      <c r="N65" s="46">
        <f>Notas!L47</f>
        <v>0</v>
      </c>
      <c r="O65" s="46">
        <f>Notas!M47</f>
        <v>0</v>
      </c>
      <c r="Q65" s="32"/>
      <c r="R65" s="7"/>
      <c r="S65" s="7"/>
      <c r="V65" s="33"/>
    </row>
    <row r="66" spans="2:22" ht="13.5" customHeight="1" x14ac:dyDescent="0.2">
      <c r="B66" s="16">
        <v>47</v>
      </c>
      <c r="C66" s="133">
        <f>Nomina!E48</f>
        <v>0</v>
      </c>
      <c r="D66" s="13" t="str">
        <f>CONCATENATE(Nomina!B48," ",Nomina!C48,", ",Nomina!D48)</f>
        <v xml:space="preserve"> , </v>
      </c>
      <c r="E66" s="46">
        <f>Notas!C48</f>
        <v>0</v>
      </c>
      <c r="F66" s="46">
        <f>Notas!D48</f>
        <v>0</v>
      </c>
      <c r="G66" s="46">
        <f>Notas!E48</f>
        <v>0</v>
      </c>
      <c r="H66" s="46">
        <f>Notas!F48</f>
        <v>0</v>
      </c>
      <c r="I66" s="46">
        <f>Notas!G48</f>
        <v>0</v>
      </c>
      <c r="J66" s="46">
        <f>Notas!H48</f>
        <v>0</v>
      </c>
      <c r="K66" s="46">
        <f>Notas!I48</f>
        <v>0</v>
      </c>
      <c r="L66" s="46">
        <f>Notas!J48</f>
        <v>0</v>
      </c>
      <c r="M66" s="46">
        <f>Notas!K48</f>
        <v>0</v>
      </c>
      <c r="N66" s="46">
        <f>Notas!L48</f>
        <v>0</v>
      </c>
      <c r="O66" s="46">
        <f>Notas!M48</f>
        <v>0</v>
      </c>
      <c r="Q66" s="32"/>
      <c r="R66" s="7"/>
      <c r="S66" s="7"/>
      <c r="V66" s="33"/>
    </row>
    <row r="67" spans="2:22" ht="13.5" customHeight="1" thickBot="1" x14ac:dyDescent="0.25">
      <c r="B67" s="17">
        <v>48</v>
      </c>
      <c r="C67" s="133">
        <f>Nomina!E49</f>
        <v>0</v>
      </c>
      <c r="D67" s="13" t="str">
        <f>CONCATENATE(Nomina!B49," ",Nomina!C49,", ",Nomina!D49)</f>
        <v xml:space="preserve"> , </v>
      </c>
      <c r="E67" s="46">
        <f>Notas!C49</f>
        <v>0</v>
      </c>
      <c r="F67" s="46">
        <f>Notas!D49</f>
        <v>0</v>
      </c>
      <c r="G67" s="46">
        <f>Notas!E49</f>
        <v>0</v>
      </c>
      <c r="H67" s="46">
        <f>Notas!F49</f>
        <v>0</v>
      </c>
      <c r="I67" s="46">
        <f>Notas!G49</f>
        <v>0</v>
      </c>
      <c r="J67" s="46">
        <f>Notas!H49</f>
        <v>0</v>
      </c>
      <c r="K67" s="46">
        <f>Notas!I49</f>
        <v>0</v>
      </c>
      <c r="L67" s="46">
        <f>Notas!J49</f>
        <v>0</v>
      </c>
      <c r="M67" s="46">
        <f>Notas!K49</f>
        <v>0</v>
      </c>
      <c r="N67" s="46">
        <f>Notas!L49</f>
        <v>0</v>
      </c>
      <c r="O67" s="46">
        <f>Notas!M49</f>
        <v>0</v>
      </c>
      <c r="Q67" s="32"/>
      <c r="R67" s="7"/>
      <c r="S67" s="7"/>
      <c r="V67" s="33"/>
    </row>
    <row r="68" spans="2:22" ht="13.5" customHeight="1" x14ac:dyDescent="0.2">
      <c r="B68" s="16">
        <v>49</v>
      </c>
      <c r="C68" s="133">
        <f>Nomina!E50</f>
        <v>0</v>
      </c>
      <c r="D68" s="13" t="str">
        <f>CONCATENATE(Nomina!B50," ",Nomina!C50,", ",Nomina!D50)</f>
        <v xml:space="preserve"> , </v>
      </c>
      <c r="E68" s="46">
        <f>Notas!C50</f>
        <v>0</v>
      </c>
      <c r="F68" s="46">
        <f>Notas!D50</f>
        <v>0</v>
      </c>
      <c r="G68" s="46">
        <f>Notas!E50</f>
        <v>0</v>
      </c>
      <c r="H68" s="46">
        <f>Notas!F50</f>
        <v>0</v>
      </c>
      <c r="I68" s="46">
        <f>Notas!G50</f>
        <v>0</v>
      </c>
      <c r="J68" s="46">
        <f>Notas!H50</f>
        <v>0</v>
      </c>
      <c r="K68" s="46">
        <f>Notas!I50</f>
        <v>0</v>
      </c>
      <c r="L68" s="46">
        <f>Notas!J50</f>
        <v>0</v>
      </c>
      <c r="M68" s="46">
        <f>Notas!K50</f>
        <v>0</v>
      </c>
      <c r="N68" s="46">
        <f>Notas!L50</f>
        <v>0</v>
      </c>
      <c r="O68" s="46">
        <f>Notas!M50</f>
        <v>0</v>
      </c>
      <c r="Q68" s="32"/>
      <c r="R68" s="7"/>
      <c r="S68" s="7"/>
      <c r="V68" s="33"/>
    </row>
    <row r="69" spans="2:22" ht="13.5" customHeight="1" thickBot="1" x14ac:dyDescent="0.25">
      <c r="B69" s="17">
        <v>50</v>
      </c>
      <c r="C69" s="133">
        <f>Nomina!E51</f>
        <v>0</v>
      </c>
      <c r="D69" s="13" t="str">
        <f>CONCATENATE(Nomina!B51," ",Nomina!C51,", ",Nomina!D51)</f>
        <v xml:space="preserve"> , </v>
      </c>
      <c r="E69" s="46">
        <f>Notas!C51</f>
        <v>0</v>
      </c>
      <c r="F69" s="46">
        <f>Notas!D51</f>
        <v>0</v>
      </c>
      <c r="G69" s="46">
        <f>Notas!E51</f>
        <v>0</v>
      </c>
      <c r="H69" s="46">
        <f>Notas!F51</f>
        <v>0</v>
      </c>
      <c r="I69" s="46">
        <f>Notas!G51</f>
        <v>0</v>
      </c>
      <c r="J69" s="46">
        <f>Notas!H51</f>
        <v>0</v>
      </c>
      <c r="K69" s="46">
        <f>Notas!I51</f>
        <v>0</v>
      </c>
      <c r="L69" s="46">
        <f>Notas!J51</f>
        <v>0</v>
      </c>
      <c r="M69" s="46">
        <f>Notas!K51</f>
        <v>0</v>
      </c>
      <c r="N69" s="46">
        <f>Notas!L51</f>
        <v>0</v>
      </c>
      <c r="O69" s="46">
        <f>Notas!M51</f>
        <v>0</v>
      </c>
      <c r="Q69" s="32"/>
      <c r="R69" s="7"/>
      <c r="S69" s="88"/>
      <c r="T69" s="88"/>
      <c r="U69" s="88"/>
      <c r="V69" s="33"/>
    </row>
    <row r="70" spans="2:22" x14ac:dyDescent="0.2">
      <c r="B70" s="86" t="s">
        <v>42</v>
      </c>
      <c r="C70" s="86"/>
      <c r="D70" s="86"/>
      <c r="E70" s="6">
        <f>SUM(E14:E36,E43:E69)</f>
        <v>0</v>
      </c>
      <c r="F70" s="6">
        <f t="shared" ref="F70:K70" si="1">SUM(F14:F36,F43:F69)</f>
        <v>0</v>
      </c>
      <c r="G70" s="6">
        <f t="shared" si="1"/>
        <v>0</v>
      </c>
      <c r="H70" s="6">
        <f t="shared" si="1"/>
        <v>0</v>
      </c>
      <c r="I70" s="6">
        <f t="shared" si="1"/>
        <v>0</v>
      </c>
      <c r="J70" s="6">
        <f t="shared" si="1"/>
        <v>0</v>
      </c>
      <c r="K70" s="6">
        <f t="shared" si="1"/>
        <v>0</v>
      </c>
      <c r="L70" s="6"/>
      <c r="M70" s="6"/>
      <c r="N70" s="6"/>
      <c r="O70" s="19"/>
      <c r="P70" s="7"/>
      <c r="Q70" s="32"/>
      <c r="V70" s="33"/>
    </row>
    <row r="71" spans="2:22" ht="13.5" thickBot="1" x14ac:dyDescent="0.25">
      <c r="B71" s="87" t="s">
        <v>43</v>
      </c>
      <c r="C71" s="87"/>
      <c r="D71" s="87"/>
      <c r="E71" s="20">
        <f>ROUND(E70/3,0)</f>
        <v>0</v>
      </c>
      <c r="F71" s="20">
        <f t="shared" ref="F71:K71" si="2">ROUND(F70/3,0)</f>
        <v>0</v>
      </c>
      <c r="G71" s="20">
        <f t="shared" si="2"/>
        <v>0</v>
      </c>
      <c r="H71" s="20">
        <f t="shared" si="2"/>
        <v>0</v>
      </c>
      <c r="I71" s="20">
        <f t="shared" si="2"/>
        <v>0</v>
      </c>
      <c r="J71" s="20">
        <f t="shared" si="2"/>
        <v>0</v>
      </c>
      <c r="K71" s="20">
        <f t="shared" si="2"/>
        <v>0</v>
      </c>
      <c r="L71" s="21"/>
      <c r="M71" s="21"/>
      <c r="N71" s="21"/>
      <c r="O71" s="22"/>
      <c r="P71" s="7"/>
      <c r="Q71" s="108" t="s">
        <v>41</v>
      </c>
      <c r="R71" s="109"/>
      <c r="S71" s="109"/>
      <c r="T71" s="109"/>
      <c r="U71" s="109"/>
      <c r="V71" s="110"/>
    </row>
  </sheetData>
  <sheetProtection algorithmName="SHA-512" hashValue="Or1nrFVnJfpdFXJPcyKNV1d402CZjnCFR/UAJdxYsFLIMa9dxddfYaSI2hDuxNsnCZWs27fT7yEWRk+TF/d/Ig==" saltValue="Et2b42BIGm7OnWzxILI8hQ==" spinCount="100000" sheet="1" objects="1" scenarios="1"/>
  <mergeCells count="58">
    <mergeCell ref="C8:C13"/>
    <mergeCell ref="C37:C42"/>
    <mergeCell ref="Q10:R10"/>
    <mergeCell ref="S47:W47"/>
    <mergeCell ref="Q8:V8"/>
    <mergeCell ref="S10:T10"/>
    <mergeCell ref="U10:V10"/>
    <mergeCell ref="Q37:W37"/>
    <mergeCell ref="Q40:V40"/>
    <mergeCell ref="R25:U25"/>
    <mergeCell ref="R29:U29"/>
    <mergeCell ref="A1:W1"/>
    <mergeCell ref="Q71:V71"/>
    <mergeCell ref="E9:E12"/>
    <mergeCell ref="F9:F12"/>
    <mergeCell ref="G9:G12"/>
    <mergeCell ref="H9:H12"/>
    <mergeCell ref="I9:I12"/>
    <mergeCell ref="J9:J12"/>
    <mergeCell ref="K9:K12"/>
    <mergeCell ref="Q12:V12"/>
    <mergeCell ref="Q9:R9"/>
    <mergeCell ref="S9:T9"/>
    <mergeCell ref="U9:V9"/>
    <mergeCell ref="B8:B13"/>
    <mergeCell ref="E13:K13"/>
    <mergeCell ref="B37:B42"/>
    <mergeCell ref="L9:L13"/>
    <mergeCell ref="M9:M13"/>
    <mergeCell ref="D8:D13"/>
    <mergeCell ref="E37:K37"/>
    <mergeCell ref="L37:O37"/>
    <mergeCell ref="O9:O13"/>
    <mergeCell ref="E8:K8"/>
    <mergeCell ref="L8:O8"/>
    <mergeCell ref="N9:N13"/>
    <mergeCell ref="B71:D71"/>
    <mergeCell ref="Q49:V49"/>
    <mergeCell ref="Q50:V50"/>
    <mergeCell ref="Q56:V56"/>
    <mergeCell ref="Q57:V57"/>
    <mergeCell ref="T53:W53"/>
    <mergeCell ref="Q59:W59"/>
    <mergeCell ref="S69:U69"/>
    <mergeCell ref="L38:L42"/>
    <mergeCell ref="M38:M42"/>
    <mergeCell ref="N38:N42"/>
    <mergeCell ref="O38:O42"/>
    <mergeCell ref="B70:D70"/>
    <mergeCell ref="D37:D42"/>
    <mergeCell ref="J38:J41"/>
    <mergeCell ref="K38:K41"/>
    <mergeCell ref="E42:K42"/>
    <mergeCell ref="E38:E41"/>
    <mergeCell ref="F38:F41"/>
    <mergeCell ref="G38:G41"/>
    <mergeCell ref="H38:H41"/>
    <mergeCell ref="I38:I41"/>
  </mergeCells>
  <conditionalFormatting sqref="D52:D69">
    <cfRule type="cellIs" dxfId="1" priority="1" operator="equal">
      <formula>" ,"</formula>
    </cfRule>
  </conditionalFormatting>
  <conditionalFormatting sqref="E14:O36 E43:O69">
    <cfRule type="cellIs" dxfId="0" priority="5" operator="equal">
      <formula>0</formula>
    </cfRule>
  </conditionalFormatting>
  <printOptions horizontalCentered="1"/>
  <pageMargins left="0" right="0" top="0.59055118110236227" bottom="0.59055118110236227" header="0.51181102362204722" footer="0.51181102362204722"/>
  <pageSetup paperSize="14" scale="90" firstPageNumber="0" orientation="landscape" horizontalDpi="4294967293" verticalDpi="4294967293" r:id="rId1"/>
  <rowBreaks count="1" manualBreakCount="1">
    <brk id="36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Inf. General</vt:lpstr>
      <vt:lpstr>Nomina</vt:lpstr>
      <vt:lpstr>Notas</vt:lpstr>
      <vt:lpstr>Cuadro de Promocion</vt:lpstr>
      <vt:lpstr>Nomina!_FilterDatabase</vt:lpstr>
      <vt:lpstr>'Cuadro de Promocion'!Área_de_impresión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 WILFREDO CERNA,</cp:lastModifiedBy>
  <cp:revision>2</cp:revision>
  <cp:lastPrinted>2024-01-25T20:11:21Z</cp:lastPrinted>
  <dcterms:created xsi:type="dcterms:W3CDTF">2007-11-09T19:27:24Z</dcterms:created>
  <dcterms:modified xsi:type="dcterms:W3CDTF">2024-01-25T20:21:58Z</dcterms:modified>
  <dc:language>es-SV</dc:language>
</cp:coreProperties>
</file>