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m\OneDrive\Desktop\Veolia Personal\"/>
    </mc:Choice>
  </mc:AlternateContent>
  <xr:revisionPtr revIDLastSave="0" documentId="8_{2468371A-4E9D-4033-8F9C-02754284DDC9}" xr6:coauthVersionLast="45" xr6:coauthVersionMax="45" xr10:uidLastSave="{00000000-0000-0000-0000-000000000000}"/>
  <bookViews>
    <workbookView xWindow="-120" yWindow="-120" windowWidth="29040" windowHeight="15840" xr2:uid="{DB328F5E-2D12-44D0-807B-5D5B33999F19}"/>
  </bookViews>
  <sheets>
    <sheet name="Covid Vs Kg Retirado" sheetId="1" r:id="rId1"/>
  </sheets>
  <externalReferences>
    <externalReference r:id="rId2"/>
    <externalReference r:id="rId3"/>
  </externalReferences>
  <definedNames>
    <definedName name="ftermino">'[2]Base Datos'!$C$6</definedName>
  </definedNames>
  <calcPr calcId="191029"/>
  <pivotCaches>
    <pivotCache cacheId="35" r:id="rId4"/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4" i="1" l="1"/>
  <c r="G264" i="1"/>
  <c r="F264" i="1"/>
  <c r="E264" i="1"/>
  <c r="D264" i="1"/>
  <c r="C264" i="1"/>
  <c r="O263" i="1"/>
  <c r="G263" i="1"/>
  <c r="F263" i="1"/>
  <c r="E263" i="1"/>
  <c r="D263" i="1"/>
  <c r="C263" i="1"/>
  <c r="O262" i="1"/>
  <c r="G262" i="1"/>
  <c r="F262" i="1"/>
  <c r="E262" i="1"/>
  <c r="D262" i="1"/>
  <c r="C262" i="1"/>
  <c r="O261" i="1"/>
  <c r="G261" i="1"/>
  <c r="F261" i="1"/>
  <c r="E261" i="1"/>
  <c r="D261" i="1"/>
  <c r="C261" i="1"/>
  <c r="O260" i="1"/>
  <c r="M260" i="1"/>
  <c r="M261" i="1" s="1"/>
  <c r="M262" i="1" s="1"/>
  <c r="M263" i="1" s="1"/>
  <c r="M264" i="1" s="1"/>
  <c r="I260" i="1"/>
  <c r="I261" i="1" s="1"/>
  <c r="I262" i="1" s="1"/>
  <c r="I263" i="1" s="1"/>
  <c r="I264" i="1" s="1"/>
  <c r="G260" i="1"/>
  <c r="F260" i="1"/>
  <c r="E260" i="1"/>
  <c r="D260" i="1"/>
  <c r="C260" i="1"/>
  <c r="G259" i="1"/>
  <c r="F259" i="1"/>
  <c r="D259" i="1"/>
  <c r="E259" i="1" s="1"/>
  <c r="C259" i="1"/>
  <c r="G258" i="1"/>
  <c r="F258" i="1"/>
  <c r="D258" i="1"/>
  <c r="E258" i="1" s="1"/>
  <c r="C258" i="1"/>
  <c r="G257" i="1"/>
  <c r="F257" i="1"/>
  <c r="D257" i="1"/>
  <c r="E257" i="1" s="1"/>
  <c r="C257" i="1"/>
  <c r="G256" i="1"/>
  <c r="F256" i="1"/>
  <c r="D256" i="1"/>
  <c r="E256" i="1" s="1"/>
  <c r="C256" i="1"/>
  <c r="G255" i="1"/>
  <c r="F255" i="1"/>
  <c r="D255" i="1"/>
  <c r="E255" i="1" s="1"/>
  <c r="C255" i="1"/>
  <c r="G254" i="1"/>
  <c r="F254" i="1"/>
  <c r="D254" i="1"/>
  <c r="E254" i="1" s="1"/>
  <c r="C254" i="1"/>
  <c r="G253" i="1"/>
  <c r="F253" i="1"/>
  <c r="D253" i="1"/>
  <c r="E253" i="1" s="1"/>
  <c r="C253" i="1"/>
  <c r="G252" i="1"/>
  <c r="F252" i="1"/>
  <c r="E252" i="1"/>
  <c r="D252" i="1"/>
  <c r="C252" i="1"/>
  <c r="G251" i="1"/>
  <c r="F251" i="1"/>
  <c r="D251" i="1"/>
  <c r="E251" i="1" s="1"/>
  <c r="C251" i="1"/>
  <c r="G250" i="1"/>
  <c r="F250" i="1"/>
  <c r="D250" i="1"/>
  <c r="E250" i="1" s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D247" i="1"/>
  <c r="E247" i="1" s="1"/>
  <c r="C247" i="1"/>
  <c r="G246" i="1"/>
  <c r="F246" i="1"/>
  <c r="D246" i="1"/>
  <c r="E246" i="1" s="1"/>
  <c r="C246" i="1"/>
  <c r="G245" i="1"/>
  <c r="F245" i="1"/>
  <c r="D245" i="1"/>
  <c r="E245" i="1" s="1"/>
  <c r="C245" i="1"/>
  <c r="G244" i="1"/>
  <c r="F244" i="1"/>
  <c r="E244" i="1"/>
  <c r="D244" i="1"/>
  <c r="C244" i="1"/>
  <c r="G243" i="1"/>
  <c r="F243" i="1"/>
  <c r="D243" i="1"/>
  <c r="E243" i="1" s="1"/>
  <c r="C243" i="1"/>
  <c r="G242" i="1"/>
  <c r="F242" i="1"/>
  <c r="D242" i="1"/>
  <c r="E242" i="1" s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D239" i="1"/>
  <c r="E239" i="1" s="1"/>
  <c r="C239" i="1"/>
  <c r="G238" i="1"/>
  <c r="F238" i="1"/>
  <c r="D238" i="1"/>
  <c r="E238" i="1" s="1"/>
  <c r="C238" i="1"/>
  <c r="G237" i="1"/>
  <c r="F237" i="1"/>
  <c r="D237" i="1"/>
  <c r="E237" i="1" s="1"/>
  <c r="C237" i="1"/>
  <c r="G236" i="1"/>
  <c r="F236" i="1"/>
  <c r="E236" i="1"/>
  <c r="D236" i="1"/>
  <c r="C236" i="1"/>
  <c r="G235" i="1"/>
  <c r="F235" i="1"/>
  <c r="D235" i="1"/>
  <c r="E235" i="1" s="1"/>
  <c r="C235" i="1"/>
  <c r="G234" i="1"/>
  <c r="F234" i="1"/>
  <c r="D234" i="1"/>
  <c r="E234" i="1" s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D231" i="1"/>
  <c r="E231" i="1" s="1"/>
  <c r="C231" i="1"/>
  <c r="G230" i="1"/>
  <c r="F230" i="1"/>
  <c r="D230" i="1"/>
  <c r="E230" i="1" s="1"/>
  <c r="C230" i="1"/>
  <c r="G229" i="1"/>
  <c r="F229" i="1"/>
  <c r="D229" i="1"/>
  <c r="E229" i="1" s="1"/>
  <c r="C229" i="1"/>
  <c r="G228" i="1"/>
  <c r="F228" i="1"/>
  <c r="E228" i="1"/>
  <c r="D228" i="1"/>
  <c r="C228" i="1"/>
  <c r="G227" i="1"/>
  <c r="F227" i="1"/>
  <c r="D227" i="1"/>
  <c r="E227" i="1" s="1"/>
  <c r="C227" i="1"/>
  <c r="G226" i="1"/>
  <c r="F226" i="1"/>
  <c r="D226" i="1"/>
  <c r="E226" i="1" s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D223" i="1"/>
  <c r="E223" i="1" s="1"/>
  <c r="C223" i="1"/>
  <c r="G222" i="1"/>
  <c r="F222" i="1"/>
  <c r="D222" i="1"/>
  <c r="E222" i="1" s="1"/>
  <c r="C222" i="1"/>
  <c r="G221" i="1"/>
  <c r="F221" i="1"/>
  <c r="D221" i="1"/>
  <c r="E221" i="1" s="1"/>
  <c r="C221" i="1"/>
  <c r="G220" i="1"/>
  <c r="F220" i="1"/>
  <c r="E220" i="1"/>
  <c r="D220" i="1"/>
  <c r="C220" i="1"/>
  <c r="G219" i="1"/>
  <c r="F219" i="1"/>
  <c r="D219" i="1"/>
  <c r="E219" i="1" s="1"/>
  <c r="C219" i="1"/>
  <c r="G218" i="1"/>
  <c r="F218" i="1"/>
  <c r="D218" i="1"/>
  <c r="E218" i="1" s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D215" i="1"/>
  <c r="E215" i="1" s="1"/>
  <c r="C215" i="1"/>
  <c r="G214" i="1"/>
  <c r="F214" i="1"/>
  <c r="D214" i="1"/>
  <c r="E214" i="1" s="1"/>
  <c r="C214" i="1"/>
  <c r="G213" i="1"/>
  <c r="F213" i="1"/>
  <c r="D213" i="1"/>
  <c r="E213" i="1" s="1"/>
  <c r="C213" i="1"/>
  <c r="G212" i="1"/>
  <c r="F212" i="1"/>
  <c r="E212" i="1"/>
  <c r="D212" i="1"/>
  <c r="C212" i="1"/>
  <c r="G211" i="1"/>
  <c r="F211" i="1"/>
  <c r="D211" i="1"/>
  <c r="E211" i="1" s="1"/>
  <c r="C211" i="1"/>
  <c r="G210" i="1"/>
  <c r="F210" i="1"/>
  <c r="D210" i="1"/>
  <c r="E210" i="1" s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D207" i="1"/>
  <c r="E207" i="1" s="1"/>
  <c r="C207" i="1"/>
  <c r="G206" i="1"/>
  <c r="F206" i="1"/>
  <c r="D206" i="1"/>
  <c r="E206" i="1" s="1"/>
  <c r="C206" i="1"/>
  <c r="G205" i="1"/>
  <c r="F205" i="1"/>
  <c r="D205" i="1"/>
  <c r="E205" i="1" s="1"/>
  <c r="C205" i="1"/>
  <c r="G204" i="1"/>
  <c r="F204" i="1"/>
  <c r="E204" i="1"/>
  <c r="D204" i="1"/>
  <c r="C204" i="1"/>
  <c r="G203" i="1"/>
  <c r="F203" i="1"/>
  <c r="D203" i="1"/>
  <c r="E203" i="1" s="1"/>
  <c r="C203" i="1"/>
  <c r="G202" i="1"/>
  <c r="F202" i="1"/>
  <c r="D202" i="1"/>
  <c r="E202" i="1" s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D199" i="1"/>
  <c r="E199" i="1" s="1"/>
  <c r="C199" i="1"/>
  <c r="G198" i="1"/>
  <c r="F198" i="1"/>
  <c r="D198" i="1"/>
  <c r="E198" i="1" s="1"/>
  <c r="C198" i="1"/>
  <c r="G197" i="1"/>
  <c r="F197" i="1"/>
  <c r="D197" i="1"/>
  <c r="E197" i="1" s="1"/>
  <c r="C197" i="1"/>
  <c r="G196" i="1"/>
  <c r="F196" i="1"/>
  <c r="E196" i="1"/>
  <c r="D196" i="1"/>
  <c r="C196" i="1"/>
  <c r="G195" i="1"/>
  <c r="F195" i="1"/>
  <c r="D195" i="1"/>
  <c r="E195" i="1" s="1"/>
  <c r="C195" i="1"/>
  <c r="G194" i="1"/>
  <c r="F194" i="1"/>
  <c r="D194" i="1"/>
  <c r="E194" i="1" s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D191" i="1"/>
  <c r="E191" i="1" s="1"/>
  <c r="C191" i="1"/>
  <c r="G190" i="1"/>
  <c r="F190" i="1"/>
  <c r="D190" i="1"/>
  <c r="E190" i="1" s="1"/>
  <c r="C190" i="1"/>
  <c r="G189" i="1"/>
  <c r="F189" i="1"/>
  <c r="D189" i="1"/>
  <c r="E189" i="1" s="1"/>
  <c r="C189" i="1"/>
  <c r="G188" i="1"/>
  <c r="F188" i="1"/>
  <c r="E188" i="1"/>
  <c r="D188" i="1"/>
  <c r="C188" i="1"/>
  <c r="G187" i="1"/>
  <c r="F187" i="1"/>
  <c r="D187" i="1"/>
  <c r="E187" i="1" s="1"/>
  <c r="C187" i="1"/>
  <c r="G186" i="1"/>
  <c r="F186" i="1"/>
  <c r="D186" i="1"/>
  <c r="E186" i="1" s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D183" i="1"/>
  <c r="E183" i="1" s="1"/>
  <c r="C183" i="1"/>
  <c r="G182" i="1"/>
  <c r="F182" i="1"/>
  <c r="D182" i="1"/>
  <c r="E182" i="1" s="1"/>
  <c r="C182" i="1"/>
  <c r="G181" i="1"/>
  <c r="F181" i="1"/>
  <c r="D181" i="1"/>
  <c r="E181" i="1" s="1"/>
  <c r="C181" i="1"/>
  <c r="G180" i="1"/>
  <c r="F180" i="1"/>
  <c r="E180" i="1"/>
  <c r="D180" i="1"/>
  <c r="C180" i="1"/>
  <c r="G179" i="1"/>
  <c r="F179" i="1"/>
  <c r="D179" i="1"/>
  <c r="E179" i="1" s="1"/>
  <c r="C179" i="1"/>
  <c r="G178" i="1"/>
  <c r="F178" i="1"/>
  <c r="D178" i="1"/>
  <c r="E178" i="1" s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D175" i="1"/>
  <c r="E175" i="1" s="1"/>
  <c r="C175" i="1"/>
  <c r="G174" i="1"/>
  <c r="F174" i="1"/>
  <c r="D174" i="1"/>
  <c r="E174" i="1" s="1"/>
  <c r="C174" i="1"/>
  <c r="G173" i="1"/>
  <c r="F173" i="1"/>
  <c r="D173" i="1"/>
  <c r="E173" i="1" s="1"/>
  <c r="C173" i="1"/>
  <c r="G172" i="1"/>
  <c r="F172" i="1"/>
  <c r="E172" i="1"/>
  <c r="D172" i="1"/>
  <c r="C172" i="1"/>
  <c r="G171" i="1"/>
  <c r="F171" i="1"/>
  <c r="D171" i="1"/>
  <c r="E171" i="1" s="1"/>
  <c r="C171" i="1"/>
  <c r="G170" i="1"/>
  <c r="F170" i="1"/>
  <c r="D170" i="1"/>
  <c r="E170" i="1" s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D167" i="1"/>
  <c r="E167" i="1" s="1"/>
  <c r="C167" i="1"/>
  <c r="G166" i="1"/>
  <c r="F166" i="1"/>
  <c r="D166" i="1"/>
  <c r="E166" i="1" s="1"/>
  <c r="C166" i="1"/>
  <c r="G165" i="1"/>
  <c r="F165" i="1"/>
  <c r="D165" i="1"/>
  <c r="E165" i="1" s="1"/>
  <c r="C165" i="1"/>
  <c r="G164" i="1"/>
  <c r="F164" i="1"/>
  <c r="E164" i="1"/>
  <c r="D164" i="1"/>
  <c r="C164" i="1"/>
  <c r="G163" i="1"/>
  <c r="F163" i="1"/>
  <c r="D163" i="1"/>
  <c r="E163" i="1" s="1"/>
  <c r="C163" i="1"/>
  <c r="G162" i="1"/>
  <c r="F162" i="1"/>
  <c r="D162" i="1"/>
  <c r="E162" i="1" s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D159" i="1"/>
  <c r="E159" i="1" s="1"/>
  <c r="C159" i="1"/>
  <c r="G158" i="1"/>
  <c r="F158" i="1"/>
  <c r="D158" i="1"/>
  <c r="E158" i="1" s="1"/>
  <c r="C158" i="1"/>
  <c r="G157" i="1"/>
  <c r="F157" i="1"/>
  <c r="D157" i="1"/>
  <c r="E157" i="1" s="1"/>
  <c r="C157" i="1"/>
  <c r="G156" i="1"/>
  <c r="F156" i="1"/>
  <c r="E156" i="1"/>
  <c r="D156" i="1"/>
  <c r="C156" i="1"/>
  <c r="G155" i="1"/>
  <c r="F155" i="1"/>
  <c r="D155" i="1"/>
  <c r="E155" i="1" s="1"/>
  <c r="C155" i="1"/>
  <c r="G154" i="1"/>
  <c r="F154" i="1"/>
  <c r="D154" i="1"/>
  <c r="E154" i="1" s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D151" i="1"/>
  <c r="E151" i="1" s="1"/>
  <c r="C151" i="1"/>
  <c r="G150" i="1"/>
  <c r="F150" i="1"/>
  <c r="D150" i="1"/>
  <c r="E150" i="1" s="1"/>
  <c r="C150" i="1"/>
  <c r="G149" i="1"/>
  <c r="F149" i="1"/>
  <c r="D149" i="1"/>
  <c r="E149" i="1" s="1"/>
  <c r="C149" i="1"/>
  <c r="G148" i="1"/>
  <c r="F148" i="1"/>
  <c r="E148" i="1"/>
  <c r="D148" i="1"/>
  <c r="C148" i="1"/>
  <c r="G147" i="1"/>
  <c r="F147" i="1"/>
  <c r="D147" i="1"/>
  <c r="E147" i="1" s="1"/>
  <c r="C147" i="1"/>
  <c r="G146" i="1"/>
  <c r="F146" i="1"/>
  <c r="D146" i="1"/>
  <c r="E146" i="1" s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D143" i="1"/>
  <c r="E143" i="1" s="1"/>
  <c r="C143" i="1"/>
  <c r="G142" i="1"/>
  <c r="F142" i="1"/>
  <c r="D142" i="1"/>
  <c r="E142" i="1" s="1"/>
  <c r="C142" i="1"/>
  <c r="G141" i="1"/>
  <c r="F141" i="1"/>
  <c r="D141" i="1"/>
  <c r="E141" i="1" s="1"/>
  <c r="C141" i="1"/>
  <c r="G140" i="1"/>
  <c r="F140" i="1"/>
  <c r="E140" i="1"/>
  <c r="D140" i="1"/>
  <c r="C140" i="1"/>
  <c r="G139" i="1"/>
  <c r="F139" i="1"/>
  <c r="D139" i="1"/>
  <c r="E139" i="1" s="1"/>
  <c r="C139" i="1"/>
  <c r="G138" i="1"/>
  <c r="F138" i="1"/>
  <c r="D138" i="1"/>
  <c r="E138" i="1" s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D135" i="1"/>
  <c r="E135" i="1" s="1"/>
  <c r="C135" i="1"/>
  <c r="G134" i="1"/>
  <c r="F134" i="1"/>
  <c r="D134" i="1"/>
  <c r="E134" i="1" s="1"/>
  <c r="C134" i="1"/>
  <c r="G133" i="1"/>
  <c r="F133" i="1"/>
  <c r="D133" i="1"/>
  <c r="E133" i="1" s="1"/>
  <c r="C133" i="1"/>
  <c r="G132" i="1"/>
  <c r="F132" i="1"/>
  <c r="E132" i="1"/>
  <c r="D132" i="1"/>
  <c r="C132" i="1"/>
  <c r="G131" i="1"/>
  <c r="F131" i="1"/>
  <c r="D131" i="1"/>
  <c r="E131" i="1" s="1"/>
  <c r="C131" i="1"/>
  <c r="G130" i="1"/>
  <c r="F130" i="1"/>
  <c r="D130" i="1"/>
  <c r="E130" i="1" s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D127" i="1"/>
  <c r="E127" i="1" s="1"/>
  <c r="C127" i="1"/>
  <c r="G126" i="1"/>
  <c r="F126" i="1"/>
  <c r="D126" i="1"/>
  <c r="E126" i="1" s="1"/>
  <c r="C126" i="1"/>
  <c r="G125" i="1"/>
  <c r="F125" i="1"/>
  <c r="D125" i="1"/>
  <c r="E125" i="1" s="1"/>
  <c r="C125" i="1"/>
  <c r="G124" i="1"/>
  <c r="F124" i="1"/>
  <c r="E124" i="1"/>
  <c r="D124" i="1"/>
  <c r="C124" i="1"/>
  <c r="G123" i="1"/>
  <c r="F123" i="1"/>
  <c r="D123" i="1"/>
  <c r="E123" i="1" s="1"/>
  <c r="C123" i="1"/>
  <c r="G122" i="1"/>
  <c r="F122" i="1"/>
  <c r="D122" i="1"/>
  <c r="E122" i="1" s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D119" i="1"/>
  <c r="E119" i="1" s="1"/>
  <c r="C119" i="1"/>
  <c r="G118" i="1"/>
  <c r="F118" i="1"/>
  <c r="D118" i="1"/>
  <c r="E118" i="1" s="1"/>
  <c r="C118" i="1"/>
  <c r="G117" i="1"/>
  <c r="F117" i="1"/>
  <c r="D117" i="1"/>
  <c r="E117" i="1" s="1"/>
  <c r="C117" i="1"/>
  <c r="G116" i="1"/>
  <c r="F116" i="1"/>
  <c r="E116" i="1"/>
  <c r="D116" i="1"/>
  <c r="C116" i="1"/>
  <c r="G115" i="1"/>
  <c r="F115" i="1"/>
  <c r="D115" i="1"/>
  <c r="E115" i="1" s="1"/>
  <c r="C115" i="1"/>
  <c r="G114" i="1"/>
  <c r="F114" i="1"/>
  <c r="D114" i="1"/>
  <c r="E114" i="1" s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D111" i="1"/>
  <c r="E111" i="1" s="1"/>
  <c r="C111" i="1"/>
  <c r="G110" i="1"/>
  <c r="F110" i="1"/>
  <c r="D110" i="1"/>
  <c r="E110" i="1" s="1"/>
  <c r="C110" i="1"/>
  <c r="G109" i="1"/>
  <c r="F109" i="1"/>
  <c r="D109" i="1"/>
  <c r="E109" i="1" s="1"/>
  <c r="C109" i="1"/>
  <c r="G108" i="1"/>
  <c r="F108" i="1"/>
  <c r="E108" i="1"/>
  <c r="D108" i="1"/>
  <c r="C108" i="1"/>
  <c r="G107" i="1"/>
  <c r="F107" i="1"/>
  <c r="D107" i="1"/>
  <c r="E107" i="1" s="1"/>
  <c r="C107" i="1"/>
  <c r="G106" i="1"/>
  <c r="F106" i="1"/>
  <c r="D106" i="1"/>
  <c r="E106" i="1" s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D103" i="1"/>
  <c r="E103" i="1" s="1"/>
  <c r="C103" i="1"/>
  <c r="G102" i="1"/>
  <c r="F102" i="1"/>
  <c r="D102" i="1"/>
  <c r="E102" i="1" s="1"/>
  <c r="C102" i="1"/>
  <c r="G101" i="1"/>
  <c r="F101" i="1"/>
  <c r="D101" i="1"/>
  <c r="E101" i="1" s="1"/>
  <c r="C101" i="1"/>
  <c r="G100" i="1"/>
  <c r="F100" i="1"/>
  <c r="E100" i="1"/>
  <c r="D100" i="1"/>
  <c r="C100" i="1"/>
  <c r="G99" i="1"/>
  <c r="F99" i="1"/>
  <c r="D99" i="1"/>
  <c r="E99" i="1" s="1"/>
  <c r="C99" i="1"/>
  <c r="G98" i="1"/>
  <c r="F98" i="1"/>
  <c r="D98" i="1"/>
  <c r="E98" i="1" s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D95" i="1"/>
  <c r="E95" i="1" s="1"/>
  <c r="C95" i="1"/>
  <c r="G94" i="1"/>
  <c r="F94" i="1"/>
  <c r="D94" i="1"/>
  <c r="E94" i="1" s="1"/>
  <c r="C94" i="1"/>
  <c r="G93" i="1"/>
  <c r="F93" i="1"/>
  <c r="D93" i="1"/>
  <c r="E93" i="1" s="1"/>
  <c r="C93" i="1"/>
  <c r="G92" i="1"/>
  <c r="F92" i="1"/>
  <c r="E92" i="1"/>
  <c r="D92" i="1"/>
  <c r="C92" i="1"/>
  <c r="G91" i="1"/>
  <c r="F91" i="1"/>
  <c r="D91" i="1"/>
  <c r="E91" i="1" s="1"/>
  <c r="C91" i="1"/>
  <c r="G90" i="1"/>
  <c r="F90" i="1"/>
  <c r="D90" i="1"/>
  <c r="E90" i="1" s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D87" i="1"/>
  <c r="E87" i="1" s="1"/>
  <c r="C87" i="1"/>
  <c r="G86" i="1"/>
  <c r="F86" i="1"/>
  <c r="D86" i="1"/>
  <c r="E86" i="1" s="1"/>
  <c r="C86" i="1"/>
  <c r="G85" i="1"/>
  <c r="F85" i="1"/>
  <c r="D85" i="1"/>
  <c r="E85" i="1" s="1"/>
  <c r="C85" i="1"/>
  <c r="G84" i="1"/>
  <c r="F84" i="1"/>
  <c r="E84" i="1"/>
  <c r="D84" i="1"/>
  <c r="C84" i="1"/>
  <c r="G83" i="1"/>
  <c r="F83" i="1"/>
  <c r="D83" i="1"/>
  <c r="E83" i="1" s="1"/>
  <c r="C83" i="1"/>
  <c r="G82" i="1"/>
  <c r="F82" i="1"/>
  <c r="D82" i="1"/>
  <c r="E82" i="1" s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D79" i="1"/>
  <c r="E79" i="1" s="1"/>
  <c r="C79" i="1"/>
  <c r="G78" i="1"/>
  <c r="F78" i="1"/>
  <c r="D78" i="1"/>
  <c r="E78" i="1" s="1"/>
  <c r="C78" i="1"/>
  <c r="G77" i="1"/>
  <c r="F77" i="1"/>
  <c r="D77" i="1"/>
  <c r="E77" i="1" s="1"/>
  <c r="C77" i="1"/>
  <c r="G76" i="1"/>
  <c r="F76" i="1"/>
  <c r="E76" i="1"/>
  <c r="D76" i="1"/>
  <c r="C76" i="1"/>
  <c r="G75" i="1"/>
  <c r="F75" i="1"/>
  <c r="D75" i="1"/>
  <c r="E75" i="1" s="1"/>
  <c r="C75" i="1"/>
  <c r="G74" i="1"/>
  <c r="F74" i="1"/>
  <c r="D74" i="1"/>
  <c r="E74" i="1" s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D71" i="1"/>
  <c r="E71" i="1" s="1"/>
  <c r="C71" i="1"/>
  <c r="G70" i="1"/>
  <c r="F70" i="1"/>
  <c r="D70" i="1"/>
  <c r="E70" i="1" s="1"/>
  <c r="C70" i="1"/>
  <c r="G69" i="1"/>
  <c r="F69" i="1"/>
  <c r="D69" i="1"/>
  <c r="E69" i="1" s="1"/>
  <c r="C69" i="1"/>
  <c r="G68" i="1"/>
  <c r="F68" i="1"/>
  <c r="E68" i="1"/>
  <c r="D68" i="1"/>
  <c r="C68" i="1"/>
  <c r="G67" i="1"/>
  <c r="F67" i="1"/>
  <c r="D67" i="1"/>
  <c r="E67" i="1" s="1"/>
  <c r="C67" i="1"/>
  <c r="G66" i="1"/>
  <c r="F66" i="1"/>
  <c r="D66" i="1"/>
  <c r="E66" i="1" s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D63" i="1"/>
  <c r="E63" i="1" s="1"/>
  <c r="C63" i="1"/>
  <c r="G62" i="1"/>
  <c r="F62" i="1"/>
  <c r="D62" i="1"/>
  <c r="E62" i="1" s="1"/>
  <c r="C62" i="1"/>
  <c r="G61" i="1"/>
  <c r="F61" i="1"/>
  <c r="D61" i="1"/>
  <c r="E61" i="1" s="1"/>
  <c r="C61" i="1"/>
  <c r="G60" i="1"/>
  <c r="F60" i="1"/>
  <c r="E60" i="1"/>
  <c r="D60" i="1"/>
  <c r="C60" i="1"/>
  <c r="G59" i="1"/>
  <c r="F59" i="1"/>
  <c r="D59" i="1"/>
  <c r="E59" i="1" s="1"/>
  <c r="C59" i="1"/>
  <c r="G58" i="1"/>
  <c r="F58" i="1"/>
  <c r="D58" i="1"/>
  <c r="E58" i="1" s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D55" i="1"/>
  <c r="E55" i="1" s="1"/>
  <c r="C55" i="1"/>
  <c r="G54" i="1"/>
  <c r="F54" i="1"/>
  <c r="D54" i="1"/>
  <c r="E54" i="1" s="1"/>
  <c r="C54" i="1"/>
  <c r="G53" i="1"/>
  <c r="F53" i="1"/>
  <c r="D53" i="1"/>
  <c r="E53" i="1" s="1"/>
  <c r="C53" i="1"/>
  <c r="G52" i="1"/>
  <c r="F52" i="1"/>
  <c r="E52" i="1"/>
  <c r="D52" i="1"/>
  <c r="C52" i="1"/>
  <c r="G51" i="1"/>
  <c r="F51" i="1"/>
  <c r="D51" i="1"/>
  <c r="E51" i="1" s="1"/>
  <c r="C51" i="1"/>
  <c r="G50" i="1"/>
  <c r="F50" i="1"/>
  <c r="D50" i="1"/>
  <c r="E50" i="1" s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D47" i="1"/>
  <c r="E47" i="1" s="1"/>
  <c r="C47" i="1"/>
  <c r="G46" i="1"/>
  <c r="F46" i="1"/>
  <c r="D46" i="1"/>
  <c r="E46" i="1" s="1"/>
  <c r="C46" i="1"/>
  <c r="G45" i="1"/>
  <c r="F45" i="1"/>
  <c r="D45" i="1"/>
  <c r="E45" i="1" s="1"/>
  <c r="C45" i="1"/>
  <c r="G44" i="1"/>
  <c r="F44" i="1"/>
  <c r="E44" i="1"/>
  <c r="D44" i="1"/>
  <c r="C44" i="1"/>
  <c r="G43" i="1"/>
  <c r="F43" i="1"/>
  <c r="D43" i="1"/>
  <c r="E43" i="1" s="1"/>
  <c r="C43" i="1"/>
  <c r="G42" i="1"/>
  <c r="F42" i="1"/>
  <c r="D42" i="1"/>
  <c r="E42" i="1" s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D39" i="1"/>
  <c r="E39" i="1" s="1"/>
  <c r="C39" i="1"/>
  <c r="G38" i="1"/>
  <c r="F38" i="1"/>
  <c r="D38" i="1"/>
  <c r="E38" i="1" s="1"/>
  <c r="C38" i="1"/>
  <c r="G37" i="1"/>
  <c r="F37" i="1"/>
  <c r="D37" i="1"/>
  <c r="E37" i="1" s="1"/>
  <c r="C37" i="1"/>
  <c r="G36" i="1"/>
  <c r="F36" i="1"/>
  <c r="E36" i="1"/>
  <c r="D36" i="1"/>
  <c r="C36" i="1"/>
  <c r="G35" i="1"/>
  <c r="F35" i="1"/>
  <c r="D35" i="1"/>
  <c r="E35" i="1" s="1"/>
  <c r="C35" i="1"/>
  <c r="G34" i="1"/>
  <c r="F34" i="1"/>
  <c r="D34" i="1"/>
  <c r="E34" i="1" s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D31" i="1"/>
  <c r="E31" i="1" s="1"/>
  <c r="C31" i="1"/>
  <c r="G30" i="1"/>
  <c r="F30" i="1"/>
  <c r="D30" i="1"/>
  <c r="E30" i="1" s="1"/>
  <c r="C30" i="1"/>
  <c r="G29" i="1"/>
  <c r="F29" i="1"/>
  <c r="D29" i="1"/>
  <c r="E29" i="1" s="1"/>
  <c r="C29" i="1"/>
  <c r="G28" i="1"/>
  <c r="F28" i="1"/>
  <c r="E28" i="1"/>
  <c r="D28" i="1"/>
  <c r="C28" i="1"/>
  <c r="G27" i="1"/>
  <c r="F27" i="1"/>
  <c r="D27" i="1"/>
  <c r="E27" i="1" s="1"/>
  <c r="C27" i="1"/>
  <c r="G26" i="1"/>
  <c r="F26" i="1"/>
  <c r="D26" i="1"/>
  <c r="E26" i="1" s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D23" i="1"/>
  <c r="E23" i="1" s="1"/>
  <c r="C23" i="1"/>
  <c r="G22" i="1"/>
  <c r="F22" i="1"/>
  <c r="D22" i="1"/>
  <c r="E22" i="1" s="1"/>
  <c r="C22" i="1"/>
  <c r="G21" i="1"/>
  <c r="F21" i="1"/>
  <c r="D21" i="1"/>
  <c r="E21" i="1" s="1"/>
  <c r="C21" i="1"/>
  <c r="G20" i="1"/>
  <c r="F20" i="1"/>
  <c r="E20" i="1"/>
  <c r="D20" i="1"/>
  <c r="C20" i="1"/>
  <c r="G19" i="1"/>
  <c r="F19" i="1"/>
  <c r="D19" i="1"/>
  <c r="E19" i="1" s="1"/>
  <c r="C19" i="1"/>
  <c r="G18" i="1"/>
  <c r="F18" i="1"/>
  <c r="D18" i="1"/>
  <c r="E18" i="1" s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D15" i="1"/>
  <c r="E15" i="1" s="1"/>
  <c r="C15" i="1"/>
  <c r="G14" i="1"/>
  <c r="F14" i="1"/>
  <c r="D14" i="1"/>
  <c r="E14" i="1" s="1"/>
  <c r="C14" i="1"/>
  <c r="G13" i="1"/>
  <c r="F13" i="1"/>
  <c r="D13" i="1"/>
  <c r="E13" i="1" s="1"/>
  <c r="C13" i="1"/>
  <c r="G12" i="1"/>
  <c r="F12" i="1"/>
  <c r="E12" i="1"/>
  <c r="D12" i="1"/>
  <c r="C12" i="1"/>
  <c r="G11" i="1"/>
  <c r="F11" i="1"/>
  <c r="D11" i="1"/>
  <c r="E11" i="1" s="1"/>
  <c r="C11" i="1"/>
  <c r="G10" i="1"/>
  <c r="F10" i="1"/>
  <c r="D10" i="1"/>
  <c r="E10" i="1" s="1"/>
  <c r="C10" i="1"/>
  <c r="G9" i="1"/>
  <c r="F9" i="1"/>
  <c r="E9" i="1"/>
  <c r="D9" i="1"/>
  <c r="C9" i="1"/>
  <c r="G8" i="1"/>
  <c r="F8" i="1"/>
  <c r="E8" i="1"/>
  <c r="D8" i="1"/>
  <c r="C8" i="1"/>
  <c r="G7" i="1"/>
  <c r="F7" i="1"/>
  <c r="D7" i="1"/>
  <c r="E7" i="1" s="1"/>
  <c r="C7" i="1"/>
  <c r="G6" i="1"/>
  <c r="F6" i="1"/>
  <c r="D6" i="1"/>
  <c r="E6" i="1" s="1"/>
  <c r="C6" i="1"/>
  <c r="G5" i="1"/>
  <c r="F5" i="1"/>
  <c r="D5" i="1"/>
  <c r="E5" i="1" s="1"/>
  <c r="C5" i="1"/>
  <c r="G4" i="1"/>
  <c r="F4" i="1"/>
  <c r="E4" i="1"/>
  <c r="D4" i="1"/>
  <c r="C4" i="1"/>
  <c r="G3" i="1"/>
  <c r="F3" i="1"/>
  <c r="D3" i="1"/>
  <c r="E3" i="1" s="1"/>
  <c r="C3" i="1"/>
  <c r="G2" i="1"/>
  <c r="F2" i="1"/>
  <c r="D2" i="1"/>
  <c r="E2" i="1" s="1"/>
  <c r="C2" i="1"/>
</calcChain>
</file>

<file path=xl/sharedStrings.xml><?xml version="1.0" encoding="utf-8"?>
<sst xmlns="http://schemas.openxmlformats.org/spreadsheetml/2006/main" count="54" uniqueCount="39">
  <si>
    <t>OBJECTID</t>
  </si>
  <si>
    <t>FECHA</t>
  </si>
  <si>
    <t>Dia Semana</t>
  </si>
  <si>
    <t>Dia</t>
  </si>
  <si>
    <t>Dia Semana2</t>
  </si>
  <si>
    <t>Mes</t>
  </si>
  <si>
    <t>Semana</t>
  </si>
  <si>
    <t>N_FALL</t>
  </si>
  <si>
    <t>T_FALL</t>
  </si>
  <si>
    <t>T_HOSP</t>
  </si>
  <si>
    <t>T_VM</t>
  </si>
  <si>
    <t>T_ACT</t>
  </si>
  <si>
    <t>T_CASOS</t>
  </si>
  <si>
    <t>N_CASOS</t>
  </si>
  <si>
    <t>Kg Reas Retirado</t>
  </si>
  <si>
    <t>Mensual</t>
  </si>
  <si>
    <t>NCASOS</t>
  </si>
  <si>
    <t>Kg Reas</t>
  </si>
  <si>
    <t>THOSP</t>
  </si>
  <si>
    <t xml:space="preserve">Lunes </t>
  </si>
  <si>
    <t>Martes</t>
  </si>
  <si>
    <t>Miércoles</t>
  </si>
  <si>
    <t>Jueves</t>
  </si>
  <si>
    <t>Viernes</t>
  </si>
  <si>
    <t>Sábado</t>
  </si>
  <si>
    <t>Domingo</t>
  </si>
  <si>
    <t>Total general</t>
  </si>
  <si>
    <t>Semanal</t>
  </si>
  <si>
    <t>Suma de Kg Reas Retirado</t>
  </si>
  <si>
    <t>Lunes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</si>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</sst>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Franklin Gothic Demi Cond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Franklin Gothic Demi Cond"/>
        <family val="2"/>
        <scheme val="none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name val="Franklin Gothic Demi Cond"/>
        <family val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Analisis</a:t>
            </a:r>
            <a:r>
              <a:rPr lang="es-CL" b="1" baseline="0"/>
              <a:t> Diario</a:t>
            </a:r>
            <a:endParaRPr lang="es-C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7884248"/>
        <c:axId val="787884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'[1]COVID-19_Chile%3A_Evolucion_Dia'!$E$1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'[1]COVID-19_Chile%3A_Evolucion_Dia'!$B$2:$D$259</c15:sqref>
                        </c15:formulaRef>
                      </c:ext>
                    </c:extLst>
                    <c:strCache>
                      <c:ptCount val="258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'[1]COVID-19_Chile%3A_Evolucion_Dia'!$E$2:$E$259</c15:sqref>
                        </c15:formulaRef>
                      </c:ext>
                    </c:extLst>
                    <c:numCache>
                      <c:formatCode>General</c:formatCode>
                      <c:ptCount val="25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CF1-403A-9884-E07F6D528ED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'[1]COVID-19_Chile%3A_Evolucion_Dia'!$B$2:$D$259</c15:sqref>
                        </c15:formulaRef>
                      </c:ext>
                    </c:extLst>
                    <c:strCache>
                      <c:ptCount val="258"/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'[1]COVID-19_Chile%3A_Evolucion_Dia'!$F$2:$F$259</c15:sqref>
                        </c15:formulaRef>
                      </c:ext>
                    </c:extLst>
                    <c:numCache>
                      <c:formatCode>General</c:formatCode>
                      <c:ptCount val="25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F1-403A-9884-E07F6D528ED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'[1]COVID-19_Chile%3A_Evolucion_Dia'!$B$2:$D$259</c15:sqref>
                        </c15:formulaRef>
                      </c:ext>
                    </c:extLst>
                    <c:strCache>
                      <c:ptCount val="258"/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'[1]COVID-19_Chile%3A_Evolucion_Dia'!$G$2:$G$259</c15:sqref>
                        </c15:formulaRef>
                      </c:ext>
                    </c:extLst>
                    <c:numCache>
                      <c:formatCode>General</c:formatCode>
                      <c:ptCount val="25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F1-403A-9884-E07F6D528ED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'[1]COVID-19_Chile%3A_Evolucion_Dia'!$B$2:$D$259</c15:sqref>
                        </c15:formulaRef>
                      </c:ext>
                    </c:extLst>
                    <c:strCache>
                      <c:ptCount val="258"/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'[1]COVID-19_Chile%3A_Evolucion_Dia'!$J$2:$J$259</c15:sqref>
                        </c15:formulaRef>
                      </c:ext>
                    </c:extLst>
                    <c:numCache>
                      <c:formatCode>General</c:formatCode>
                      <c:ptCount val="25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CF1-403A-9884-E07F6D528ED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'[1]COVID-19_Chile%3A_Evolucion_Dia'!$B$2:$D$259</c15:sqref>
                        </c15:formulaRef>
                      </c:ext>
                    </c:extLst>
                    <c:strCache>
                      <c:ptCount val="258"/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'[1]COVID-19_Chile%3A_Evolucion_Dia'!$K$2:$K$259</c15:sqref>
                        </c15:formulaRef>
                      </c:ext>
                    </c:extLst>
                    <c:numCache>
                      <c:formatCode>General</c:formatCode>
                      <c:ptCount val="25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CF1-403A-9884-E07F6D528ED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'[1]COVID-19_Chile%3A_Evolucion_Dia'!$B$2:$D$259</c15:sqref>
                        </c15:formulaRef>
                      </c:ext>
                    </c:extLst>
                    <c:strCache>
                      <c:ptCount val="258"/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'[1]COVID-19_Chile%3A_Evolucion_Dia'!$L$2:$L$259</c15:sqref>
                        </c15:formulaRef>
                      </c:ext>
                    </c:extLst>
                    <c:numCache>
                      <c:formatCode>General</c:formatCode>
                      <c:ptCount val="25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F1-403A-9884-E07F6D528ED0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4"/>
          <c:order val="4"/>
          <c:tx>
            <c:strRef>
              <c:f>'[1]COVID-19_Chile%3A_Evolucion_Dia'!$I$1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'[1]COVID-19_Chile%3A_Evolucion_Dia'!$B$2:$D$259</c:f>
              <c:strCache>
                <c:ptCount val="258"/>
              </c:strCache>
            </c:strRef>
          </c:cat>
          <c:val>
            <c:numRef>
              <c:f>'[1]COVID-19_Chile%3A_Evolucion_Dia'!$I$2:$I$259</c:f>
              <c:numCache>
                <c:formatCode>General</c:formatCode>
                <c:ptCount val="258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ECF1-403A-9884-E07F6D528ED0}"/>
            </c:ext>
          </c:extLst>
        </c:ser>
        <c:ser>
          <c:idx val="8"/>
          <c:order val="8"/>
          <c:tx>
            <c:strRef>
              <c:f>'[1]COVID-19_Chile%3A_Evolucion_Dia'!$M$1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'[1]COVID-19_Chile%3A_Evolucion_Dia'!$B$2:$D$259</c:f>
              <c:strCache>
                <c:ptCount val="258"/>
              </c:strCache>
            </c:strRef>
          </c:cat>
          <c:val>
            <c:numRef>
              <c:f>'[1]COVID-19_Chile%3A_Evolucion_Dia'!$M$2:$M$259</c:f>
              <c:numCache>
                <c:formatCode>General</c:formatCode>
                <c:ptCount val="258"/>
              </c:numCache>
            </c:numRef>
          </c:val>
          <c:extLst>
            <c:ext xmlns:c16="http://schemas.microsoft.com/office/drawing/2014/chart" uri="{C3380CC4-5D6E-409C-BE32-E72D297353CC}">
              <c16:uniqueId val="{00000001-ECF1-403A-9884-E07F6D52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8555320"/>
        <c:axId val="10485602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'[1]COVID-19_Chile%3A_Evolucion_Dia'!$H$1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'[1]COVID-19_Chile%3A_Evolucion_Dia'!$B$2:$D$259</c15:sqref>
                        </c15:formulaRef>
                      </c:ext>
                    </c:extLst>
                    <c:strCache>
                      <c:ptCount val="258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'[1]COVID-19_Chile%3A_Evolucion_Dia'!$H$2:$H$259</c15:sqref>
                        </c15:formulaRef>
                      </c:ext>
                    </c:extLst>
                    <c:numCache>
                      <c:formatCode>General</c:formatCode>
                      <c:ptCount val="25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CF1-403A-9884-E07F6D528ED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'[1]COVID-19_Chile%3A_Evolucion_Dia'!$N$1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'[1]COVID-19_Chile%3A_Evolucion_Dia'!$B$2:$D$259</c:f>
              <c:strCache>
                <c:ptCount val="258"/>
              </c:strCache>
            </c:strRef>
          </c:cat>
          <c:val>
            <c:numRef>
              <c:f>'[1]COVID-19_Chile%3A_Evolucion_Dia'!$N$2:$N$259</c:f>
              <c:numCache>
                <c:formatCode>General</c:formatCode>
                <c:ptCount val="2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1-403A-9884-E07F6D52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884248"/>
        <c:axId val="787884904"/>
      </c:lineChart>
      <c:catAx>
        <c:axId val="787884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7884904"/>
        <c:crosses val="autoZero"/>
        <c:auto val="1"/>
        <c:lblAlgn val="ctr"/>
        <c:lblOffset val="100"/>
        <c:noMultiLvlLbl val="0"/>
      </c:catAx>
      <c:valAx>
        <c:axId val="787884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 Cond" panose="020B0706030402020204" pitchFamily="34" charset="0"/>
                <a:ea typeface="+mn-ea"/>
                <a:cs typeface="+mn-cs"/>
              </a:defRPr>
            </a:pPr>
            <a:endParaRPr lang="es-CL"/>
          </a:p>
        </c:txPr>
        <c:crossAx val="787884248"/>
        <c:crosses val="autoZero"/>
        <c:crossBetween val="between"/>
      </c:valAx>
      <c:valAx>
        <c:axId val="104856024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 Cond" panose="020B0706030402020204" pitchFamily="34" charset="0"/>
                <a:ea typeface="+mn-ea"/>
                <a:cs typeface="+mn-cs"/>
              </a:defRPr>
            </a:pPr>
            <a:endParaRPr lang="es-CL"/>
          </a:p>
        </c:txPr>
        <c:crossAx val="1048555320"/>
        <c:crosses val="max"/>
        <c:crossBetween val="between"/>
      </c:valAx>
      <c:catAx>
        <c:axId val="1048555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56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 Cond" panose="020B0706030402020204" pitchFamily="34" charset="0"/>
                <a:ea typeface="+mn-ea"/>
                <a:cs typeface="+mn-cs"/>
              </a:defRPr>
            </a:pPr>
            <a:r>
              <a:rPr lang="es-CL">
                <a:latin typeface="Franklin Gothic Demi Cond" panose="020B0706030402020204" pitchFamily="34" charset="0"/>
              </a:rPr>
              <a:t>Analisis Semanal</a:t>
            </a:r>
          </a:p>
        </c:rich>
      </c:tx>
      <c:layout>
        <c:manualLayout>
          <c:xMode val="edge"/>
          <c:yMode val="edge"/>
          <c:x val="0.43349000199079318"/>
          <c:y val="1.5520716879498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Cond" panose="020B07060304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3810836283984321E-2"/>
              <c:y val="2.694197683607009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3810836283984321E-2"/>
              <c:y val="2.6941976836070147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2088736859414803E-2"/>
              <c:y val="-2.4081851270510237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175950734107317E-2"/>
              <c:y val="2.1571047561693264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6715492933615333E-2"/>
              <c:y val="-2.139638663332184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9723622409291807E-2"/>
              <c:y val="-4.288010373082932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3810836283984321E-2"/>
              <c:y val="2.157104756169321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0263164608799827E-2"/>
              <c:y val="2.962744147325858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7358507959168856E-2"/>
              <c:y val="2.4256512198881704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0802706808307846E-2"/>
              <c:y val="-2.1396386633321794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3271294084476301E-2"/>
              <c:y val="-2.676731590769867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4059173301247235E-2"/>
              <c:y val="1.888558292450482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2628279058922823E-2"/>
              <c:y val="-4.5565568368017763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accent2"/>
                  </a:solidFill>
                  <a:latin typeface="Franklin Gothic Demi Cond" panose="020B07060304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 de N_CASOS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-3.5463237374715175E-3"/>
                  <c:y val="-5.37092927437693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E9-4B2A-B60D-BDEECE7C6CBF}"/>
                </c:ext>
              </c:extLst>
            </c:dLbl>
            <c:dLbl>
              <c:idx val="13"/>
              <c:layout>
                <c:manualLayout>
                  <c:x val="-1.5367402862376577E-2"/>
                  <c:y val="8.0563939115653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E9-4B2A-B60D-BDEECE7C6CBF}"/>
                </c:ext>
              </c:extLst>
            </c:dLbl>
            <c:dLbl>
              <c:idx val="15"/>
              <c:layout>
                <c:manualLayout>
                  <c:x val="1.5367402862376577E-2"/>
                  <c:y val="2.95401110090728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E9-4B2A-B60D-BDEECE7C6CB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accent1"/>
                    </a:solidFill>
                    <a:latin typeface="Franklin Gothic Demi Cond" panose="020B07060304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7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28</c:v>
              </c:pt>
              <c:pt idx="19">
                <c:v>29</c:v>
              </c:pt>
              <c:pt idx="20">
                <c:v>30</c:v>
              </c:pt>
              <c:pt idx="21">
                <c:v>31</c:v>
              </c:pt>
              <c:pt idx="22">
                <c:v>32</c:v>
              </c:pt>
              <c:pt idx="23">
                <c:v>33</c:v>
              </c:pt>
              <c:pt idx="24">
                <c:v>34</c:v>
              </c:pt>
              <c:pt idx="25">
                <c:v>35</c:v>
              </c:pt>
              <c:pt idx="26">
                <c:v>36</c:v>
              </c:pt>
              <c:pt idx="27">
                <c:v>37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41</c:v>
              </c:pt>
              <c:pt idx="32">
                <c:v>42</c:v>
              </c:pt>
              <c:pt idx="33">
                <c:v>43</c:v>
              </c:pt>
              <c:pt idx="34">
                <c:v>44</c:v>
              </c:pt>
              <c:pt idx="35">
                <c:v>45</c:v>
              </c:pt>
              <c:pt idx="36">
                <c:v>46</c:v>
              </c:pt>
            </c:strLit>
          </c:cat>
          <c:val>
            <c:numLit>
              <c:formatCode>General</c:formatCode>
              <c:ptCount val="37"/>
              <c:pt idx="0">
                <c:v>10</c:v>
              </c:pt>
              <c:pt idx="1">
                <c:v>65</c:v>
              </c:pt>
              <c:pt idx="2">
                <c:v>557</c:v>
              </c:pt>
              <c:pt idx="3">
                <c:v>1507</c:v>
              </c:pt>
              <c:pt idx="4">
                <c:v>2332</c:v>
              </c:pt>
              <c:pt idx="5">
                <c:v>2742</c:v>
              </c:pt>
              <c:pt idx="6">
                <c:v>2875</c:v>
              </c:pt>
              <c:pt idx="7">
                <c:v>3243</c:v>
              </c:pt>
              <c:pt idx="8">
                <c:v>6332</c:v>
              </c:pt>
              <c:pt idx="9">
                <c:v>9203</c:v>
              </c:pt>
              <c:pt idx="10">
                <c:v>14915</c:v>
              </c:pt>
              <c:pt idx="11">
                <c:v>25321</c:v>
              </c:pt>
              <c:pt idx="12">
                <c:v>30586</c:v>
              </c:pt>
              <c:pt idx="13">
                <c:v>34462</c:v>
              </c:pt>
              <c:pt idx="14">
                <c:v>40143</c:v>
              </c:pt>
              <c:pt idx="15">
                <c:v>36640</c:v>
              </c:pt>
              <c:pt idx="16">
                <c:v>29627</c:v>
              </c:pt>
              <c:pt idx="17">
                <c:v>23550</c:v>
              </c:pt>
              <c:pt idx="18">
                <c:v>19509</c:v>
              </c:pt>
              <c:pt idx="19">
                <c:v>15765</c:v>
              </c:pt>
              <c:pt idx="20">
                <c:v>14897</c:v>
              </c:pt>
              <c:pt idx="21">
                <c:v>13913</c:v>
              </c:pt>
              <c:pt idx="22">
                <c:v>13441</c:v>
              </c:pt>
              <c:pt idx="23">
                <c:v>12891</c:v>
              </c:pt>
              <c:pt idx="24">
                <c:v>11724</c:v>
              </c:pt>
              <c:pt idx="25">
                <c:v>12286</c:v>
              </c:pt>
              <c:pt idx="26">
                <c:v>12546</c:v>
              </c:pt>
              <c:pt idx="27">
                <c:v>12242</c:v>
              </c:pt>
              <c:pt idx="28">
                <c:v>11507</c:v>
              </c:pt>
              <c:pt idx="29">
                <c:v>11647</c:v>
              </c:pt>
              <c:pt idx="30">
                <c:v>12449</c:v>
              </c:pt>
              <c:pt idx="31">
                <c:v>11421</c:v>
              </c:pt>
              <c:pt idx="32">
                <c:v>10379</c:v>
              </c:pt>
              <c:pt idx="33">
                <c:v>10235</c:v>
              </c:pt>
              <c:pt idx="34">
                <c:v>9772</c:v>
              </c:pt>
              <c:pt idx="35">
                <c:v>9654</c:v>
              </c:pt>
              <c:pt idx="36">
                <c:v>9769</c:v>
              </c:pt>
            </c:numLit>
          </c:val>
          <c:extLst>
            <c:ext xmlns:c16="http://schemas.microsoft.com/office/drawing/2014/chart" uri="{C3380CC4-5D6E-409C-BE32-E72D297353CC}">
              <c16:uniqueId val="{00000003-8FE9-4B2A-B60D-BDEECE7C6CBF}"/>
            </c:ext>
          </c:extLst>
        </c:ser>
        <c:ser>
          <c:idx val="2"/>
          <c:order val="2"/>
          <c:tx>
            <c:v>Suma de T_HOSP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Demi Cond" panose="020B07060304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7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28</c:v>
              </c:pt>
              <c:pt idx="19">
                <c:v>29</c:v>
              </c:pt>
              <c:pt idx="20">
                <c:v>30</c:v>
              </c:pt>
              <c:pt idx="21">
                <c:v>31</c:v>
              </c:pt>
              <c:pt idx="22">
                <c:v>32</c:v>
              </c:pt>
              <c:pt idx="23">
                <c:v>33</c:v>
              </c:pt>
              <c:pt idx="24">
                <c:v>34</c:v>
              </c:pt>
              <c:pt idx="25">
                <c:v>35</c:v>
              </c:pt>
              <c:pt idx="26">
                <c:v>36</c:v>
              </c:pt>
              <c:pt idx="27">
                <c:v>37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41</c:v>
              </c:pt>
              <c:pt idx="32">
                <c:v>42</c:v>
              </c:pt>
              <c:pt idx="33">
                <c:v>43</c:v>
              </c:pt>
              <c:pt idx="34">
                <c:v>44</c:v>
              </c:pt>
              <c:pt idx="35">
                <c:v>45</c:v>
              </c:pt>
              <c:pt idx="36">
                <c:v>46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124</c:v>
              </c:pt>
              <c:pt idx="3">
                <c:v>399</c:v>
              </c:pt>
              <c:pt idx="4">
                <c:v>1457</c:v>
              </c:pt>
              <c:pt idx="5">
                <c:v>2539</c:v>
              </c:pt>
              <c:pt idx="6">
                <c:v>2657</c:v>
              </c:pt>
              <c:pt idx="7">
                <c:v>2827</c:v>
              </c:pt>
              <c:pt idx="8">
                <c:v>2993</c:v>
              </c:pt>
              <c:pt idx="9">
                <c:v>3530</c:v>
              </c:pt>
              <c:pt idx="10">
                <c:v>4714</c:v>
              </c:pt>
              <c:pt idx="11">
                <c:v>6668</c:v>
              </c:pt>
              <c:pt idx="12">
                <c:v>8978</c:v>
              </c:pt>
              <c:pt idx="13">
                <c:v>10491</c:v>
              </c:pt>
              <c:pt idx="14">
                <c:v>11384</c:v>
              </c:pt>
              <c:pt idx="15">
                <c:v>12947</c:v>
              </c:pt>
              <c:pt idx="16">
                <c:v>14452</c:v>
              </c:pt>
              <c:pt idx="17">
                <c:v>14632</c:v>
              </c:pt>
              <c:pt idx="18">
                <c:v>14165</c:v>
              </c:pt>
              <c:pt idx="19">
                <c:v>12897</c:v>
              </c:pt>
              <c:pt idx="20">
                <c:v>11679</c:v>
              </c:pt>
              <c:pt idx="21">
                <c:v>10359</c:v>
              </c:pt>
              <c:pt idx="22">
                <c:v>9511</c:v>
              </c:pt>
              <c:pt idx="23">
                <c:v>8711</c:v>
              </c:pt>
              <c:pt idx="24">
                <c:v>7688</c:v>
              </c:pt>
              <c:pt idx="25">
                <c:v>6955</c:v>
              </c:pt>
              <c:pt idx="26">
                <c:v>6567</c:v>
              </c:pt>
              <c:pt idx="27">
                <c:v>6485</c:v>
              </c:pt>
              <c:pt idx="28">
                <c:v>6301</c:v>
              </c:pt>
              <c:pt idx="29">
                <c:v>6304</c:v>
              </c:pt>
              <c:pt idx="30">
                <c:v>6020</c:v>
              </c:pt>
              <c:pt idx="31">
                <c:v>5759</c:v>
              </c:pt>
              <c:pt idx="32">
                <c:v>5495</c:v>
              </c:pt>
              <c:pt idx="33">
                <c:v>5276</c:v>
              </c:pt>
              <c:pt idx="34">
                <c:v>5203</c:v>
              </c:pt>
              <c:pt idx="35">
                <c:v>5110</c:v>
              </c:pt>
              <c:pt idx="36">
                <c:v>5081</c:v>
              </c:pt>
            </c:numLit>
          </c:val>
          <c:extLst>
            <c:ext xmlns:c16="http://schemas.microsoft.com/office/drawing/2014/chart" uri="{C3380CC4-5D6E-409C-BE32-E72D297353CC}">
              <c16:uniqueId val="{00000004-8FE9-4B2A-B60D-BDEECE7C6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0252392"/>
        <c:axId val="1040253048"/>
      </c:barChart>
      <c:scatterChart>
        <c:scatterStyle val="smoothMarker"/>
        <c:varyColors val="0"/>
        <c:ser>
          <c:idx val="1"/>
          <c:order val="1"/>
          <c:tx>
            <c:v>Suma de Kg Reas Retirado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3271294084476301E-2"/>
                  <c:y val="-2.6767315907698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E9-4B2A-B60D-BDEECE7C6CBF}"/>
                </c:ext>
              </c:extLst>
            </c:dLbl>
            <c:dLbl>
              <c:idx val="4"/>
              <c:layout>
                <c:manualLayout>
                  <c:x val="-2.4059173301247235E-2"/>
                  <c:y val="1.8885582924504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E9-4B2A-B60D-BDEECE7C6CBF}"/>
                </c:ext>
              </c:extLst>
            </c:dLbl>
            <c:dLbl>
              <c:idx val="8"/>
              <c:layout>
                <c:manualLayout>
                  <c:x val="-2.2628279058922823E-2"/>
                  <c:y val="-4.5565568368017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E9-4B2A-B60D-BDEECE7C6CBF}"/>
                </c:ext>
              </c:extLst>
            </c:dLbl>
            <c:dLbl>
              <c:idx val="11"/>
              <c:layout>
                <c:manualLayout>
                  <c:x val="-3.7059548453393302E-3"/>
                  <c:y val="-1.3339992721756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E9-4B2A-B60D-BDEECE7C6CBF}"/>
                </c:ext>
              </c:extLst>
            </c:dLbl>
            <c:dLbl>
              <c:idx val="14"/>
              <c:layout>
                <c:manualLayout>
                  <c:x val="-3.6804976395073498E-2"/>
                  <c:y val="-2.4081851270510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E9-4B2A-B60D-BDEECE7C6CBF}"/>
                </c:ext>
              </c:extLst>
            </c:dLbl>
            <c:dLbl>
              <c:idx val="17"/>
              <c:layout>
                <c:manualLayout>
                  <c:x val="-2.7358507959168856E-2"/>
                  <c:y val="2.4256512198881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E9-4B2A-B60D-BDEECE7C6CBF}"/>
                </c:ext>
              </c:extLst>
            </c:dLbl>
            <c:dLbl>
              <c:idx val="20"/>
              <c:layout>
                <c:manualLayout>
                  <c:x val="-1.0802706808307846E-2"/>
                  <c:y val="-2.1396386633321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E9-4B2A-B60D-BDEECE7C6CBF}"/>
                </c:ext>
              </c:extLst>
            </c:dLbl>
            <c:dLbl>
              <c:idx val="21"/>
              <c:layout>
                <c:manualLayout>
                  <c:x val="-2.3810836283984321E-2"/>
                  <c:y val="2.6941976836070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E9-4B2A-B60D-BDEECE7C6CBF}"/>
                </c:ext>
              </c:extLst>
            </c:dLbl>
            <c:dLbl>
              <c:idx val="25"/>
              <c:layout>
                <c:manualLayout>
                  <c:x val="-2.3810836283984321E-2"/>
                  <c:y val="2.6941976836070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E9-4B2A-B60D-BDEECE7C6CBF}"/>
                </c:ext>
              </c:extLst>
            </c:dLbl>
            <c:dLbl>
              <c:idx val="26"/>
              <c:layout>
                <c:manualLayout>
                  <c:x val="-3.2088736859414803E-2"/>
                  <c:y val="-2.4081851270510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E9-4B2A-B60D-BDEECE7C6CBF}"/>
                </c:ext>
              </c:extLst>
            </c:dLbl>
            <c:dLbl>
              <c:idx val="29"/>
              <c:layout>
                <c:manualLayout>
                  <c:x val="-2.9723622409291807E-2"/>
                  <c:y val="-4.2880103730829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E9-4B2A-B60D-BDEECE7C6CBF}"/>
                </c:ext>
              </c:extLst>
            </c:dLbl>
            <c:dLbl>
              <c:idx val="31"/>
              <c:layout>
                <c:manualLayout>
                  <c:x val="-1.6715492933615333E-2"/>
                  <c:y val="-2.1396386633321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FE9-4B2A-B60D-BDEECE7C6CBF}"/>
                </c:ext>
              </c:extLst>
            </c:dLbl>
            <c:dLbl>
              <c:idx val="32"/>
              <c:layout>
                <c:manualLayout>
                  <c:x val="-2.6175950734107317E-2"/>
                  <c:y val="2.1571047561693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E9-4B2A-B60D-BDEECE7C6CBF}"/>
                </c:ext>
              </c:extLst>
            </c:dLbl>
            <c:dLbl>
              <c:idx val="34"/>
              <c:layout>
                <c:manualLayout>
                  <c:x val="-2.3810836283984321E-2"/>
                  <c:y val="2.1571047561693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E9-4B2A-B60D-BDEECE7C6CBF}"/>
                </c:ext>
              </c:extLst>
            </c:dLbl>
            <c:dLbl>
              <c:idx val="36"/>
              <c:layout>
                <c:manualLayout>
                  <c:x val="-2.0263164608799827E-2"/>
                  <c:y val="2.9627441473258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E9-4B2A-B60D-BDEECE7C6CB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accent2"/>
                    </a:solidFill>
                    <a:latin typeface="Franklin Gothic Demi Cond" panose="020B07060304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Lit>
              <c:ptCount val="37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28</c:v>
              </c:pt>
              <c:pt idx="19">
                <c:v>29</c:v>
              </c:pt>
              <c:pt idx="20">
                <c:v>30</c:v>
              </c:pt>
              <c:pt idx="21">
                <c:v>31</c:v>
              </c:pt>
              <c:pt idx="22">
                <c:v>32</c:v>
              </c:pt>
              <c:pt idx="23">
                <c:v>33</c:v>
              </c:pt>
              <c:pt idx="24">
                <c:v>34</c:v>
              </c:pt>
              <c:pt idx="25">
                <c:v>35</c:v>
              </c:pt>
              <c:pt idx="26">
                <c:v>36</c:v>
              </c:pt>
              <c:pt idx="27">
                <c:v>37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41</c:v>
              </c:pt>
              <c:pt idx="32">
                <c:v>42</c:v>
              </c:pt>
              <c:pt idx="33">
                <c:v>43</c:v>
              </c:pt>
              <c:pt idx="34">
                <c:v>44</c:v>
              </c:pt>
              <c:pt idx="35">
                <c:v>45</c:v>
              </c:pt>
              <c:pt idx="36">
                <c:v>46</c:v>
              </c:pt>
            </c:strLit>
          </c:xVal>
          <c:yVal>
            <c:numLit>
              <c:formatCode>General</c:formatCode>
              <c:ptCount val="37"/>
              <c:pt idx="0">
                <c:v>76529.900000000009</c:v>
              </c:pt>
              <c:pt idx="1">
                <c:v>100767.90000000001</c:v>
              </c:pt>
              <c:pt idx="2">
                <c:v>103766.50000000001</c:v>
              </c:pt>
              <c:pt idx="3">
                <c:v>87467.7</c:v>
              </c:pt>
              <c:pt idx="4">
                <c:v>87571.200000000012</c:v>
              </c:pt>
              <c:pt idx="5">
                <c:v>80345.5</c:v>
              </c:pt>
              <c:pt idx="6">
                <c:v>91110.200000000012</c:v>
              </c:pt>
              <c:pt idx="7">
                <c:v>99752.499999999985</c:v>
              </c:pt>
              <c:pt idx="8">
                <c:v>100961.1</c:v>
              </c:pt>
              <c:pt idx="9">
                <c:v>128892.19999999998</c:v>
              </c:pt>
              <c:pt idx="10">
                <c:v>154250.69999999998</c:v>
              </c:pt>
              <c:pt idx="11">
                <c:v>162141.4</c:v>
              </c:pt>
              <c:pt idx="12">
                <c:v>196865.09999999998</c:v>
              </c:pt>
              <c:pt idx="13">
                <c:v>234856.90000000002</c:v>
              </c:pt>
              <c:pt idx="14">
                <c:v>252996.6999999999</c:v>
              </c:pt>
              <c:pt idx="15">
                <c:v>251128.19999999998</c:v>
              </c:pt>
              <c:pt idx="16">
                <c:v>283445.5</c:v>
              </c:pt>
              <c:pt idx="17">
                <c:v>257494.59999999995</c:v>
              </c:pt>
              <c:pt idx="18">
                <c:v>258473.99999999997</c:v>
              </c:pt>
              <c:pt idx="19">
                <c:v>246790.59999999998</c:v>
              </c:pt>
              <c:pt idx="20">
                <c:v>245799.30000000002</c:v>
              </c:pt>
              <c:pt idx="21">
                <c:v>221271.2</c:v>
              </c:pt>
              <c:pt idx="22">
                <c:v>227182.69999999998</c:v>
              </c:pt>
              <c:pt idx="23">
                <c:v>227228.79999999996</c:v>
              </c:pt>
              <c:pt idx="24">
                <c:v>226591.69999999998</c:v>
              </c:pt>
              <c:pt idx="25">
                <c:v>210247.59999999998</c:v>
              </c:pt>
              <c:pt idx="26">
                <c:v>225372.40000000002</c:v>
              </c:pt>
              <c:pt idx="27">
                <c:v>230466.5</c:v>
              </c:pt>
              <c:pt idx="28">
                <c:v>206211.9</c:v>
              </c:pt>
              <c:pt idx="29">
                <c:v>225710.59999999995</c:v>
              </c:pt>
              <c:pt idx="30">
                <c:v>223014.80000000002</c:v>
              </c:pt>
              <c:pt idx="31">
                <c:v>221297.6</c:v>
              </c:pt>
              <c:pt idx="32">
                <c:v>214273.59999999998</c:v>
              </c:pt>
              <c:pt idx="33">
                <c:v>226848.10000000003</c:v>
              </c:pt>
              <c:pt idx="34">
                <c:v>205020.3</c:v>
              </c:pt>
              <c:pt idx="35">
                <c:v>210098.55000000002</c:v>
              </c:pt>
              <c:pt idx="36">
                <c:v>209142.09999999998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4-8FE9-4B2A-B60D-BDEECE7C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68440"/>
        <c:axId val="729460568"/>
      </c:scatterChart>
      <c:catAx>
        <c:axId val="104025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 Cond" panose="020B0706030402020204" pitchFamily="34" charset="0"/>
                <a:ea typeface="+mn-ea"/>
                <a:cs typeface="+mn-cs"/>
              </a:defRPr>
            </a:pPr>
            <a:endParaRPr lang="es-CL"/>
          </a:p>
        </c:txPr>
        <c:crossAx val="1040253048"/>
        <c:crosses val="autoZero"/>
        <c:auto val="1"/>
        <c:lblAlgn val="ctr"/>
        <c:lblOffset val="100"/>
        <c:noMultiLvlLbl val="0"/>
      </c:catAx>
      <c:valAx>
        <c:axId val="10402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 Cond" panose="020B0706030402020204" pitchFamily="34" charset="0"/>
                <a:ea typeface="+mn-ea"/>
                <a:cs typeface="+mn-cs"/>
              </a:defRPr>
            </a:pPr>
            <a:endParaRPr lang="es-CL"/>
          </a:p>
        </c:txPr>
        <c:crossAx val="1040252392"/>
        <c:crosses val="autoZero"/>
        <c:crossBetween val="between"/>
      </c:valAx>
      <c:valAx>
        <c:axId val="72946056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 Cond" panose="020B0706030402020204" pitchFamily="34" charset="0"/>
                <a:ea typeface="+mn-ea"/>
                <a:cs typeface="+mn-cs"/>
              </a:defRPr>
            </a:pPr>
            <a:endParaRPr lang="es-CL"/>
          </a:p>
        </c:txPr>
        <c:crossAx val="729468440"/>
        <c:crosses val="max"/>
        <c:crossBetween val="midCat"/>
      </c:valAx>
      <c:valAx>
        <c:axId val="729468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46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75060687744801"/>
          <c:y val="0.74294732492832227"/>
          <c:w val="0.10251909988532623"/>
          <c:h val="0.24479321182204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700767</xdr:colOff>
      <xdr:row>0</xdr:row>
      <xdr:rowOff>81642</xdr:rowOff>
    </xdr:from>
    <xdr:to>
      <xdr:col>33</xdr:col>
      <xdr:colOff>408214</xdr:colOff>
      <xdr:row>25</xdr:row>
      <xdr:rowOff>34017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BE9141-1A2C-419E-91A3-89575971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14286</xdr:colOff>
      <xdr:row>25</xdr:row>
      <xdr:rowOff>112060</xdr:rowOff>
    </xdr:from>
    <xdr:to>
      <xdr:col>34</xdr:col>
      <xdr:colOff>1355911</xdr:colOff>
      <xdr:row>55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742B3C-BEAA-4C4A-8DB3-BB1D6FDA1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m/Downloads/COVID-19_Chile%253A_Evolucion_Diaria_Nacional%20(2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Dashboard/Kg%20por%20Patente%202020%20V2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_Chile%3A_Evolucion_Di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 Vehiculos"/>
      <sheetName val="Revision Detalle"/>
      <sheetName val="Qty Clientes x mes"/>
      <sheetName val="Base Datos"/>
      <sheetName val="Total Recepcionado"/>
      <sheetName val="Cuadro Resumen"/>
      <sheetName val="Analisis Datos"/>
      <sheetName val="Analisis Economico"/>
      <sheetName val="Covid Vs Kg Retirado"/>
      <sheetName val="Analisis Customizado REAS"/>
      <sheetName val="Analisis Customizado RESPEL"/>
      <sheetName val="Revisión x Clientes"/>
      <sheetName val="Clientes con Sidrep"/>
      <sheetName val="Análisis REAS Mes"/>
      <sheetName val="Análisis REAS Santiago"/>
      <sheetName val="Análisis REAS Chile-SCL"/>
      <sheetName val="Tipo Residuo x SCL"/>
      <sheetName val="Tipo de Residuo x Site"/>
      <sheetName val="RESPEL Declarado"/>
      <sheetName val="Análisis Cito - Farmaco"/>
      <sheetName val="Clasificacion Residuos"/>
      <sheetName val="Analisis VSI-Santiago"/>
      <sheetName val="Analisis VSI-Valparaiso"/>
      <sheetName val="Sidrep"/>
      <sheetName val="Biosystem CCP"/>
      <sheetName val="Decreto 6"/>
      <sheetName val="Hoja1"/>
    </sheetNames>
    <sheetDataSet>
      <sheetData sheetId="0"/>
      <sheetData sheetId="1"/>
      <sheetData sheetId="2"/>
      <sheetData sheetId="3">
        <row r="6">
          <cell r="C6">
            <v>44150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1.%20Dashboard/Kg%20por%20Patente%202020%20V2.2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ism/Downloads/COVID-19_Chile%253A_Evolucion_Diaria_Nacional%20(2)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Mancilla E." refreshedDate="44155.538589699077" createdVersion="6" refreshedVersion="6" minRefreshableVersion="3" recordCount="263" xr:uid="{712194FC-03BA-42FD-8F4C-43B4404632AF}">
  <cacheSource type="worksheet">
    <worksheetSource name="Tabla15" r:id="rId2"/>
  </cacheSource>
  <cacheFields count="14">
    <cacheField name="OBJECTID" numFmtId="0">
      <sharedItems containsSemiMixedTypes="0" containsString="0" containsNumber="1" containsInteger="1" minValue="1" maxValue="267"/>
    </cacheField>
    <cacheField name="FECHA" numFmtId="14">
      <sharedItems containsSemiMixedTypes="0" containsNonDate="0" containsDate="1" containsString="0" minDate="2020-03-03T14:45:00" maxDate="2020-11-21T00:00:00"/>
    </cacheField>
    <cacheField name="Dia Semana" numFmtId="1">
      <sharedItems containsSemiMixedTypes="0" containsString="0" containsNumber="1" containsInteger="1" minValue="1" maxValue="7"/>
    </cacheField>
    <cacheField name="Dia" numFmtId="1">
      <sharedItems/>
    </cacheField>
    <cacheField name="Mes" numFmtId="1">
      <sharedItems containsSemiMixedTypes="0" containsString="0" containsNumber="1" containsInteger="1" minValue="3" maxValue="11" count="9">
        <n v="3"/>
        <n v="4"/>
        <n v="5"/>
        <n v="6"/>
        <n v="7"/>
        <n v="8"/>
        <n v="9"/>
        <n v="10"/>
        <n v="11"/>
      </sharedItems>
    </cacheField>
    <cacheField name="Semana" numFmtId="1">
      <sharedItems containsSemiMixedTypes="0" containsString="0" containsNumber="1" containsInteger="1" minValue="10" maxValue="47"/>
    </cacheField>
    <cacheField name="N_FALL" numFmtId="0">
      <sharedItems containsSemiMixedTypes="0" containsString="0" containsNumber="1" containsInteger="1" minValue="0" maxValue="1057"/>
    </cacheField>
    <cacheField name="T_FALL" numFmtId="0">
      <sharedItems containsSemiMixedTypes="0" containsString="0" containsNumber="1" containsInteger="1" minValue="0" maxValue="14993"/>
    </cacheField>
    <cacheField name="T_HOSP" numFmtId="0">
      <sharedItems containsSemiMixedTypes="0" containsString="0" containsNumber="1" containsInteger="1" minValue="0" maxValue="2129"/>
    </cacheField>
    <cacheField name="T_VM" numFmtId="0">
      <sharedItems containsString="0" containsBlank="1" containsNumber="1" containsInteger="1" minValue="82" maxValue="1793"/>
    </cacheField>
    <cacheField name="T_ACT" numFmtId="0">
      <sharedItems containsSemiMixedTypes="0" containsString="0" containsNumber="1" containsInteger="1" minValue="1" maxValue="59100"/>
    </cacheField>
    <cacheField name="T_CASOS" numFmtId="0">
      <sharedItems containsSemiMixedTypes="0" containsString="0" containsNumber="1" containsInteger="1" minValue="1" maxValue="538110"/>
    </cacheField>
    <cacheField name="N_CASOS" numFmtId="0">
      <sharedItems containsSemiMixedTypes="0" containsString="0" containsNumber="1" containsInteger="1" minValue="1" maxValue="6938"/>
    </cacheField>
    <cacheField name="Kg Reas Retirado" numFmtId="3">
      <sharedItems containsMixedTypes="1" containsNumber="1" minValue="0" maxValue="62376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Mancilla E." refreshedDate="44153.444725347224" createdVersion="6" refreshedVersion="6" minRefreshableVersion="3" recordCount="258" xr:uid="{1757AC2D-09AA-4179-A6EB-E3E75196C85C}">
  <cacheSource type="worksheet">
    <worksheetSource name="Tabla1" r:id="rId2"/>
  </cacheSource>
  <cacheFields count="14">
    <cacheField name="OBJECTID" numFmtId="0">
      <sharedItems containsSemiMixedTypes="0" containsString="0" containsNumber="1" containsInteger="1" minValue="1" maxValue="262"/>
    </cacheField>
    <cacheField name="FECHA" numFmtId="14">
      <sharedItems containsSemiMixedTypes="0" containsNonDate="0" containsDate="1" containsString="0" minDate="2020-03-03T14:45:00" maxDate="2020-11-15T13:14:00"/>
    </cacheField>
    <cacheField name="Dia Semana" numFmtId="1">
      <sharedItems containsSemiMixedTypes="0" containsString="0" containsNumber="1" containsInteger="1" minValue="1" maxValue="7"/>
    </cacheField>
    <cacheField name="Dia" numFmtId="1">
      <sharedItems count="7">
        <s v="Martes"/>
        <s v="Miércoles"/>
        <s v="Jueves"/>
        <s v="Viernes"/>
        <s v="Sábado"/>
        <s v="Domingo"/>
        <s v="Lunes"/>
      </sharedItems>
    </cacheField>
    <cacheField name="Mes" numFmtId="1">
      <sharedItems containsSemiMixedTypes="0" containsString="0" containsNumber="1" containsInteger="1" minValue="3" maxValue="11" count="9">
        <n v="3"/>
        <n v="4"/>
        <n v="5"/>
        <n v="6"/>
        <n v="7"/>
        <n v="8"/>
        <n v="9"/>
        <n v="10"/>
        <n v="11"/>
      </sharedItems>
    </cacheField>
    <cacheField name="Semana" numFmtId="1">
      <sharedItems containsSemiMixedTypes="0" containsString="0" containsNumber="1" containsInteger="1" minValue="10" maxValue="46" count="37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</sharedItems>
    </cacheField>
    <cacheField name="N_FALL" numFmtId="0">
      <sharedItems containsSemiMixedTypes="0" containsString="0" containsNumber="1" containsInteger="1" minValue="0" maxValue="1057"/>
    </cacheField>
    <cacheField name="T_FALL" numFmtId="0">
      <sharedItems containsSemiMixedTypes="0" containsString="0" containsNumber="1" containsInteger="1" minValue="0" maxValue="14819"/>
    </cacheField>
    <cacheField name="T_HOSP" numFmtId="0">
      <sharedItems containsSemiMixedTypes="0" containsString="0" containsNumber="1" containsInteger="1" minValue="0" maxValue="2129"/>
    </cacheField>
    <cacheField name="T_VM" numFmtId="0">
      <sharedItems containsString="0" containsBlank="1" containsNumber="1" containsInteger="1" minValue="82" maxValue="1793"/>
    </cacheField>
    <cacheField name="T_ACT" numFmtId="0">
      <sharedItems containsSemiMixedTypes="0" containsString="0" containsNumber="1" containsInteger="1" minValue="1" maxValue="59100"/>
    </cacheField>
    <cacheField name="T_CASOS" numFmtId="0">
      <sharedItems containsSemiMixedTypes="0" containsString="0" containsNumber="1" containsInteger="1" minValue="1" maxValue="531183"/>
    </cacheField>
    <cacheField name="N_CASOS" numFmtId="0">
      <sharedItems containsSemiMixedTypes="0" containsString="0" containsNumber="1" containsInteger="1" minValue="1" maxValue="6938"/>
    </cacheField>
    <cacheField name="Kg Reas Retirado" numFmtId="3">
      <sharedItems containsSemiMixedTypes="0" containsString="0" containsNumber="1" minValue="0" maxValue="62376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n v="1"/>
    <d v="2020-03-03T14:45:00"/>
    <n v="2"/>
    <e v="#REF!"/>
    <x v="0"/>
    <n v="10"/>
    <n v="0"/>
    <n v="0"/>
    <n v="0"/>
    <m/>
    <n v="1"/>
    <n v="1"/>
    <n v="1"/>
    <n v="15003.600000000004"/>
  </r>
  <r>
    <n v="2"/>
    <d v="2020-03-04T14:45:00"/>
    <n v="3"/>
    <e v="#REF!"/>
    <x v="0"/>
    <n v="10"/>
    <n v="0"/>
    <n v="0"/>
    <n v="0"/>
    <m/>
    <n v="3"/>
    <n v="3"/>
    <n v="2"/>
    <n v="19506.900000000001"/>
  </r>
  <r>
    <n v="3"/>
    <d v="2020-03-05T14:45:00"/>
    <n v="4"/>
    <e v="#REF!"/>
    <x v="0"/>
    <n v="10"/>
    <n v="0"/>
    <n v="0"/>
    <n v="0"/>
    <m/>
    <n v="4"/>
    <n v="4"/>
    <n v="1"/>
    <n v="16950.200000000004"/>
  </r>
  <r>
    <n v="4"/>
    <d v="2020-03-06T14:45:00"/>
    <n v="5"/>
    <e v="#REF!"/>
    <x v="0"/>
    <n v="10"/>
    <n v="0"/>
    <n v="0"/>
    <n v="0"/>
    <m/>
    <n v="5"/>
    <n v="5"/>
    <n v="1"/>
    <n v="22946.899999999994"/>
  </r>
  <r>
    <n v="5"/>
    <d v="2020-03-07T14:45:00"/>
    <n v="6"/>
    <e v="#REF!"/>
    <x v="0"/>
    <n v="10"/>
    <n v="0"/>
    <n v="0"/>
    <n v="0"/>
    <m/>
    <n v="7"/>
    <n v="7"/>
    <n v="2"/>
    <n v="2122.3000000000002"/>
  </r>
  <r>
    <n v="6"/>
    <d v="2020-03-08T14:45:00"/>
    <n v="7"/>
    <e v="#REF!"/>
    <x v="0"/>
    <n v="10"/>
    <n v="0"/>
    <n v="0"/>
    <n v="0"/>
    <m/>
    <n v="10"/>
    <n v="10"/>
    <n v="3"/>
    <n v="0"/>
  </r>
  <r>
    <n v="7"/>
    <d v="2020-03-09T14:45:00"/>
    <n v="1"/>
    <e v="#REF!"/>
    <x v="0"/>
    <n v="11"/>
    <n v="0"/>
    <n v="0"/>
    <n v="0"/>
    <m/>
    <n v="13"/>
    <n v="13"/>
    <n v="3"/>
    <n v="23487.3"/>
  </r>
  <r>
    <n v="8"/>
    <d v="2020-03-10T14:45:00"/>
    <n v="2"/>
    <e v="#REF!"/>
    <x v="0"/>
    <n v="11"/>
    <n v="0"/>
    <n v="0"/>
    <n v="0"/>
    <m/>
    <n v="17"/>
    <n v="17"/>
    <n v="4"/>
    <n v="14124.900000000003"/>
  </r>
  <r>
    <n v="9"/>
    <d v="2020-03-11T14:45:00"/>
    <n v="3"/>
    <e v="#REF!"/>
    <x v="0"/>
    <n v="11"/>
    <n v="0"/>
    <n v="0"/>
    <n v="0"/>
    <m/>
    <n v="23"/>
    <n v="23"/>
    <n v="6"/>
    <n v="22748.899999999998"/>
  </r>
  <r>
    <n v="10"/>
    <d v="2020-03-12T14:45:00"/>
    <n v="4"/>
    <e v="#REF!"/>
    <x v="0"/>
    <n v="11"/>
    <n v="0"/>
    <n v="0"/>
    <n v="0"/>
    <m/>
    <n v="33"/>
    <n v="33"/>
    <n v="10"/>
    <n v="15788.400000000001"/>
  </r>
  <r>
    <n v="11"/>
    <d v="2020-03-13T14:45:00"/>
    <n v="5"/>
    <e v="#REF!"/>
    <x v="0"/>
    <n v="11"/>
    <n v="0"/>
    <n v="0"/>
    <n v="0"/>
    <m/>
    <n v="43"/>
    <n v="43"/>
    <n v="10"/>
    <n v="22185.700000000004"/>
  </r>
  <r>
    <n v="12"/>
    <d v="2020-03-14T14:45:00"/>
    <n v="6"/>
    <e v="#REF!"/>
    <x v="0"/>
    <n v="11"/>
    <n v="0"/>
    <n v="0"/>
    <n v="0"/>
    <m/>
    <n v="61"/>
    <n v="61"/>
    <n v="18"/>
    <n v="2432.6999999999998"/>
  </r>
  <r>
    <n v="13"/>
    <d v="2020-03-15T14:45:00"/>
    <n v="7"/>
    <e v="#REF!"/>
    <x v="0"/>
    <n v="11"/>
    <n v="0"/>
    <n v="0"/>
    <n v="0"/>
    <m/>
    <n v="75"/>
    <n v="75"/>
    <n v="14"/>
    <n v="0"/>
  </r>
  <r>
    <n v="14"/>
    <d v="2020-03-16T14:45:00"/>
    <n v="1"/>
    <e v="#REF!"/>
    <x v="0"/>
    <n v="12"/>
    <n v="0"/>
    <n v="0"/>
    <n v="0"/>
    <m/>
    <n v="156"/>
    <n v="156"/>
    <n v="81"/>
    <n v="24369.400000000009"/>
  </r>
  <r>
    <n v="15"/>
    <d v="2020-03-17T14:45:00"/>
    <n v="2"/>
    <e v="#REF!"/>
    <x v="0"/>
    <n v="12"/>
    <n v="0"/>
    <n v="0"/>
    <n v="0"/>
    <m/>
    <n v="201"/>
    <n v="201"/>
    <n v="45"/>
    <n v="16052.300000000003"/>
  </r>
  <r>
    <n v="16"/>
    <d v="2020-03-18T14:45:00"/>
    <n v="3"/>
    <e v="#REF!"/>
    <x v="0"/>
    <n v="12"/>
    <n v="0"/>
    <n v="0"/>
    <n v="8"/>
    <m/>
    <n v="238"/>
    <n v="238"/>
    <n v="37"/>
    <n v="19099.400000000001"/>
  </r>
  <r>
    <n v="17"/>
    <d v="2020-03-19T14:45:00"/>
    <n v="4"/>
    <e v="#REF!"/>
    <x v="0"/>
    <n v="12"/>
    <n v="0"/>
    <n v="0"/>
    <n v="19"/>
    <m/>
    <n v="337"/>
    <n v="342"/>
    <n v="104"/>
    <n v="19514.000000000004"/>
  </r>
  <r>
    <n v="18"/>
    <d v="2020-03-20T14:00:00"/>
    <n v="5"/>
    <e v="#REF!"/>
    <x v="0"/>
    <n v="12"/>
    <n v="0"/>
    <n v="0"/>
    <n v="32"/>
    <m/>
    <n v="428"/>
    <n v="434"/>
    <n v="92"/>
    <n v="20816"/>
  </r>
  <r>
    <n v="20"/>
    <d v="2020-03-21T14:20:12"/>
    <n v="6"/>
    <e v="#REF!"/>
    <x v="0"/>
    <n v="12"/>
    <n v="1"/>
    <n v="1"/>
    <n v="36"/>
    <m/>
    <n v="528"/>
    <n v="537"/>
    <n v="103"/>
    <n v="3235.4"/>
  </r>
  <r>
    <n v="21"/>
    <d v="2020-03-22T13:25:35"/>
    <n v="7"/>
    <e v="#REF!"/>
    <x v="0"/>
    <n v="12"/>
    <n v="0"/>
    <n v="1"/>
    <n v="29"/>
    <m/>
    <n v="623"/>
    <n v="632"/>
    <n v="95"/>
    <n v="680"/>
  </r>
  <r>
    <n v="22"/>
    <d v="2020-03-23T13:10:50"/>
    <n v="1"/>
    <e v="#REF!"/>
    <x v="0"/>
    <n v="13"/>
    <n v="1"/>
    <n v="2"/>
    <n v="34"/>
    <m/>
    <n v="733"/>
    <n v="746"/>
    <n v="114"/>
    <n v="23599.399999999998"/>
  </r>
  <r>
    <n v="23"/>
    <d v="2020-03-24T13:18:51"/>
    <n v="2"/>
    <e v="#REF!"/>
    <x v="0"/>
    <n v="13"/>
    <n v="0"/>
    <n v="2"/>
    <n v="40"/>
    <m/>
    <n v="903"/>
    <n v="922"/>
    <n v="176"/>
    <n v="13675.899999999998"/>
  </r>
  <r>
    <n v="24"/>
    <d v="2020-03-25T14:24:35"/>
    <n v="3"/>
    <e v="#REF!"/>
    <x v="0"/>
    <n v="13"/>
    <n v="1"/>
    <n v="3"/>
    <n v="43"/>
    <m/>
    <n v="1117"/>
    <n v="1142"/>
    <n v="220"/>
    <n v="15079"/>
  </r>
  <r>
    <n v="25"/>
    <d v="2020-03-26T13:31:03"/>
    <n v="4"/>
    <e v="#REF!"/>
    <x v="0"/>
    <n v="13"/>
    <n v="1"/>
    <n v="4"/>
    <n v="44"/>
    <m/>
    <n v="1269"/>
    <n v="1306"/>
    <n v="164"/>
    <n v="14381.499999999998"/>
  </r>
  <r>
    <n v="26"/>
    <d v="2020-03-27T13:52:46"/>
    <n v="5"/>
    <e v="#REF!"/>
    <x v="0"/>
    <n v="13"/>
    <n v="1"/>
    <n v="5"/>
    <n v="52"/>
    <m/>
    <n v="1562"/>
    <n v="1610"/>
    <n v="304"/>
    <n v="18086.800000000003"/>
  </r>
  <r>
    <n v="27"/>
    <d v="2020-03-28T14:46:22"/>
    <n v="6"/>
    <e v="#REF!"/>
    <x v="0"/>
    <n v="13"/>
    <n v="1"/>
    <n v="6"/>
    <n v="81"/>
    <m/>
    <n v="1842"/>
    <n v="1909"/>
    <n v="299"/>
    <n v="2645.1000000000004"/>
  </r>
  <r>
    <n v="28"/>
    <d v="2020-03-29T15:03:26"/>
    <n v="7"/>
    <e v="#REF!"/>
    <x v="0"/>
    <n v="13"/>
    <n v="1"/>
    <n v="7"/>
    <n v="105"/>
    <m/>
    <n v="2057"/>
    <n v="2139"/>
    <n v="230"/>
    <n v="0"/>
  </r>
  <r>
    <n v="29"/>
    <d v="2020-03-30T13:14:54"/>
    <n v="1"/>
    <e v="#REF!"/>
    <x v="0"/>
    <n v="14"/>
    <n v="1"/>
    <n v="8"/>
    <n v="122"/>
    <n v="82"/>
    <n v="2285"/>
    <n v="2449"/>
    <n v="310"/>
    <n v="21621.000000000004"/>
  </r>
  <r>
    <n v="30"/>
    <d v="2020-03-31T14:24:24"/>
    <n v="2"/>
    <e v="#REF!"/>
    <x v="0"/>
    <n v="14"/>
    <n v="4"/>
    <n v="12"/>
    <n v="138"/>
    <n v="108"/>
    <n v="2570"/>
    <n v="2738"/>
    <n v="289"/>
    <n v="14425.100000000002"/>
  </r>
  <r>
    <n v="31"/>
    <d v="2020-04-01T13:36:08"/>
    <n v="3"/>
    <e v="#REF!"/>
    <x v="1"/>
    <n v="14"/>
    <n v="4"/>
    <n v="16"/>
    <n v="173"/>
    <n v="142"/>
    <n v="2781"/>
    <n v="3031"/>
    <n v="293"/>
    <n v="18195.400000000001"/>
  </r>
  <r>
    <n v="32"/>
    <d v="2020-04-02T13:23:56"/>
    <n v="4"/>
    <e v="#REF!"/>
    <x v="1"/>
    <n v="14"/>
    <n v="2"/>
    <n v="18"/>
    <n v="200"/>
    <n v="168"/>
    <n v="3051"/>
    <n v="3404"/>
    <n v="373"/>
    <n v="13001.900000000003"/>
  </r>
  <r>
    <n v="33"/>
    <d v="2020-04-03T14:20:22"/>
    <n v="5"/>
    <e v="#REF!"/>
    <x v="1"/>
    <n v="14"/>
    <n v="4"/>
    <n v="22"/>
    <n v="237"/>
    <n v="190"/>
    <n v="3288"/>
    <n v="3737"/>
    <n v="333"/>
    <n v="16205.300000000003"/>
  </r>
  <r>
    <n v="34"/>
    <d v="2020-04-04T15:27:46"/>
    <n v="6"/>
    <e v="#REF!"/>
    <x v="1"/>
    <n v="14"/>
    <n v="5"/>
    <n v="27"/>
    <n v="280"/>
    <n v="225"/>
    <n v="3606"/>
    <n v="4161"/>
    <n v="424"/>
    <n v="3801.5"/>
  </r>
  <r>
    <n v="35"/>
    <d v="2020-04-05T15:55:27"/>
    <n v="7"/>
    <e v="#REF!"/>
    <x v="1"/>
    <n v="14"/>
    <n v="7"/>
    <n v="34"/>
    <n v="307"/>
    <n v="252"/>
    <n v="3820"/>
    <n v="4471"/>
    <n v="310"/>
    <n v="321"/>
  </r>
  <r>
    <n v="36"/>
    <d v="2020-04-06T14:55:20"/>
    <n v="1"/>
    <e v="#REF!"/>
    <x v="1"/>
    <n v="15"/>
    <n v="3"/>
    <n v="37"/>
    <n v="327"/>
    <n v="270"/>
    <n v="4050"/>
    <n v="4815"/>
    <n v="344"/>
    <n v="20311.000000000004"/>
  </r>
  <r>
    <n v="37"/>
    <d v="2020-04-07T15:02:40"/>
    <n v="2"/>
    <e v="#REF!"/>
    <x v="1"/>
    <n v="15"/>
    <n v="6"/>
    <n v="43"/>
    <n v="337"/>
    <n v="286"/>
    <n v="4175"/>
    <n v="5116"/>
    <n v="301"/>
    <n v="13339.3"/>
  </r>
  <r>
    <n v="38"/>
    <d v="2020-04-08T14:12:31"/>
    <n v="3"/>
    <e v="#REF!"/>
    <x v="1"/>
    <n v="15"/>
    <n v="5"/>
    <n v="48"/>
    <n v="362"/>
    <n v="316"/>
    <n v="4383"/>
    <n v="5546"/>
    <n v="430"/>
    <n v="16318.600000000002"/>
  </r>
  <r>
    <n v="39"/>
    <d v="2020-04-09T13:52:05"/>
    <n v="4"/>
    <e v="#REF!"/>
    <x v="1"/>
    <n v="15"/>
    <n v="9"/>
    <n v="57"/>
    <n v="360"/>
    <n v="316"/>
    <n v="4641"/>
    <n v="5972"/>
    <n v="426"/>
    <n v="15252.400000000001"/>
  </r>
  <r>
    <n v="40"/>
    <d v="2020-04-10T15:47:35"/>
    <n v="5"/>
    <e v="#REF!"/>
    <x v="1"/>
    <n v="15"/>
    <n v="8"/>
    <n v="65"/>
    <n v="383"/>
    <n v="318"/>
    <n v="4865"/>
    <n v="6501"/>
    <n v="529"/>
    <n v="11874.300000000003"/>
  </r>
  <r>
    <n v="41"/>
    <d v="2020-04-11T14:47:01"/>
    <n v="6"/>
    <e v="#REF!"/>
    <x v="1"/>
    <n v="15"/>
    <n v="8"/>
    <n v="73"/>
    <n v="383"/>
    <n v="322"/>
    <n v="4945"/>
    <n v="6927"/>
    <n v="426"/>
    <n v="2092.8999999999996"/>
  </r>
  <r>
    <n v="42"/>
    <d v="2020-04-12T15:48:36"/>
    <n v="7"/>
    <e v="#REF!"/>
    <x v="1"/>
    <n v="15"/>
    <n v="7"/>
    <n v="80"/>
    <n v="387"/>
    <n v="328"/>
    <n v="5074"/>
    <n v="7213"/>
    <n v="286"/>
    <n v="1157"/>
  </r>
  <r>
    <n v="43"/>
    <d v="2020-04-13T14:29:07"/>
    <n v="1"/>
    <e v="#REF!"/>
    <x v="1"/>
    <n v="16"/>
    <n v="2"/>
    <n v="82"/>
    <n v="387"/>
    <n v="330"/>
    <n v="5076"/>
    <n v="7525"/>
    <n v="312"/>
    <n v="20577.2"/>
  </r>
  <r>
    <n v="44"/>
    <d v="2020-04-14T14:54:14"/>
    <n v="2"/>
    <e v="#REF!"/>
    <x v="1"/>
    <n v="16"/>
    <n v="10"/>
    <n v="92"/>
    <n v="379"/>
    <n v="315"/>
    <n v="5179"/>
    <n v="7917"/>
    <n v="392"/>
    <n v="14175.899999999998"/>
  </r>
  <r>
    <n v="45"/>
    <d v="2020-04-15T14:49:50"/>
    <n v="3"/>
    <e v="#REF!"/>
    <x v="1"/>
    <n v="16"/>
    <n v="2"/>
    <n v="94"/>
    <n v="389"/>
    <n v="315"/>
    <n v="5242"/>
    <n v="8273"/>
    <n v="356"/>
    <n v="18958.300000000007"/>
  </r>
  <r>
    <n v="46"/>
    <d v="2020-04-16T14:51:16"/>
    <n v="4"/>
    <e v="#REF!"/>
    <x v="1"/>
    <n v="16"/>
    <n v="11"/>
    <n v="105"/>
    <n v="384"/>
    <n v="313"/>
    <n v="5403"/>
    <n v="8807"/>
    <n v="534"/>
    <n v="13972.8"/>
  </r>
  <r>
    <n v="47"/>
    <d v="2020-04-17T14:27:41"/>
    <n v="5"/>
    <e v="#REF!"/>
    <x v="1"/>
    <n v="16"/>
    <n v="11"/>
    <n v="116"/>
    <n v="385"/>
    <n v="316"/>
    <n v="5515"/>
    <n v="9252"/>
    <n v="445"/>
    <n v="18196.099999999999"/>
  </r>
  <r>
    <n v="48"/>
    <d v="2020-04-18T15:09:54"/>
    <n v="6"/>
    <e v="#REF!"/>
    <x v="1"/>
    <n v="16"/>
    <n v="10"/>
    <n v="126"/>
    <n v="360"/>
    <n v="296"/>
    <n v="5569"/>
    <n v="9730"/>
    <n v="478"/>
    <n v="4746.7"/>
  </r>
  <r>
    <n v="49"/>
    <d v="2020-04-19T15:24:46"/>
    <n v="7"/>
    <e v="#REF!"/>
    <x v="1"/>
    <n v="16"/>
    <n v="7"/>
    <n v="133"/>
    <n v="373"/>
    <n v="312"/>
    <n v="5617"/>
    <n v="10088"/>
    <n v="358"/>
    <n v="483.2"/>
  </r>
  <r>
    <n v="50"/>
    <d v="2020-04-20T14:46:28"/>
    <n v="1"/>
    <e v="#REF!"/>
    <x v="1"/>
    <n v="17"/>
    <n v="6"/>
    <n v="139"/>
    <n v="377"/>
    <n v="296"/>
    <n v="5692"/>
    <n v="10507"/>
    <n v="419"/>
    <n v="25386.699999999997"/>
  </r>
  <r>
    <n v="51"/>
    <d v="2020-04-21T14:49:40"/>
    <n v="2"/>
    <e v="#REF!"/>
    <x v="1"/>
    <n v="17"/>
    <n v="8"/>
    <n v="147"/>
    <n v="392"/>
    <n v="303"/>
    <n v="5716"/>
    <n v="10832"/>
    <n v="325"/>
    <n v="16447.899999999994"/>
  </r>
  <r>
    <n v="52"/>
    <d v="2020-04-22T15:33:05"/>
    <n v="3"/>
    <e v="#REF!"/>
    <x v="1"/>
    <n v="17"/>
    <n v="13"/>
    <n v="160"/>
    <n v="399"/>
    <n v="309"/>
    <n v="5750"/>
    <n v="11296"/>
    <n v="464"/>
    <n v="20317.400000000001"/>
  </r>
  <r>
    <n v="53"/>
    <d v="2020-04-23T15:13:47"/>
    <n v="4"/>
    <e v="#REF!"/>
    <x v="1"/>
    <n v="17"/>
    <n v="8"/>
    <n v="168"/>
    <n v="411"/>
    <n v="316"/>
    <n v="5840"/>
    <n v="11812"/>
    <n v="516"/>
    <n v="14598"/>
  </r>
  <r>
    <n v="54"/>
    <d v="2020-04-24T14:53:05"/>
    <n v="5"/>
    <e v="#REF!"/>
    <x v="1"/>
    <n v="17"/>
    <n v="6"/>
    <n v="174"/>
    <n v="415"/>
    <n v="325"/>
    <n v="5805"/>
    <n v="12306"/>
    <n v="494"/>
    <n v="20481.399999999998"/>
  </r>
  <r>
    <n v="55"/>
    <d v="2020-04-25T14:46:44"/>
    <n v="6"/>
    <e v="#REF!"/>
    <x v="1"/>
    <n v="17"/>
    <n v="7"/>
    <n v="181"/>
    <n v="418"/>
    <n v="321"/>
    <n v="5931"/>
    <n v="12858"/>
    <n v="552"/>
    <n v="2199.3999999999996"/>
  </r>
  <r>
    <n v="56"/>
    <d v="2020-04-26T15:43:23"/>
    <n v="7"/>
    <e v="#REF!"/>
    <x v="1"/>
    <n v="17"/>
    <n v="8"/>
    <n v="189"/>
    <n v="415"/>
    <n v="319"/>
    <n v="6118"/>
    <n v="13331"/>
    <n v="473"/>
    <n v="321.7"/>
  </r>
  <r>
    <n v="57"/>
    <d v="2020-04-27T14:30:32"/>
    <n v="1"/>
    <e v="#REF!"/>
    <x v="1"/>
    <n v="18"/>
    <n v="9"/>
    <n v="198"/>
    <n v="426"/>
    <n v="325"/>
    <n v="6288"/>
    <n v="13813"/>
    <n v="482"/>
    <n v="27418.199999999997"/>
  </r>
  <r>
    <n v="58"/>
    <d v="2020-04-28T14:58:20"/>
    <n v="2"/>
    <e v="#REF!"/>
    <x v="1"/>
    <n v="18"/>
    <n v="9"/>
    <n v="207"/>
    <n v="428"/>
    <n v="317"/>
    <n v="6448"/>
    <n v="14365"/>
    <n v="552"/>
    <n v="18051.100000000002"/>
  </r>
  <r>
    <n v="59"/>
    <d v="2020-04-29T15:17:44"/>
    <n v="3"/>
    <e v="#REF!"/>
    <x v="1"/>
    <n v="18"/>
    <n v="9"/>
    <n v="216"/>
    <n v="418"/>
    <n v="310"/>
    <n v="6862"/>
    <n v="15135"/>
    <n v="770"/>
    <n v="20908.600000000009"/>
  </r>
  <r>
    <n v="60"/>
    <d v="2020-04-30T14:17:06"/>
    <n v="4"/>
    <e v="#REF!"/>
    <x v="1"/>
    <n v="18"/>
    <n v="11"/>
    <n v="227"/>
    <n v="419"/>
    <n v="323"/>
    <n v="7216"/>
    <n v="16023"/>
    <n v="888"/>
    <n v="16101.999999999996"/>
  </r>
  <r>
    <n v="61"/>
    <d v="2020-05-01T14:58:17"/>
    <n v="5"/>
    <e v="#REF!"/>
    <x v="2"/>
    <n v="18"/>
    <n v="7"/>
    <n v="234"/>
    <n v="428"/>
    <n v="327"/>
    <n v="7756"/>
    <n v="17008"/>
    <n v="985"/>
    <n v="13469.5"/>
  </r>
  <r>
    <n v="62"/>
    <d v="2020-05-02T15:46:45"/>
    <n v="6"/>
    <e v="#REF!"/>
    <x v="2"/>
    <n v="18"/>
    <n v="13"/>
    <n v="247"/>
    <n v="425"/>
    <n v="324"/>
    <n v="8615"/>
    <n v="18435"/>
    <n v="1427"/>
    <n v="5011.7000000000007"/>
  </r>
  <r>
    <n v="63"/>
    <d v="2020-05-03T16:38:29"/>
    <n v="7"/>
    <e v="#REF!"/>
    <x v="2"/>
    <n v="18"/>
    <n v="13"/>
    <n v="260"/>
    <n v="449"/>
    <n v="339"/>
    <n v="9362"/>
    <n v="19663"/>
    <n v="1228"/>
    <n v="0"/>
  </r>
  <r>
    <n v="64"/>
    <d v="2020-05-04T14:54:55"/>
    <n v="1"/>
    <e v="#REF!"/>
    <x v="2"/>
    <n v="19"/>
    <n v="10"/>
    <n v="270"/>
    <n v="464"/>
    <n v="354"/>
    <n v="9958"/>
    <n v="20643"/>
    <n v="980"/>
    <n v="30665.300000000003"/>
  </r>
  <r>
    <n v="65"/>
    <d v="2020-05-05T14:50:01"/>
    <n v="2"/>
    <e v="#REF!"/>
    <x v="2"/>
    <n v="19"/>
    <n v="5"/>
    <n v="275"/>
    <n v="470"/>
    <n v="356"/>
    <n v="11031"/>
    <n v="22016"/>
    <n v="1373"/>
    <n v="19848.699999999997"/>
  </r>
  <r>
    <n v="66"/>
    <d v="2020-05-06T15:51:32"/>
    <n v="3"/>
    <e v="#REF!"/>
    <x v="2"/>
    <n v="19"/>
    <n v="6"/>
    <n v="281"/>
    <n v="486"/>
    <n v="385"/>
    <n v="11578"/>
    <n v="23048"/>
    <n v="1032"/>
    <n v="24620.5"/>
  </r>
  <r>
    <n v="67"/>
    <d v="2020-05-07T14:29:40"/>
    <n v="4"/>
    <e v="#REF!"/>
    <x v="2"/>
    <n v="19"/>
    <n v="4"/>
    <n v="285"/>
    <n v="493"/>
    <n v="391"/>
    <n v="12632"/>
    <n v="24581"/>
    <n v="1533"/>
    <n v="17471.5"/>
  </r>
  <r>
    <n v="68"/>
    <d v="2020-05-08T14:57:05"/>
    <n v="5"/>
    <e v="#REF!"/>
    <x v="2"/>
    <n v="19"/>
    <n v="9"/>
    <n v="294"/>
    <n v="508"/>
    <n v="419"/>
    <n v="13518"/>
    <n v="25972"/>
    <n v="1391"/>
    <n v="28122.099999999995"/>
  </r>
  <r>
    <n v="69"/>
    <d v="2020-05-09T16:40:45"/>
    <n v="6"/>
    <e v="#REF!"/>
    <x v="2"/>
    <n v="19"/>
    <n v="10"/>
    <n v="304"/>
    <n v="544"/>
    <n v="445"/>
    <n v="14248"/>
    <n v="27219"/>
    <n v="1247"/>
    <n v="6279.1999999999989"/>
  </r>
  <r>
    <n v="70"/>
    <d v="2020-05-10T16:09:46"/>
    <n v="7"/>
    <e v="#REF!"/>
    <x v="2"/>
    <n v="19"/>
    <n v="8"/>
    <n v="312"/>
    <n v="565"/>
    <n v="470"/>
    <n v="15038"/>
    <n v="28466"/>
    <n v="1647"/>
    <n v="1884.9"/>
  </r>
  <r>
    <n v="71"/>
    <d v="2020-05-11T14:49:50"/>
    <n v="1"/>
    <e v="#REF!"/>
    <x v="2"/>
    <n v="20"/>
    <n v="11"/>
    <n v="323"/>
    <n v="574"/>
    <n v="474"/>
    <n v="16135"/>
    <n v="30063"/>
    <n v="1197"/>
    <n v="37027.500000000007"/>
  </r>
  <r>
    <n v="72"/>
    <d v="2020-05-12T14:51:42"/>
    <n v="2"/>
    <e v="#REF!"/>
    <x v="2"/>
    <n v="20"/>
    <n v="12"/>
    <n v="335"/>
    <n v="604"/>
    <n v="494"/>
    <n v="17261"/>
    <n v="31721"/>
    <n v="1658"/>
    <n v="20941.799999999992"/>
  </r>
  <r>
    <n v="73"/>
    <d v="2020-05-13T15:43:53"/>
    <n v="3"/>
    <e v="#REF!"/>
    <x v="2"/>
    <n v="20"/>
    <n v="11"/>
    <n v="346"/>
    <n v="642"/>
    <n v="538"/>
    <n v="19170"/>
    <n v="34381"/>
    <n v="2660"/>
    <n v="32119.599999999995"/>
  </r>
  <r>
    <n v="74"/>
    <d v="2020-05-14T15:02:50"/>
    <n v="4"/>
    <e v="#REF!"/>
    <x v="2"/>
    <n v="20"/>
    <n v="22"/>
    <n v="368"/>
    <n v="663"/>
    <n v="555"/>
    <n v="21017"/>
    <n v="37040"/>
    <n v="2659"/>
    <n v="23571.999999999996"/>
  </r>
  <r>
    <n v="75"/>
    <d v="2020-05-15T14:21:41"/>
    <n v="5"/>
    <e v="#REF!"/>
    <x v="2"/>
    <n v="20"/>
    <n v="26"/>
    <n v="394"/>
    <n v="711"/>
    <n v="584"/>
    <n v="22534"/>
    <n v="39542"/>
    <n v="2502"/>
    <n v="32430.199999999997"/>
  </r>
  <r>
    <n v="76"/>
    <d v="2020-05-16T15:10:53"/>
    <n v="6"/>
    <e v="#REF!"/>
    <x v="2"/>
    <n v="20"/>
    <n v="27"/>
    <n v="421"/>
    <n v="751"/>
    <n v="624"/>
    <n v="22993"/>
    <n v="41428"/>
    <n v="1886"/>
    <n v="7206.3999999999987"/>
  </r>
  <r>
    <n v="77"/>
    <d v="2020-05-17T15:55:24"/>
    <n v="7"/>
    <e v="#REF!"/>
    <x v="2"/>
    <n v="20"/>
    <n v="29"/>
    <n v="450"/>
    <n v="769"/>
    <n v="627"/>
    <n v="24118"/>
    <n v="43781"/>
    <n v="2353"/>
    <n v="953.2"/>
  </r>
  <r>
    <n v="78"/>
    <d v="2020-05-18T15:18:48"/>
    <n v="1"/>
    <e v="#REF!"/>
    <x v="2"/>
    <n v="21"/>
    <n v="28"/>
    <n v="478"/>
    <n v="807"/>
    <n v="670"/>
    <n v="25416"/>
    <n v="46059"/>
    <n v="2278"/>
    <n v="42901.9"/>
  </r>
  <r>
    <n v="79"/>
    <d v="2020-05-19T14:45:15"/>
    <n v="2"/>
    <e v="#REF!"/>
    <x v="2"/>
    <n v="21"/>
    <n v="31"/>
    <n v="509"/>
    <n v="876"/>
    <n v="728"/>
    <n v="27563"/>
    <n v="49579"/>
    <n v="3520"/>
    <n v="26335.1"/>
  </r>
  <r>
    <n v="80"/>
    <d v="2020-05-20T16:06:58"/>
    <n v="3"/>
    <e v="#REF!"/>
    <x v="2"/>
    <n v="21"/>
    <n v="35"/>
    <n v="544"/>
    <n v="904"/>
    <n v="758"/>
    <n v="30569"/>
    <n v="53617"/>
    <n v="4038"/>
    <n v="31512.000000000007"/>
  </r>
  <r>
    <n v="81"/>
    <d v="2020-05-21T17:40:16"/>
    <n v="4"/>
    <e v="#REF!"/>
    <x v="2"/>
    <n v="21"/>
    <n v="45"/>
    <n v="589"/>
    <n v="943"/>
    <n v="795"/>
    <n v="33000"/>
    <n v="57581"/>
    <n v="3964"/>
    <n v="20709.899999999998"/>
  </r>
  <r>
    <n v="82"/>
    <d v="2020-05-22T15:06:02"/>
    <n v="5"/>
    <e v="#REF!"/>
    <x v="2"/>
    <n v="21"/>
    <n v="41"/>
    <n v="630"/>
    <n v="986"/>
    <n v="850"/>
    <n v="35885"/>
    <n v="61857"/>
    <n v="4276"/>
    <n v="30385.500000000004"/>
  </r>
  <r>
    <n v="83"/>
    <d v="2020-05-23T14:49:42"/>
    <n v="6"/>
    <e v="#REF!"/>
    <x v="2"/>
    <n v="21"/>
    <n v="43"/>
    <n v="673"/>
    <n v="1062"/>
    <n v="900"/>
    <n v="38204"/>
    <n v="65423"/>
    <n v="3536"/>
    <n v="7366.3999999999987"/>
  </r>
  <r>
    <n v="84"/>
    <d v="2020-05-24T16:57:12"/>
    <n v="7"/>
    <e v="#REF!"/>
    <x v="2"/>
    <n v="21"/>
    <n v="45"/>
    <n v="718"/>
    <n v="1090"/>
    <n v="942"/>
    <n v="40266"/>
    <n v="69132"/>
    <n v="3709"/>
    <n v="2930.6"/>
  </r>
  <r>
    <n v="85"/>
    <d v="2020-05-25T14:29:59"/>
    <n v="1"/>
    <e v="#REF!"/>
    <x v="2"/>
    <n v="22"/>
    <n v="43"/>
    <n v="761"/>
    <n v="1135"/>
    <n v="989"/>
    <n v="43934"/>
    <n v="73997"/>
    <n v="4895"/>
    <n v="46499.799999999981"/>
  </r>
  <r>
    <n v="86"/>
    <d v="2020-05-26T15:26:34"/>
    <n v="2"/>
    <e v="#REF!"/>
    <x v="2"/>
    <n v="22"/>
    <n v="45"/>
    <n v="806"/>
    <n v="1202"/>
    <n v="1029"/>
    <n v="46240"/>
    <n v="77961"/>
    <n v="3964"/>
    <n v="31960.299999999996"/>
  </r>
  <r>
    <n v="87"/>
    <d v="2020-05-27T15:05:10"/>
    <n v="3"/>
    <e v="#REF!"/>
    <x v="2"/>
    <n v="22"/>
    <n v="35"/>
    <n v="841"/>
    <n v="1251"/>
    <n v="1048"/>
    <n v="47908"/>
    <n v="82289"/>
    <n v="4328"/>
    <n v="34422.9"/>
  </r>
  <r>
    <n v="88"/>
    <d v="2020-05-28T14:59:54"/>
    <n v="4"/>
    <e v="#REF!"/>
    <x v="2"/>
    <n v="22"/>
    <n v="49"/>
    <n v="890"/>
    <n v="1286"/>
    <n v="1079"/>
    <n v="49903"/>
    <n v="86943"/>
    <n v="4654"/>
    <n v="32930.9"/>
  </r>
  <r>
    <n v="89"/>
    <d v="2020-05-29T15:00:53"/>
    <n v="5"/>
    <e v="#REF!"/>
    <x v="2"/>
    <n v="22"/>
    <n v="54"/>
    <n v="944"/>
    <n v="1350"/>
    <n v="1143"/>
    <n v="51096"/>
    <n v="90638"/>
    <n v="3695"/>
    <n v="34737.200000000019"/>
  </r>
  <r>
    <n v="90"/>
    <d v="2020-05-30T15:31:30"/>
    <n v="6"/>
    <e v="#REF!"/>
    <x v="2"/>
    <n v="22"/>
    <n v="53"/>
    <n v="997"/>
    <n v="1371"/>
    <n v="1151"/>
    <n v="53430"/>
    <n v="94858"/>
    <n v="4220"/>
    <n v="12125.8"/>
  </r>
  <r>
    <n v="91"/>
    <d v="2020-05-31T17:50:27"/>
    <n v="7"/>
    <e v="#REF!"/>
    <x v="2"/>
    <n v="22"/>
    <n v="57"/>
    <n v="1054"/>
    <n v="1383"/>
    <n v="1174"/>
    <n v="55907"/>
    <n v="99688"/>
    <n v="4830"/>
    <n v="4188.2"/>
  </r>
  <r>
    <n v="92"/>
    <d v="2020-06-01T14:58:33"/>
    <n v="1"/>
    <e v="#REF!"/>
    <x v="3"/>
    <n v="23"/>
    <n v="59"/>
    <n v="1113"/>
    <n v="1446"/>
    <n v="1209"/>
    <n v="59100"/>
    <n v="105159"/>
    <n v="5471"/>
    <n v="59467.100000000006"/>
  </r>
  <r>
    <n v="93"/>
    <d v="2020-06-02T17:43:14"/>
    <n v="2"/>
    <e v="#REF!"/>
    <x v="3"/>
    <n v="23"/>
    <n v="75"/>
    <n v="1188"/>
    <n v="1471"/>
    <n v="1202"/>
    <n v="21518"/>
    <n v="108686"/>
    <n v="3527"/>
    <n v="34894.899999999994"/>
  </r>
  <r>
    <n v="94"/>
    <d v="2020-06-03T16:31:00"/>
    <n v="3"/>
    <e v="#REF!"/>
    <x v="3"/>
    <n v="23"/>
    <n v="87"/>
    <n v="1275"/>
    <n v="1475"/>
    <m/>
    <n v="21605"/>
    <n v="113628"/>
    <n v="4942"/>
    <n v="43228.4"/>
  </r>
  <r>
    <n v="95"/>
    <d v="2020-06-04T15:16:47"/>
    <n v="4"/>
    <e v="#REF!"/>
    <x v="3"/>
    <n v="23"/>
    <n v="81"/>
    <n v="1356"/>
    <n v="1496"/>
    <n v="1261"/>
    <n v="21305"/>
    <n v="118292"/>
    <n v="4664"/>
    <n v="35695.999999999993"/>
  </r>
  <r>
    <n v="96"/>
    <d v="2020-06-05T14:58:22"/>
    <n v="5"/>
    <e v="#REF!"/>
    <x v="3"/>
    <n v="23"/>
    <n v="92"/>
    <n v="1448"/>
    <n v="1521"/>
    <n v="1291"/>
    <n v="21693"/>
    <n v="122499"/>
    <n v="4207"/>
    <n v="37822.000000000015"/>
  </r>
  <r>
    <n v="97"/>
    <d v="2020-06-06T15:34:42"/>
    <n v="6"/>
    <e v="#REF!"/>
    <x v="3"/>
    <n v="23"/>
    <n v="93"/>
    <n v="1541"/>
    <n v="1524"/>
    <n v="1294"/>
    <n v="22387"/>
    <n v="127745"/>
    <n v="5246"/>
    <n v="19234.2"/>
  </r>
  <r>
    <n v="98"/>
    <d v="2020-06-07T18:13:08"/>
    <n v="7"/>
    <e v="#REF!"/>
    <x v="3"/>
    <n v="23"/>
    <n v="649"/>
    <n v="2190"/>
    <n v="1558"/>
    <n v="1336"/>
    <n v="23810"/>
    <n v="134150"/>
    <n v="6405"/>
    <n v="4514.2999999999993"/>
  </r>
  <r>
    <n v="99"/>
    <d v="2020-06-08T14:53:23"/>
    <n v="1"/>
    <e v="#REF!"/>
    <x v="3"/>
    <n v="24"/>
    <n v="74"/>
    <n v="2264"/>
    <n v="1581"/>
    <n v="1333"/>
    <n v="24334"/>
    <n v="138846"/>
    <n v="4696"/>
    <n v="61596.999999999978"/>
  </r>
  <r>
    <n v="100"/>
    <d v="2020-06-09T15:24:41"/>
    <n v="2"/>
    <e v="#REF!"/>
    <x v="3"/>
    <n v="24"/>
    <n v="19"/>
    <n v="2283"/>
    <n v="1577"/>
    <n v="1325"/>
    <n v="23115"/>
    <n v="142759"/>
    <n v="3913"/>
    <n v="41953.499999999978"/>
  </r>
  <r>
    <n v="101"/>
    <d v="2020-06-10T16:29:11"/>
    <n v="3"/>
    <e v="#REF!"/>
    <x v="3"/>
    <n v="24"/>
    <n v="192"/>
    <n v="2475"/>
    <n v="1590"/>
    <n v="1354"/>
    <n v="24201"/>
    <n v="148496"/>
    <n v="5737"/>
    <n v="44895.299999999988"/>
  </r>
  <r>
    <n v="102"/>
    <d v="2020-06-11T15:49:43"/>
    <n v="4"/>
    <e v="#REF!"/>
    <x v="3"/>
    <n v="24"/>
    <n v="173"/>
    <n v="2648"/>
    <n v="1618"/>
    <n v="1379"/>
    <n v="25000"/>
    <n v="154092"/>
    <n v="5596"/>
    <n v="40845.399999999987"/>
  </r>
  <r>
    <n v="103"/>
    <d v="2020-06-12T16:16:25"/>
    <n v="5"/>
    <e v="#REF!"/>
    <x v="3"/>
    <n v="24"/>
    <n v="222"/>
    <n v="2870"/>
    <n v="1647"/>
    <n v="1391"/>
    <n v="26618"/>
    <n v="160846"/>
    <n v="6754"/>
    <n v="40664.299999999996"/>
  </r>
  <r>
    <n v="104"/>
    <d v="2020-06-13T14:23:49"/>
    <n v="6"/>
    <e v="#REF!"/>
    <x v="3"/>
    <n v="24"/>
    <n v="231"/>
    <n v="3101"/>
    <n v="1656"/>
    <n v="1408"/>
    <n v="26958"/>
    <n v="167355"/>
    <n v="6509"/>
    <n v="17302.400000000001"/>
  </r>
  <r>
    <n v="105"/>
    <d v="2020-06-14T17:16:30"/>
    <n v="7"/>
    <e v="#REF!"/>
    <x v="3"/>
    <n v="24"/>
    <n v="222"/>
    <n v="3323"/>
    <n v="1715"/>
    <n v="1465"/>
    <n v="27266"/>
    <n v="174293"/>
    <n v="6938"/>
    <n v="5738.8"/>
  </r>
  <r>
    <n v="106"/>
    <d v="2020-06-15T15:23:49"/>
    <n v="1"/>
    <e v="#REF!"/>
    <x v="3"/>
    <n v="25"/>
    <n v="39"/>
    <n v="3362"/>
    <n v="1723"/>
    <n v="1463"/>
    <n v="27282"/>
    <n v="179436"/>
    <n v="5143"/>
    <n v="62376.800000000003"/>
  </r>
  <r>
    <n v="107"/>
    <d v="2020-06-16T15:22:04"/>
    <n v="2"/>
    <e v="#REF!"/>
    <x v="3"/>
    <n v="25"/>
    <n v="21"/>
    <n v="3383"/>
    <n v="1727"/>
    <n v="1470"/>
    <n v="24834"/>
    <n v="184449"/>
    <n v="5013"/>
    <n v="37715.1"/>
  </r>
  <r>
    <n v="108"/>
    <d v="2020-06-17T16:28:19"/>
    <n v="3"/>
    <e v="#REF!"/>
    <x v="3"/>
    <n v="25"/>
    <n v="232"/>
    <n v="3615"/>
    <n v="1794"/>
    <n v="1572"/>
    <n v="35082"/>
    <n v="220628"/>
    <n v="4757"/>
    <n v="43690.80000000001"/>
  </r>
  <r>
    <n v="111"/>
    <d v="2020-06-19T00:32:43"/>
    <n v="5"/>
    <e v="#REF!"/>
    <x v="3"/>
    <n v="25"/>
    <n v="226"/>
    <n v="3841"/>
    <n v="1845"/>
    <n v="1572"/>
    <n v="34821"/>
    <n v="225103"/>
    <n v="4475"/>
    <n v="37031.899999999987"/>
  </r>
  <r>
    <n v="113"/>
    <d v="2020-06-19T17:04:44"/>
    <n v="5"/>
    <e v="#REF!"/>
    <x v="3"/>
    <n v="25"/>
    <n v="252"/>
    <n v="4093"/>
    <n v="1911"/>
    <m/>
    <n v="35809"/>
    <n v="231393"/>
    <n v="6290"/>
    <n v="41544.999999999993"/>
  </r>
  <r>
    <n v="114"/>
    <d v="2020-06-20T15:42:42"/>
    <n v="6"/>
    <e v="#REF!"/>
    <x v="3"/>
    <n v="25"/>
    <n v="202"/>
    <n v="4295"/>
    <n v="1951"/>
    <n v="1682"/>
    <n v="35844"/>
    <n v="236748"/>
    <n v="5355"/>
    <n v="21692.3"/>
  </r>
  <r>
    <n v="115"/>
    <d v="2020-06-21T17:31:50"/>
    <n v="7"/>
    <e v="#REF!"/>
    <x v="3"/>
    <n v="25"/>
    <n v="184"/>
    <n v="4479"/>
    <n v="1996"/>
    <n v="1713"/>
    <n v="37307"/>
    <n v="242355"/>
    <n v="5607"/>
    <n v="7076.2999999999993"/>
  </r>
  <r>
    <n v="116"/>
    <d v="2020-06-22T14:43:51"/>
    <n v="1"/>
    <e v="#REF!"/>
    <x v="3"/>
    <n v="26"/>
    <n v="23"/>
    <n v="4502"/>
    <n v="2014"/>
    <n v="1726"/>
    <n v="37064"/>
    <n v="246963"/>
    <n v="4608"/>
    <n v="58336.499999999978"/>
  </r>
  <r>
    <n v="117"/>
    <d v="2020-06-23T14:37:33"/>
    <n v="2"/>
    <e v="#REF!"/>
    <x v="3"/>
    <n v="26"/>
    <n v="3"/>
    <n v="4505"/>
    <n v="2009"/>
    <n v="1720"/>
    <n v="35692"/>
    <n v="250767"/>
    <n v="3804"/>
    <n v="42964.700000000012"/>
  </r>
  <r>
    <n v="118"/>
    <d v="2020-06-24T16:05:30"/>
    <n v="3"/>
    <e v="#REF!"/>
    <x v="3"/>
    <n v="26"/>
    <n v="226"/>
    <n v="4731"/>
    <n v="2046"/>
    <n v="1742"/>
    <n v="34592"/>
    <n v="254416"/>
    <n v="3649"/>
    <n v="49721.4"/>
  </r>
  <r>
    <n v="119"/>
    <d v="2020-06-25T15:34:09"/>
    <n v="4"/>
    <e v="#REF!"/>
    <x v="3"/>
    <n v="26"/>
    <n v="172"/>
    <n v="4903"/>
    <n v="2078"/>
    <n v="1751"/>
    <n v="34834"/>
    <n v="259064"/>
    <n v="4648"/>
    <n v="43008.6"/>
  </r>
  <r>
    <n v="120"/>
    <d v="2020-06-26T14:58:21"/>
    <n v="5"/>
    <e v="#REF!"/>
    <x v="3"/>
    <n v="26"/>
    <n v="165"/>
    <n v="5068"/>
    <n v="2086"/>
    <n v="1772"/>
    <n v="34861"/>
    <n v="263360"/>
    <n v="4296"/>
    <n v="56810.099999999991"/>
  </r>
  <r>
    <n v="121"/>
    <d v="2020-06-27T15:40:29"/>
    <n v="6"/>
    <e v="#REF!"/>
    <x v="3"/>
    <n v="26"/>
    <n v="279"/>
    <n v="5347"/>
    <n v="2090"/>
    <n v="1741"/>
    <n v="34364"/>
    <n v="267766"/>
    <n v="4406"/>
    <n v="23835"/>
  </r>
  <r>
    <n v="122"/>
    <d v="2020-06-28T16:07:33"/>
    <n v="7"/>
    <e v="#REF!"/>
    <x v="3"/>
    <n v="26"/>
    <n v="162"/>
    <n v="5509"/>
    <n v="2129"/>
    <n v="1793"/>
    <n v="34263"/>
    <n v="271982"/>
    <n v="4216"/>
    <n v="8769.2000000000007"/>
  </r>
  <r>
    <n v="123"/>
    <d v="2020-06-29T16:37:06"/>
    <n v="1"/>
    <e v="#REF!"/>
    <x v="3"/>
    <n v="27"/>
    <n v="66"/>
    <n v="5575"/>
    <n v="2090"/>
    <n v="1763"/>
    <n v="34270"/>
    <n v="275999"/>
    <n v="4017"/>
    <n v="51922.7"/>
  </r>
  <r>
    <n v="124"/>
    <d v="2020-06-30T15:27:18"/>
    <n v="2"/>
    <e v="#REF!"/>
    <x v="3"/>
    <n v="27"/>
    <n v="113"/>
    <n v="5688"/>
    <n v="2106"/>
    <n v="1756"/>
    <n v="32476"/>
    <n v="279393"/>
    <n v="3394"/>
    <n v="41764.6"/>
  </r>
  <r>
    <n v="125"/>
    <d v="2020-07-01T15:31:41"/>
    <n v="3"/>
    <e v="#REF!"/>
    <x v="4"/>
    <n v="27"/>
    <n v="65"/>
    <n v="5753"/>
    <n v="2075"/>
    <n v="1720"/>
    <n v="30847"/>
    <n v="282043"/>
    <n v="2650"/>
    <n v="49232.799999999988"/>
  </r>
  <r>
    <n v="126"/>
    <d v="2020-07-02T15:39:13"/>
    <n v="4"/>
    <e v="#REF!"/>
    <x v="4"/>
    <n v="27"/>
    <n v="167"/>
    <n v="5920"/>
    <n v="2099"/>
    <n v="1762"/>
    <n v="29374"/>
    <n v="284541"/>
    <n v="2498"/>
    <n v="41214.599999999991"/>
  </r>
  <r>
    <n v="127"/>
    <d v="2020-07-03T15:59:42"/>
    <n v="5"/>
    <e v="#REF!"/>
    <x v="4"/>
    <n v="27"/>
    <n v="131"/>
    <n v="6051"/>
    <n v="2107"/>
    <n v="1757"/>
    <n v="28695"/>
    <n v="288089"/>
    <n v="3548"/>
    <n v="42998.899999999994"/>
  </r>
  <r>
    <n v="128"/>
    <d v="2020-07-04T18:58:49"/>
    <n v="6"/>
    <e v="#REF!"/>
    <x v="4"/>
    <n v="27"/>
    <n v="141"/>
    <n v="6192"/>
    <n v="2077"/>
    <n v="1731"/>
    <n v="28210"/>
    <n v="291847"/>
    <n v="3758"/>
    <n v="19977"/>
  </r>
  <r>
    <n v="129"/>
    <d v="2020-07-05T16:24:25"/>
    <n v="7"/>
    <e v="#REF!"/>
    <x v="4"/>
    <n v="27"/>
    <n v="116"/>
    <n v="6308"/>
    <n v="2078"/>
    <n v="1736"/>
    <n v="28194"/>
    <n v="295532"/>
    <n v="3685"/>
    <n v="10384"/>
  </r>
  <r>
    <n v="130"/>
    <d v="2020-07-06T14:56:28"/>
    <n v="1"/>
    <e v="#REF!"/>
    <x v="4"/>
    <n v="28"/>
    <n v="76"/>
    <n v="6384"/>
    <n v="2069"/>
    <n v="1747"/>
    <n v="27804"/>
    <n v="298557"/>
    <n v="3025"/>
    <n v="58777.599999999962"/>
  </r>
  <r>
    <n v="131"/>
    <d v="2020-07-07T15:13:28"/>
    <n v="2"/>
    <e v="#REF!"/>
    <x v="4"/>
    <n v="28"/>
    <n v="50"/>
    <n v="6434"/>
    <n v="2060"/>
    <n v="1699"/>
    <n v="26340"/>
    <n v="301019"/>
    <n v="2462"/>
    <n v="41328.80000000001"/>
  </r>
  <r>
    <n v="132"/>
    <d v="2020-07-08T15:55:02"/>
    <n v="3"/>
    <e v="#REF!"/>
    <x v="4"/>
    <n v="28"/>
    <n v="139"/>
    <n v="6573"/>
    <n v="2053"/>
    <n v="1712"/>
    <n v="24807"/>
    <n v="303083"/>
    <n v="2064"/>
    <n v="42319.400000000009"/>
  </r>
  <r>
    <n v="133"/>
    <d v="2020-07-09T15:17:56"/>
    <n v="4"/>
    <e v="#REF!"/>
    <x v="4"/>
    <n v="28"/>
    <n v="109"/>
    <n v="6682"/>
    <n v="1999"/>
    <n v="1670"/>
    <n v="24612"/>
    <n v="306216"/>
    <n v="3133"/>
    <n v="38525.099999999991"/>
  </r>
  <r>
    <n v="134"/>
    <d v="2020-07-10T16:18:29"/>
    <n v="5"/>
    <e v="#REF!"/>
    <x v="4"/>
    <n v="28"/>
    <n v="99"/>
    <n v="6781"/>
    <n v="1990"/>
    <n v="1648"/>
    <n v="24440"/>
    <n v="309274"/>
    <n v="3058"/>
    <n v="42791.3"/>
  </r>
  <r>
    <n v="135"/>
    <d v="2020-07-11T18:36:51"/>
    <n v="6"/>
    <e v="#REF!"/>
    <x v="4"/>
    <n v="28"/>
    <n v="100"/>
    <n v="6881"/>
    <n v="1999"/>
    <n v="1653"/>
    <n v="24034"/>
    <n v="312029"/>
    <n v="2755"/>
    <n v="22313.199999999997"/>
  </r>
  <r>
    <n v="136"/>
    <d v="2020-07-12T18:30:05"/>
    <n v="7"/>
    <e v="#REF!"/>
    <x v="4"/>
    <n v="28"/>
    <n v="98"/>
    <n v="6979"/>
    <n v="1995"/>
    <n v="1669"/>
    <n v="24166"/>
    <n v="315041"/>
    <n v="3012"/>
    <n v="12418.599999999995"/>
  </r>
  <r>
    <n v="137"/>
    <d v="2020-07-13T14:59:56"/>
    <n v="1"/>
    <e v="#REF!"/>
    <x v="4"/>
    <n v="29"/>
    <n v="45"/>
    <n v="7024"/>
    <n v="1931"/>
    <n v="1613"/>
    <n v="24077"/>
    <n v="317657"/>
    <n v="2616"/>
    <n v="59720.799999999988"/>
  </r>
  <r>
    <n v="138"/>
    <d v="2020-07-14T15:18:01"/>
    <n v="2"/>
    <e v="#REF!"/>
    <x v="4"/>
    <n v="29"/>
    <n v="45"/>
    <n v="7069"/>
    <n v="1915"/>
    <n v="1596"/>
    <n v="23205"/>
    <n v="319493"/>
    <n v="1836"/>
    <n v="39483.9"/>
  </r>
  <r>
    <n v="139"/>
    <d v="2020-07-15T15:44:31"/>
    <n v="3"/>
    <e v="#REF!"/>
    <x v="4"/>
    <n v="29"/>
    <n v="117"/>
    <n v="7186"/>
    <n v="1878"/>
    <n v="1573"/>
    <n v="21934"/>
    <n v="321205"/>
    <n v="1712"/>
    <n v="41764.200000000012"/>
  </r>
  <r>
    <n v="140"/>
    <d v="2020-07-16T16:17:35"/>
    <n v="4"/>
    <e v="#REF!"/>
    <x v="4"/>
    <n v="29"/>
    <n v="104"/>
    <n v="7290"/>
    <n v="1821"/>
    <n v="1516"/>
    <n v="21107"/>
    <n v="323680"/>
    <n v="2475"/>
    <n v="35126.699999999997"/>
  </r>
  <r>
    <n v="141"/>
    <d v="2020-07-17T15:20:07"/>
    <n v="5"/>
    <e v="#REF!"/>
    <x v="4"/>
    <n v="29"/>
    <n v="98"/>
    <n v="7388"/>
    <n v="1796"/>
    <n v="1502"/>
    <n v="21378"/>
    <n v="326539"/>
    <n v="2859"/>
    <n v="43289.399999999994"/>
  </r>
  <r>
    <n v="142"/>
    <d v="2020-07-18T16:01:04"/>
    <n v="6"/>
    <e v="#REF!"/>
    <x v="4"/>
    <n v="29"/>
    <n v="1057"/>
    <n v="8445"/>
    <n v="1792"/>
    <n v="1465"/>
    <n v="20952"/>
    <n v="328724"/>
    <n v="2185"/>
    <n v="17170.5"/>
  </r>
  <r>
    <n v="143"/>
    <d v="2020-07-19T17:26:01"/>
    <n v="7"/>
    <e v="#REF!"/>
    <x v="4"/>
    <n v="29"/>
    <n v="58"/>
    <n v="8503"/>
    <n v="1764"/>
    <n v="1459"/>
    <n v="20633"/>
    <n v="330806"/>
    <n v="2082"/>
    <n v="10235.100000000002"/>
  </r>
  <r>
    <n v="144"/>
    <d v="2020-07-20T15:32:55"/>
    <n v="1"/>
    <e v="#REF!"/>
    <x v="4"/>
    <n v="30"/>
    <n v="130"/>
    <n v="8633"/>
    <n v="1753"/>
    <n v="1469"/>
    <n v="20404"/>
    <n v="332905"/>
    <n v="2099"/>
    <n v="54699.799999999996"/>
  </r>
  <r>
    <n v="145"/>
    <d v="2020-07-21T16:06:19"/>
    <n v="2"/>
    <e v="#REF!"/>
    <x v="4"/>
    <n v="30"/>
    <n v="44"/>
    <n v="8677"/>
    <n v="1728"/>
    <m/>
    <n v="19190"/>
    <n v="334561"/>
    <n v="1656"/>
    <n v="39943.799999999996"/>
  </r>
  <r>
    <n v="146"/>
    <d v="2020-07-22T15:31:29"/>
    <n v="3"/>
    <e v="#REF!"/>
    <x v="4"/>
    <n v="30"/>
    <n v="45"/>
    <n v="8722"/>
    <n v="1688"/>
    <n v="1388"/>
    <n v="18439"/>
    <n v="336302"/>
    <n v="1741"/>
    <n v="41562.700000000019"/>
  </r>
  <r>
    <n v="147"/>
    <d v="2020-07-23T16:36:41"/>
    <n v="4"/>
    <e v="#REF!"/>
    <x v="4"/>
    <n v="30"/>
    <n v="116"/>
    <n v="8838"/>
    <n v="1670"/>
    <n v="1377"/>
    <n v="18490"/>
    <n v="338673"/>
    <n v="2371"/>
    <n v="37731.80000000001"/>
  </r>
  <r>
    <n v="148"/>
    <d v="2020-07-24T19:06:48"/>
    <n v="5"/>
    <e v="#REF!"/>
    <x v="4"/>
    <n v="30"/>
    <n v="76"/>
    <n v="8914"/>
    <n v="1636"/>
    <m/>
    <n v="18694"/>
    <n v="341218"/>
    <n v="2545"/>
    <n v="38764.19999999999"/>
  </r>
  <r>
    <n v="149"/>
    <d v="2020-07-25T18:38:54"/>
    <n v="6"/>
    <e v="#REF!"/>
    <x v="4"/>
    <n v="30"/>
    <n v="106"/>
    <n v="9020"/>
    <n v="1612"/>
    <n v="1312"/>
    <n v="18403"/>
    <n v="343505"/>
    <n v="2287"/>
    <n v="22728.799999999996"/>
  </r>
  <r>
    <n v="150"/>
    <d v="2020-07-26T18:49:02"/>
    <n v="7"/>
    <e v="#REF!"/>
    <x v="4"/>
    <n v="30"/>
    <n v="92"/>
    <n v="9112"/>
    <n v="1592"/>
    <n v="1295"/>
    <n v="18583"/>
    <n v="345703"/>
    <n v="2198"/>
    <n v="10368.200000000003"/>
  </r>
  <r>
    <n v="151"/>
    <d v="2020-07-27T15:43:48"/>
    <n v="1"/>
    <e v="#REF!"/>
    <x v="4"/>
    <n v="31"/>
    <n v="75"/>
    <n v="9187"/>
    <n v="1555"/>
    <n v="1271"/>
    <n v="18782"/>
    <n v="347836"/>
    <n v="2133"/>
    <n v="50253.599999999999"/>
  </r>
  <r>
    <n v="152"/>
    <d v="2020-07-28T15:25:26"/>
    <n v="2"/>
    <e v="#REF!"/>
    <x v="4"/>
    <n v="31"/>
    <n v="53"/>
    <n v="9240"/>
    <n v="1529"/>
    <n v="1208"/>
    <n v="18228"/>
    <n v="349712"/>
    <n v="1876"/>
    <n v="34517.499999999985"/>
  </r>
  <r>
    <n v="153"/>
    <d v="2020-07-29T16:07:50"/>
    <n v="3"/>
    <e v="#REF!"/>
    <x v="4"/>
    <n v="31"/>
    <n v="38"/>
    <n v="9278"/>
    <n v="1485"/>
    <n v="1185"/>
    <n v="17740"/>
    <n v="351485"/>
    <n v="1773"/>
    <n v="36509.899999999994"/>
  </r>
  <r>
    <n v="154"/>
    <d v="2020-07-30T15:49:19"/>
    <n v="4"/>
    <e v="#REF!"/>
    <x v="4"/>
    <n v="31"/>
    <n v="99"/>
    <n v="9377"/>
    <n v="1463"/>
    <n v="1162"/>
    <n v="17531"/>
    <n v="353433"/>
    <n v="1948"/>
    <n v="35365.100000000006"/>
  </r>
  <r>
    <n v="155"/>
    <d v="2020-07-31T15:26:57"/>
    <n v="5"/>
    <e v="#REF!"/>
    <x v="4"/>
    <n v="31"/>
    <n v="80"/>
    <n v="9457"/>
    <n v="1445"/>
    <n v="1159"/>
    <n v="17883"/>
    <n v="355556"/>
    <n v="2123"/>
    <n v="36707.599999999999"/>
  </r>
  <r>
    <n v="156"/>
    <d v="2020-08-01T16:46:05"/>
    <n v="6"/>
    <e v="#REF!"/>
    <x v="5"/>
    <n v="31"/>
    <n v="76"/>
    <n v="9533"/>
    <n v="1445"/>
    <n v="1158"/>
    <n v="17621"/>
    <n v="357535"/>
    <n v="1979"/>
    <n v="19627.300000000003"/>
  </r>
  <r>
    <n v="157"/>
    <d v="2020-08-02T16:43:11"/>
    <n v="7"/>
    <e v="#REF!"/>
    <x v="5"/>
    <n v="31"/>
    <n v="75"/>
    <n v="9608"/>
    <n v="1437"/>
    <n v="1151"/>
    <n v="17712"/>
    <n v="359616"/>
    <n v="2081"/>
    <n v="8290.2000000000007"/>
  </r>
  <r>
    <n v="158"/>
    <d v="2020-08-03T15:49:51"/>
    <n v="1"/>
    <e v="#REF!"/>
    <x v="5"/>
    <n v="32"/>
    <n v="99"/>
    <n v="9707"/>
    <n v="1419"/>
    <n v="1140"/>
    <n v="17810"/>
    <n v="361378"/>
    <n v="1762"/>
    <n v="47144.1"/>
  </r>
  <r>
    <n v="159"/>
    <d v="2020-08-04T15:57:37"/>
    <n v="2"/>
    <e v="#REF!"/>
    <x v="5"/>
    <n v="32"/>
    <n v="38"/>
    <n v="9745"/>
    <n v="1405"/>
    <n v="1126"/>
    <n v="16887"/>
    <n v="362840"/>
    <n v="1462"/>
    <n v="36768.6"/>
  </r>
  <r>
    <n v="160"/>
    <d v="2020-08-05T16:11:19"/>
    <n v="3"/>
    <e v="#REF!"/>
    <x v="5"/>
    <n v="32"/>
    <n v="47"/>
    <n v="9792"/>
    <n v="1400"/>
    <n v="1092"/>
    <n v="16640"/>
    <n v="364621"/>
    <n v="1781"/>
    <n v="40891.199999999997"/>
  </r>
  <r>
    <n v="161"/>
    <d v="2020-08-06T15:46:46"/>
    <n v="4"/>
    <e v="#REF!"/>
    <x v="5"/>
    <n v="32"/>
    <n v="97"/>
    <n v="9889"/>
    <n v="1358"/>
    <n v="1051"/>
    <n v="16614"/>
    <n v="366670"/>
    <n v="2049"/>
    <n v="38799.60000000002"/>
  </r>
  <r>
    <n v="162"/>
    <d v="2020-08-07T17:59:30"/>
    <n v="5"/>
    <e v="#REF!"/>
    <x v="5"/>
    <n v="32"/>
    <n v="69"/>
    <n v="9958"/>
    <n v="1348"/>
    <n v="1044"/>
    <n v="16699"/>
    <n v="368820"/>
    <n v="2150"/>
    <n v="40232.499999999993"/>
  </r>
  <r>
    <n v="163"/>
    <d v="2020-08-08T18:06:32"/>
    <n v="6"/>
    <e v="#REF!"/>
    <x v="5"/>
    <n v="32"/>
    <n v="53"/>
    <n v="10011"/>
    <n v="1305"/>
    <n v="1003"/>
    <n v="16880"/>
    <n v="371021"/>
    <n v="2201"/>
    <n v="15882.300000000001"/>
  </r>
  <r>
    <n v="164"/>
    <d v="2020-08-09T17:57:29"/>
    <n v="7"/>
    <e v="#REF!"/>
    <x v="5"/>
    <n v="32"/>
    <n v="66"/>
    <n v="10077"/>
    <n v="1276"/>
    <n v="978"/>
    <n v="17153"/>
    <n v="373057"/>
    <n v="2036"/>
    <n v="7464.4"/>
  </r>
  <r>
    <n v="165"/>
    <d v="2020-08-10T15:13:53"/>
    <n v="1"/>
    <e v="#REF!"/>
    <x v="5"/>
    <n v="33"/>
    <n v="62"/>
    <n v="10139"/>
    <n v="1280"/>
    <n v="994"/>
    <n v="17563"/>
    <n v="375045"/>
    <n v="1988"/>
    <n v="49694.299999999981"/>
  </r>
  <r>
    <n v="166"/>
    <d v="2020-08-11T15:24:45"/>
    <n v="2"/>
    <e v="#REF!"/>
    <x v="5"/>
    <n v="33"/>
    <n v="39"/>
    <n v="10178"/>
    <n v="1268"/>
    <n v="986"/>
    <n v="16897"/>
    <n v="376611"/>
    <n v="1566"/>
    <n v="35360.69999999999"/>
  </r>
  <r>
    <n v="167"/>
    <d v="2020-08-12T15:54:13"/>
    <n v="3"/>
    <e v="#REF!"/>
    <x v="5"/>
    <n v="33"/>
    <n v="27"/>
    <n v="10205"/>
    <n v="1255"/>
    <n v="973"/>
    <n v="16544"/>
    <n v="378156"/>
    <n v="1545"/>
    <n v="45575.69999999999"/>
  </r>
  <r>
    <n v="168"/>
    <d v="2020-08-13T16:20:14"/>
    <n v="4"/>
    <e v="#REF!"/>
    <x v="5"/>
    <n v="33"/>
    <n v="94"/>
    <n v="10299"/>
    <n v="1259"/>
    <n v="962"/>
    <n v="16604"/>
    <n v="380008"/>
    <n v="1852"/>
    <n v="37547.5"/>
  </r>
  <r>
    <n v="169"/>
    <d v="2020-08-14T16:41:31"/>
    <n v="5"/>
    <e v="#REF!"/>
    <x v="5"/>
    <n v="33"/>
    <n v="41"/>
    <n v="10340"/>
    <n v="1252"/>
    <n v="924"/>
    <n v="16734"/>
    <n v="382085"/>
    <n v="2077"/>
    <n v="32682.200000000004"/>
  </r>
  <r>
    <n v="170"/>
    <d v="2020-08-15T20:09:47"/>
    <n v="6"/>
    <e v="#REF!"/>
    <x v="5"/>
    <n v="33"/>
    <n v="55"/>
    <n v="10395"/>
    <n v="1207"/>
    <n v="899"/>
    <n v="16556"/>
    <n v="383862"/>
    <n v="1777"/>
    <n v="19226"/>
  </r>
  <r>
    <n v="171"/>
    <d v="2020-08-16T17:14:08"/>
    <n v="7"/>
    <e v="#REF!"/>
    <x v="5"/>
    <n v="33"/>
    <n v="57"/>
    <n v="10452"/>
    <n v="1190"/>
    <n v="879"/>
    <n v="16666"/>
    <n v="385948"/>
    <n v="2086"/>
    <n v="7142.4"/>
  </r>
  <r>
    <n v="172"/>
    <d v="2020-08-17T15:51:58"/>
    <n v="1"/>
    <e v="#REF!"/>
    <x v="5"/>
    <n v="34"/>
    <n v="61"/>
    <n v="10513"/>
    <n v="1177"/>
    <n v="869"/>
    <n v="16604"/>
    <n v="387502"/>
    <n v="1554"/>
    <n v="48798.299999999996"/>
  </r>
  <r>
    <n v="173"/>
    <d v="2020-08-18T15:56:08"/>
    <n v="2"/>
    <e v="#REF!"/>
    <x v="5"/>
    <n v="34"/>
    <n v="33"/>
    <n v="10546"/>
    <n v="1157"/>
    <n v="867"/>
    <n v="15869"/>
    <n v="388838"/>
    <n v="1336"/>
    <n v="36997.599999999999"/>
  </r>
  <r>
    <n v="174"/>
    <d v="2020-08-19T16:57:40"/>
    <n v="3"/>
    <e v="#REF!"/>
    <x v="5"/>
    <n v="34"/>
    <n v="32"/>
    <n v="10578"/>
    <n v="1120"/>
    <n v="833"/>
    <n v="15174"/>
    <n v="390071"/>
    <n v="1233"/>
    <n v="38000.1"/>
  </r>
  <r>
    <n v="175"/>
    <d v="2020-08-20T15:41:42"/>
    <n v="4"/>
    <e v="#REF!"/>
    <x v="5"/>
    <n v="34"/>
    <n v="93"/>
    <n v="10671"/>
    <n v="1077"/>
    <n v="794"/>
    <n v="15116"/>
    <n v="391884"/>
    <n v="1813"/>
    <n v="39933.399999999994"/>
  </r>
  <r>
    <n v="176"/>
    <d v="2020-08-21T17:20:01"/>
    <n v="5"/>
    <e v="#REF!"/>
    <x v="5"/>
    <n v="34"/>
    <n v="52"/>
    <n v="10723"/>
    <n v="1072"/>
    <n v="781"/>
    <n v="15149"/>
    <n v="393804"/>
    <n v="1920"/>
    <n v="37501.200000000012"/>
  </r>
  <r>
    <n v="177"/>
    <d v="2020-08-22T16:16:37"/>
    <n v="6"/>
    <e v="#REF!"/>
    <x v="5"/>
    <n v="34"/>
    <n v="69"/>
    <n v="10792"/>
    <n v="1058"/>
    <n v="773"/>
    <n v="15186"/>
    <n v="395730"/>
    <n v="1926"/>
    <n v="18523.3"/>
  </r>
  <r>
    <n v="178"/>
    <d v="2020-08-23T17:52:32"/>
    <n v="7"/>
    <e v="#REF!"/>
    <x v="5"/>
    <n v="34"/>
    <n v="60"/>
    <n v="10852"/>
    <n v="1027"/>
    <n v="742"/>
    <n v="15634"/>
    <n v="397672"/>
    <n v="1942"/>
    <n v="6837.7999999999993"/>
  </r>
  <r>
    <n v="179"/>
    <d v="2020-08-24T15:17:21"/>
    <n v="1"/>
    <e v="#REF!"/>
    <x v="5"/>
    <n v="35"/>
    <n v="64"/>
    <n v="10916"/>
    <n v="1014"/>
    <n v="742"/>
    <n v="16188"/>
    <n v="399575"/>
    <n v="1903"/>
    <n v="45958.39999999998"/>
  </r>
  <r>
    <n v="180"/>
    <d v="2020-08-25T15:19:57"/>
    <n v="2"/>
    <e v="#REF!"/>
    <x v="5"/>
    <n v="35"/>
    <n v="42"/>
    <n v="10958"/>
    <n v="1011"/>
    <n v="745"/>
    <n v="15564"/>
    <n v="400981"/>
    <n v="1406"/>
    <n v="35419.899999999994"/>
  </r>
  <r>
    <n v="181"/>
    <d v="2020-08-26T16:48:06"/>
    <n v="3"/>
    <e v="#REF!"/>
    <x v="5"/>
    <n v="35"/>
    <n v="32"/>
    <n v="10990"/>
    <n v="1004"/>
    <n v="727"/>
    <n v="15107"/>
    <n v="402352"/>
    <n v="1371"/>
    <n v="38427.800000000003"/>
  </r>
  <r>
    <n v="182"/>
    <d v="2020-08-27T22:07:05"/>
    <n v="4"/>
    <e v="#REF!"/>
    <x v="5"/>
    <n v="35"/>
    <n v="82"/>
    <n v="11072"/>
    <n v="1012"/>
    <n v="207"/>
    <n v="15108"/>
    <n v="404091"/>
    <n v="1739"/>
    <n v="35149.30000000001"/>
  </r>
  <r>
    <n v="183"/>
    <d v="2020-08-28T16:00:46"/>
    <n v="5"/>
    <e v="#REF!"/>
    <x v="5"/>
    <n v="35"/>
    <n v="60"/>
    <n v="11132"/>
    <n v="995"/>
    <n v="733"/>
    <n v="15388"/>
    <n v="405959"/>
    <n v="1868"/>
    <n v="35940.400000000001"/>
  </r>
  <r>
    <n v="184"/>
    <d v="2020-08-29T16:04:14"/>
    <n v="6"/>
    <e v="#REF!"/>
    <x v="5"/>
    <n v="35"/>
    <n v="49"/>
    <n v="11181"/>
    <n v="959"/>
    <n v="708"/>
    <n v="15645"/>
    <n v="407992"/>
    <n v="2033"/>
    <n v="13894.800000000001"/>
  </r>
  <r>
    <n v="185"/>
    <d v="2020-08-30T17:56:59"/>
    <n v="7"/>
    <e v="#REF!"/>
    <x v="5"/>
    <n v="35"/>
    <n v="63"/>
    <n v="11244"/>
    <n v="960"/>
    <n v="718"/>
    <n v="16146"/>
    <n v="409958"/>
    <n v="1966"/>
    <n v="5457"/>
  </r>
  <r>
    <n v="186"/>
    <d v="2020-08-31T15:43:30"/>
    <n v="1"/>
    <e v="#REF!"/>
    <x v="5"/>
    <n v="36"/>
    <n v="45"/>
    <n v="11289"/>
    <n v="969"/>
    <n v="735"/>
    <n v="16558"/>
    <n v="411711"/>
    <n v="1753"/>
    <n v="48566.899999999987"/>
  </r>
  <r>
    <n v="187"/>
    <d v="2020-09-01T15:14:51"/>
    <n v="2"/>
    <e v="#REF!"/>
    <x v="6"/>
    <n v="36"/>
    <n v="32"/>
    <n v="11321"/>
    <n v="962"/>
    <n v="724"/>
    <n v="16034"/>
    <n v="413126"/>
    <n v="1415"/>
    <n v="38228.100000000006"/>
  </r>
  <r>
    <n v="188"/>
    <d v="2020-09-02T16:46:57"/>
    <n v="3"/>
    <e v="#REF!"/>
    <x v="6"/>
    <n v="36"/>
    <n v="23"/>
    <n v="11344"/>
    <n v="947"/>
    <n v="686"/>
    <n v="15712"/>
    <n v="414727"/>
    <n v="1601"/>
    <n v="40877.800000000003"/>
  </r>
  <r>
    <n v="189"/>
    <d v="2020-09-03T15:17:43"/>
    <n v="4"/>
    <e v="#REF!"/>
    <x v="6"/>
    <n v="36"/>
    <n v="78"/>
    <n v="11422"/>
    <n v="940"/>
    <n v="686"/>
    <n v="15670"/>
    <n v="416497"/>
    <n v="1770"/>
    <n v="35549.300000000003"/>
  </r>
  <r>
    <n v="190"/>
    <d v="2020-09-04T15:32:15"/>
    <n v="5"/>
    <e v="#REF!"/>
    <x v="6"/>
    <n v="36"/>
    <n v="72"/>
    <n v="11494"/>
    <n v="932"/>
    <n v="672"/>
    <n v="15727"/>
    <n v="418466"/>
    <n v="1969"/>
    <n v="38890.400000000016"/>
  </r>
  <r>
    <n v="191"/>
    <d v="2020-09-05T18:52:09"/>
    <n v="6"/>
    <e v="#REF!"/>
    <x v="6"/>
    <n v="36"/>
    <n v="57"/>
    <n v="11551"/>
    <n v="908"/>
    <n v="666"/>
    <n v="15916"/>
    <n v="420427"/>
    <n v="1961"/>
    <n v="17724.299999999996"/>
  </r>
  <r>
    <n v="192"/>
    <d v="2020-09-06T16:09:19"/>
    <n v="7"/>
    <e v="#REF!"/>
    <x v="6"/>
    <n v="36"/>
    <n v="41"/>
    <n v="11592"/>
    <n v="909"/>
    <n v="679"/>
    <n v="16519"/>
    <n v="422504"/>
    <n v="2077"/>
    <n v="5535.5999999999995"/>
  </r>
  <r>
    <n v="193"/>
    <d v="2020-09-07T15:10:53"/>
    <n v="1"/>
    <e v="#REF!"/>
    <x v="6"/>
    <n v="37"/>
    <n v="60"/>
    <n v="11652"/>
    <n v="930"/>
    <n v="699"/>
    <n v="16905"/>
    <n v="424268"/>
    <n v="1764"/>
    <n v="51242.100000000006"/>
  </r>
  <r>
    <n v="194"/>
    <d v="2020-09-08T15:37:30"/>
    <n v="2"/>
    <e v="#REF!"/>
    <x v="6"/>
    <n v="37"/>
    <n v="30"/>
    <n v="11682"/>
    <n v="930"/>
    <n v="703"/>
    <n v="16129"/>
    <n v="425531"/>
    <n v="1263"/>
    <n v="37186.5"/>
  </r>
  <r>
    <n v="195"/>
    <d v="2020-09-09T15:51:37"/>
    <n v="3"/>
    <e v="#REF!"/>
    <x v="6"/>
    <n v="37"/>
    <n v="20"/>
    <n v="11702"/>
    <n v="942"/>
    <n v="708"/>
    <n v="15770"/>
    <n v="427013"/>
    <n v="1482"/>
    <n v="48384.099999999991"/>
  </r>
  <r>
    <n v="196"/>
    <d v="2020-09-10T14:08:55"/>
    <n v="4"/>
    <e v="#REF!"/>
    <x v="6"/>
    <n v="37"/>
    <n v="79"/>
    <n v="11781"/>
    <n v="951"/>
    <n v="697"/>
    <n v="15532"/>
    <n v="428652"/>
    <n v="1639"/>
    <n v="34392.200000000004"/>
  </r>
  <r>
    <n v="197"/>
    <d v="2020-09-11T14:05:41"/>
    <n v="5"/>
    <e v="#REF!"/>
    <x v="6"/>
    <n v="37"/>
    <n v="69"/>
    <n v="11850"/>
    <n v="918"/>
    <n v="675"/>
    <n v="15621"/>
    <n v="430529"/>
    <n v="1877"/>
    <n v="34567.399999999994"/>
  </r>
  <r>
    <n v="198"/>
    <d v="2020-09-12T22:25:15"/>
    <n v="6"/>
    <e v="#REF!"/>
    <x v="6"/>
    <n v="37"/>
    <n v="45"/>
    <n v="11895"/>
    <n v="908"/>
    <n v="672"/>
    <n v="15852"/>
    <n v="432664"/>
    <n v="2135"/>
    <n v="20004.900000000001"/>
  </r>
  <r>
    <n v="199"/>
    <d v="2020-09-13T16:28:02"/>
    <n v="7"/>
    <e v="#REF!"/>
    <x v="6"/>
    <n v="37"/>
    <n v="54"/>
    <n v="11949"/>
    <n v="906"/>
    <n v="676"/>
    <n v="16473"/>
    <n v="434746"/>
    <n v="2082"/>
    <n v="4689.3"/>
  </r>
  <r>
    <n v="200"/>
    <d v="2020-09-14T14:26:36"/>
    <n v="1"/>
    <e v="#REF!"/>
    <x v="6"/>
    <n v="38"/>
    <n v="64"/>
    <n v="12013"/>
    <n v="906"/>
    <n v="689"/>
    <n v="16695"/>
    <n v="436431"/>
    <n v="1685"/>
    <n v="52962.400000000001"/>
  </r>
  <r>
    <n v="201"/>
    <d v="2020-09-15T14:32:45"/>
    <n v="2"/>
    <e v="#REF!"/>
    <x v="6"/>
    <n v="38"/>
    <n v="27"/>
    <n v="12040"/>
    <n v="905"/>
    <n v="698"/>
    <n v="15999"/>
    <n v="437967"/>
    <n v="1536"/>
    <n v="38517"/>
  </r>
  <r>
    <n v="202"/>
    <d v="2020-09-16T15:45:39"/>
    <n v="3"/>
    <e v="#REF!"/>
    <x v="6"/>
    <n v="38"/>
    <n v="18"/>
    <n v="12058"/>
    <n v="898"/>
    <n v="654"/>
    <n v="15377"/>
    <n v="439272"/>
    <n v="1305"/>
    <n v="41351.200000000004"/>
  </r>
  <r>
    <n v="203"/>
    <d v="2020-09-17T14:21:33"/>
    <n v="4"/>
    <e v="#REF!"/>
    <x v="6"/>
    <n v="38"/>
    <n v="84"/>
    <n v="12142"/>
    <n v="895"/>
    <n v="663"/>
    <n v="15080"/>
    <n v="441132"/>
    <n v="1860"/>
    <n v="30026.2"/>
  </r>
  <r>
    <n v="204"/>
    <d v="2020-09-18T14:29:00"/>
    <n v="5"/>
    <e v="#REF!"/>
    <x v="6"/>
    <n v="38"/>
    <n v="57"/>
    <n v="12199"/>
    <n v="902"/>
    <n v="675"/>
    <n v="14647"/>
    <n v="442805"/>
    <n v="1673"/>
    <n v="23040.699999999997"/>
  </r>
  <r>
    <n v="205"/>
    <d v="2020-09-20T02:25:57"/>
    <n v="7"/>
    <e v="#REF!"/>
    <x v="6"/>
    <n v="38"/>
    <n v="55"/>
    <n v="12254"/>
    <n v="894"/>
    <n v="667"/>
    <n v="14319"/>
    <n v="444653"/>
    <n v="1848"/>
    <n v="13964.499999999998"/>
  </r>
  <r>
    <n v="206"/>
    <d v="2020-09-20T15:55:14"/>
    <n v="7"/>
    <e v="#REF!"/>
    <x v="6"/>
    <n v="38"/>
    <n v="32"/>
    <n v="12286"/>
    <n v="901"/>
    <n v="675"/>
    <n v="14242"/>
    <n v="446253"/>
    <n v="1600"/>
    <n v="6349.9"/>
  </r>
  <r>
    <n v="207"/>
    <d v="2020-09-21T14:59:33"/>
    <n v="1"/>
    <e v="#REF!"/>
    <x v="6"/>
    <n v="39"/>
    <n v="12"/>
    <n v="12298"/>
    <n v="915"/>
    <n v="684"/>
    <n v="14059"/>
    <n v="447447"/>
    <n v="1194"/>
    <n v="52523.5"/>
  </r>
  <r>
    <n v="208"/>
    <d v="2020-09-22T14:21:03"/>
    <n v="2"/>
    <e v="#REF!"/>
    <x v="6"/>
    <n v="39"/>
    <n v="23"/>
    <n v="12321"/>
    <n v="918"/>
    <n v="685"/>
    <n v="13026"/>
    <n v="448501"/>
    <n v="1054"/>
    <n v="41610.100000000006"/>
  </r>
  <r>
    <n v="209"/>
    <d v="2020-09-23T16:20:35"/>
    <n v="3"/>
    <e v="#REF!"/>
    <x v="6"/>
    <n v="39"/>
    <n v="24"/>
    <n v="12345"/>
    <n v="907"/>
    <n v="680"/>
    <n v="12393"/>
    <n v="449873"/>
    <n v="1372"/>
    <n v="39829.199999999997"/>
  </r>
  <r>
    <n v="210"/>
    <d v="2020-09-24T15:04:27"/>
    <n v="4"/>
    <e v="#REF!"/>
    <x v="6"/>
    <n v="39"/>
    <n v="124"/>
    <n v="12469"/>
    <n v="890"/>
    <n v="673"/>
    <n v="12289"/>
    <n v="451604"/>
    <n v="1731"/>
    <n v="33180.19999999999"/>
  </r>
  <r>
    <n v="211"/>
    <d v="2020-09-25T15:22:30"/>
    <n v="5"/>
    <e v="#REF!"/>
    <x v="6"/>
    <n v="39"/>
    <n v="58"/>
    <n v="12527"/>
    <n v="891"/>
    <n v="655"/>
    <n v="12761"/>
    <n v="453826"/>
    <n v="2222"/>
    <n v="37531.500000000007"/>
  </r>
  <r>
    <n v="212"/>
    <d v="2020-09-26T14:27:31"/>
    <n v="6"/>
    <e v="#REF!"/>
    <x v="6"/>
    <n v="39"/>
    <n v="64"/>
    <n v="12591"/>
    <n v="895"/>
    <n v="653"/>
    <n v="13129"/>
    <n v="455977"/>
    <n v="2151"/>
    <n v="16603.8"/>
  </r>
  <r>
    <n v="213"/>
    <d v="2020-09-27T14:59:08"/>
    <n v="7"/>
    <e v="#REF!"/>
    <x v="6"/>
    <n v="39"/>
    <n v="50"/>
    <n v="12641"/>
    <n v="888"/>
    <n v="637"/>
    <n v="13556"/>
    <n v="457900"/>
    <n v="1923"/>
    <n v="4432.3"/>
  </r>
  <r>
    <n v="214"/>
    <d v="2020-09-28T19:56:19"/>
    <n v="1"/>
    <e v="#REF!"/>
    <x v="6"/>
    <n v="40"/>
    <n v="57"/>
    <n v="12698"/>
    <n v="884"/>
    <n v="645"/>
    <n v="13957"/>
    <n v="459672"/>
    <n v="1772"/>
    <n v="51182.500000000007"/>
  </r>
  <r>
    <n v="215"/>
    <d v="2020-09-29T14:28:36"/>
    <n v="2"/>
    <e v="#REF!"/>
    <x v="6"/>
    <n v="40"/>
    <n v="27"/>
    <n v="12725"/>
    <n v="865"/>
    <n v="637"/>
    <n v="13781"/>
    <n v="461294"/>
    <n v="1622"/>
    <n v="39643.000000000007"/>
  </r>
  <r>
    <n v="216"/>
    <d v="2020-09-30T14:55:47"/>
    <n v="3"/>
    <e v="#REF!"/>
    <x v="6"/>
    <n v="40"/>
    <n v="16"/>
    <n v="12741"/>
    <n v="849"/>
    <n v="630"/>
    <n v="13661"/>
    <n v="462987"/>
    <n v="1693"/>
    <n v="39700.300000000003"/>
  </r>
  <r>
    <n v="217"/>
    <d v="2020-10-01T19:45:22"/>
    <n v="4"/>
    <e v="#REF!"/>
    <x v="7"/>
    <n v="40"/>
    <n v="81"/>
    <n v="12822"/>
    <n v="849"/>
    <n v="633"/>
    <n v="13780"/>
    <n v="464752"/>
    <n v="1765"/>
    <n v="30803.500000000007"/>
  </r>
  <r>
    <n v="218"/>
    <d v="2020-10-02T14:14:02"/>
    <n v="5"/>
    <e v="#REF!"/>
    <x v="7"/>
    <n v="40"/>
    <n v="45"/>
    <n v="12867"/>
    <n v="868"/>
    <n v="660"/>
    <n v="14116"/>
    <n v="466593"/>
    <n v="1841"/>
    <n v="41707.999999999993"/>
  </r>
  <r>
    <n v="219"/>
    <d v="2020-10-03T23:32:11"/>
    <n v="6"/>
    <e v="#REF!"/>
    <x v="7"/>
    <n v="40"/>
    <n v="52"/>
    <n v="12919"/>
    <n v="849"/>
    <n v="639"/>
    <n v="14671"/>
    <n v="468473"/>
    <n v="1880"/>
    <n v="15577.500000000002"/>
  </r>
  <r>
    <n v="220"/>
    <d v="2020-10-04T15:54:57"/>
    <n v="7"/>
    <e v="#REF!"/>
    <x v="7"/>
    <n v="40"/>
    <n v="60"/>
    <n v="12979"/>
    <n v="856"/>
    <n v="638"/>
    <n v="15130"/>
    <n v="470349"/>
    <n v="1876"/>
    <n v="4400"/>
  </r>
  <r>
    <n v="221"/>
    <d v="2020-10-05T16:22:02"/>
    <n v="1"/>
    <e v="#REF!"/>
    <x v="7"/>
    <n v="41"/>
    <n v="58"/>
    <n v="13037"/>
    <n v="853"/>
    <n v="648"/>
    <n v="15256"/>
    <n v="471916"/>
    <n v="1567"/>
    <n v="54305.499999999985"/>
  </r>
  <r>
    <n v="222"/>
    <d v="2020-10-06T14:06:16"/>
    <n v="2"/>
    <e v="#REF!"/>
    <x v="7"/>
    <n v="41"/>
    <n v="33"/>
    <n v="13070"/>
    <n v="847"/>
    <n v="645"/>
    <n v="14818"/>
    <n v="473470"/>
    <n v="1554"/>
    <n v="34533.900000000009"/>
  </r>
  <r>
    <n v="223"/>
    <d v="2020-10-07T14:18:19"/>
    <n v="3"/>
    <e v="#REF!"/>
    <x v="7"/>
    <n v="41"/>
    <n v="20"/>
    <n v="13090"/>
    <n v="818"/>
    <n v="622"/>
    <n v="14297"/>
    <n v="474817"/>
    <n v="1347"/>
    <n v="41158.399999999987"/>
  </r>
  <r>
    <n v="224"/>
    <d v="2020-10-08T15:52:42"/>
    <n v="4"/>
    <e v="#REF!"/>
    <x v="7"/>
    <n v="41"/>
    <n v="77"/>
    <n v="13167"/>
    <n v="812"/>
    <n v="610"/>
    <n v="14139"/>
    <n v="476392"/>
    <n v="1575"/>
    <n v="34012.299999999981"/>
  </r>
  <r>
    <n v="225"/>
    <d v="2020-10-09T14:47:46"/>
    <n v="5"/>
    <e v="#REF!"/>
    <x v="7"/>
    <n v="41"/>
    <n v="53"/>
    <n v="13220"/>
    <n v="821"/>
    <n v="617"/>
    <n v="14252"/>
    <n v="478142"/>
    <n v="1750"/>
    <n v="40308.600000000006"/>
  </r>
  <r>
    <n v="226"/>
    <d v="2020-10-10T05:02:00"/>
    <n v="6"/>
    <e v="#REF!"/>
    <x v="7"/>
    <n v="41"/>
    <n v="52"/>
    <n v="13272"/>
    <n v="817"/>
    <n v="609"/>
    <n v="14269"/>
    <n v="479994"/>
    <n v="1852"/>
    <n v="11859.2"/>
  </r>
  <r>
    <n v="227"/>
    <d v="2020-10-11T15:24:57"/>
    <n v="7"/>
    <e v="#REF!"/>
    <x v="7"/>
    <n v="41"/>
    <n v="46"/>
    <n v="13318"/>
    <n v="791"/>
    <n v="610"/>
    <n v="14701"/>
    <n v="481770"/>
    <n v="1776"/>
    <n v="5119.7000000000007"/>
  </r>
  <r>
    <n v="228"/>
    <d v="2020-10-12T15:40:39"/>
    <n v="1"/>
    <e v="#REF!"/>
    <x v="7"/>
    <n v="42"/>
    <n v="61"/>
    <n v="13379"/>
    <n v="785"/>
    <n v="611"/>
    <n v="15025"/>
    <n v="483287"/>
    <n v="1517"/>
    <n v="40080.200000000004"/>
  </r>
  <r>
    <n v="229"/>
    <d v="2020-10-13T14:10:07"/>
    <n v="2"/>
    <e v="#REF!"/>
    <x v="7"/>
    <n v="42"/>
    <n v="17"/>
    <n v="13396"/>
    <n v="778"/>
    <n v="612"/>
    <n v="14385"/>
    <n v="484280"/>
    <n v="1392"/>
    <n v="37994.800000000003"/>
  </r>
  <r>
    <n v="230"/>
    <d v="2020-10-14T14:09:03"/>
    <n v="3"/>
    <e v="#REF!"/>
    <x v="7"/>
    <n v="42"/>
    <n v="19"/>
    <n v="13415"/>
    <n v="785"/>
    <n v="615"/>
    <n v="13884"/>
    <n v="485372"/>
    <n v="1089"/>
    <n v="41781.9"/>
  </r>
  <r>
    <n v="231"/>
    <d v="2020-10-15T18:08:23"/>
    <n v="4"/>
    <e v="#REF!"/>
    <x v="7"/>
    <n v="42"/>
    <n v="19"/>
    <n v="13434"/>
    <n v="786"/>
    <n v="617"/>
    <n v="13526"/>
    <n v="486494"/>
    <n v="1122"/>
    <n v="35588.199999999997"/>
  </r>
  <r>
    <n v="232"/>
    <d v="2020-10-16T14:07:55"/>
    <n v="5"/>
    <e v="#REF!"/>
    <x v="7"/>
    <n v="42"/>
    <n v="95"/>
    <n v="13529"/>
    <n v="794"/>
    <n v="625"/>
    <n v="13564"/>
    <n v="488183"/>
    <n v="1689"/>
    <n v="38579.700000000012"/>
  </r>
  <r>
    <n v="233"/>
    <d v="2020-10-17T14:43:42"/>
    <n v="6"/>
    <e v="#REF!"/>
    <x v="7"/>
    <n v="42"/>
    <n v="59"/>
    <n v="13588"/>
    <n v="791"/>
    <n v="623"/>
    <n v="13703"/>
    <n v="489994"/>
    <n v="1811"/>
    <n v="15185.4"/>
  </r>
  <r>
    <n v="234"/>
    <d v="2020-10-18T16:20:54"/>
    <n v="7"/>
    <e v="#REF!"/>
    <x v="7"/>
    <n v="42"/>
    <n v="47"/>
    <n v="13635"/>
    <n v="776"/>
    <n v="602"/>
    <n v="14182"/>
    <n v="491753"/>
    <n v="1759"/>
    <n v="5063.3999999999996"/>
  </r>
  <r>
    <n v="235"/>
    <d v="2020-10-19T15:43:32"/>
    <n v="1"/>
    <e v="#REF!"/>
    <x v="7"/>
    <n v="43"/>
    <n v="41"/>
    <n v="13676"/>
    <n v="769"/>
    <n v="600"/>
    <n v="14608"/>
    <n v="493298"/>
    <n v="1545"/>
    <n v="58221.600000000028"/>
  </r>
  <r>
    <n v="236"/>
    <d v="2020-10-20T14:29:57"/>
    <n v="2"/>
    <e v="#REF!"/>
    <x v="7"/>
    <n v="43"/>
    <n v="26"/>
    <n v="13702"/>
    <n v="770"/>
    <n v="604"/>
    <n v="14409"/>
    <n v="494397"/>
    <n v="1099"/>
    <n v="36748.400000000001"/>
  </r>
  <r>
    <n v="237"/>
    <d v="2020-10-21T14:57:46"/>
    <n v="3"/>
    <e v="#REF!"/>
    <x v="7"/>
    <n v="43"/>
    <n v="17"/>
    <n v="13719"/>
    <n v="767"/>
    <n v="601"/>
    <n v="13565"/>
    <n v="495549"/>
    <n v="1152"/>
    <n v="38359.100000000006"/>
  </r>
  <r>
    <n v="238"/>
    <d v="2020-10-22T15:17:24"/>
    <n v="4"/>
    <e v="#REF!"/>
    <x v="7"/>
    <n v="43"/>
    <n v="73"/>
    <n v="13792"/>
    <n v="759"/>
    <n v="603"/>
    <n v="13490"/>
    <n v="497044"/>
    <n v="1495"/>
    <n v="36930.100000000006"/>
  </r>
  <r>
    <n v="239"/>
    <d v="2020-10-23T14:53:31"/>
    <n v="5"/>
    <e v="#REF!"/>
    <x v="7"/>
    <n v="43"/>
    <n v="52"/>
    <n v="13844"/>
    <n v="759"/>
    <n v="610"/>
    <n v="13635"/>
    <n v="498817"/>
    <n v="1773"/>
    <n v="39498.500000000007"/>
  </r>
  <r>
    <n v="240"/>
    <d v="2020-10-24T03:55:00"/>
    <n v="6"/>
    <e v="#REF!"/>
    <x v="7"/>
    <n v="43"/>
    <n v="48"/>
    <n v="13892"/>
    <n v="729"/>
    <n v="591"/>
    <n v="9990"/>
    <n v="500448"/>
    <n v="1631"/>
    <n v="12965.899999999998"/>
  </r>
  <r>
    <n v="241"/>
    <d v="2020-10-25T16:17:44"/>
    <n v="7"/>
    <e v="#REF!"/>
    <x v="7"/>
    <n v="43"/>
    <n v="52"/>
    <n v="13944"/>
    <n v="723"/>
    <n v="593"/>
    <n v="9784"/>
    <n v="501988"/>
    <n v="1540"/>
    <n v="4124.5"/>
  </r>
  <r>
    <n v="242"/>
    <d v="2020-10-26T15:09:41"/>
    <n v="1"/>
    <e v="#REF!"/>
    <x v="7"/>
    <n v="44"/>
    <n v="59"/>
    <n v="14003"/>
    <n v="730"/>
    <m/>
    <n v="9634"/>
    <n v="503493"/>
    <n v="1505"/>
    <n v="48929.399999999994"/>
  </r>
  <r>
    <n v="243"/>
    <d v="2020-10-27T18:45:37"/>
    <n v="2"/>
    <e v="#REF!"/>
    <x v="7"/>
    <n v="44"/>
    <n v="23"/>
    <n v="14026"/>
    <n v="740"/>
    <n v="619"/>
    <n v="9035"/>
    <n v="504415"/>
    <n v="922"/>
    <n v="34358"/>
  </r>
  <r>
    <n v="244"/>
    <d v="2020-10-28T15:08:56"/>
    <n v="3"/>
    <e v="#REF!"/>
    <x v="7"/>
    <n v="44"/>
    <n v="6"/>
    <n v="14032"/>
    <n v="745"/>
    <n v="612"/>
    <n v="8507"/>
    <n v="505419"/>
    <n v="1004"/>
    <n v="36777.5"/>
  </r>
  <r>
    <n v="245"/>
    <d v="2020-10-29T17:42:57"/>
    <n v="4"/>
    <e v="#REF!"/>
    <x v="7"/>
    <n v="44"/>
    <n v="86"/>
    <n v="14118"/>
    <n v="748"/>
    <n v="611"/>
    <n v="8925"/>
    <n v="506938"/>
    <n v="1519"/>
    <n v="33778.099999999991"/>
  </r>
  <r>
    <n v="246"/>
    <d v="2020-10-30T16:34:14"/>
    <n v="5"/>
    <e v="#REF!"/>
    <x v="7"/>
    <n v="44"/>
    <n v="40"/>
    <n v="14158"/>
    <n v="764"/>
    <m/>
    <n v="9176"/>
    <n v="508467"/>
    <n v="1529"/>
    <n v="33792.5"/>
  </r>
  <r>
    <n v="247"/>
    <d v="2020-10-31T15:14:29"/>
    <n v="6"/>
    <e v="#REF!"/>
    <x v="7"/>
    <n v="44"/>
    <n v="49"/>
    <n v="14207"/>
    <n v="756"/>
    <m/>
    <n v="9121"/>
    <n v="510153"/>
    <n v="1686"/>
    <n v="13635.400000000001"/>
  </r>
  <r>
    <n v="248"/>
    <d v="2020-11-01T15:20:59"/>
    <n v="7"/>
    <e v="#REF!"/>
    <x v="8"/>
    <n v="44"/>
    <n v="40"/>
    <n v="14247"/>
    <n v="720"/>
    <m/>
    <n v="9164"/>
    <n v="511760"/>
    <n v="1607"/>
    <n v="3749.3999999999996"/>
  </r>
  <r>
    <n v="249"/>
    <d v="2020-11-02T15:26:07"/>
    <n v="1"/>
    <e v="#REF!"/>
    <x v="8"/>
    <n v="45"/>
    <n v="55"/>
    <n v="14302"/>
    <n v="723"/>
    <n v="597"/>
    <n v="9074"/>
    <n v="513074"/>
    <n v="1314"/>
    <n v="48454.5"/>
  </r>
  <r>
    <n v="250"/>
    <d v="2020-11-03T15:05:17"/>
    <n v="2"/>
    <e v="#REF!"/>
    <x v="8"/>
    <n v="45"/>
    <n v="17"/>
    <n v="14319"/>
    <n v="727"/>
    <m/>
    <n v="8776"/>
    <n v="514083"/>
    <n v="1009"/>
    <n v="33785.5"/>
  </r>
  <r>
    <n v="251"/>
    <d v="2020-11-04T15:15:15"/>
    <n v="3"/>
    <e v="#REF!"/>
    <x v="8"/>
    <n v="45"/>
    <n v="21"/>
    <n v="14340"/>
    <n v="733"/>
    <n v="576"/>
    <n v="8266"/>
    <n v="514929"/>
    <n v="846"/>
    <n v="41757.9"/>
  </r>
  <r>
    <n v="252"/>
    <d v="2020-11-05T15:14:19"/>
    <n v="4"/>
    <e v="#REF!"/>
    <x v="8"/>
    <n v="45"/>
    <n v="64"/>
    <n v="14404"/>
    <n v="725"/>
    <m/>
    <n v="8640"/>
    <n v="516469"/>
    <n v="1540"/>
    <n v="34448.400000000001"/>
  </r>
  <r>
    <n v="253"/>
    <d v="2020-11-06T15:25:49"/>
    <n v="5"/>
    <e v="#REF!"/>
    <x v="8"/>
    <n v="45"/>
    <n v="46"/>
    <n v="14450"/>
    <n v="733"/>
    <m/>
    <n v="9346"/>
    <n v="518270"/>
    <n v="1801"/>
    <n v="32898.450000000019"/>
  </r>
  <r>
    <n v="254"/>
    <d v="2020-11-08T02:43:32"/>
    <n v="7"/>
    <e v="#REF!"/>
    <x v="8"/>
    <n v="45"/>
    <n v="49"/>
    <n v="14499"/>
    <n v="734"/>
    <m/>
    <n v="9334"/>
    <n v="519838"/>
    <n v="1568"/>
    <n v="15346.7"/>
  </r>
  <r>
    <n v="255"/>
    <d v="2020-11-08T15:41:39"/>
    <n v="7"/>
    <e v="#REF!"/>
    <x v="8"/>
    <n v="45"/>
    <n v="44"/>
    <n v="14543"/>
    <n v="735"/>
    <n v="586"/>
    <n v="9311"/>
    <n v="521414"/>
    <n v="1576"/>
    <n v="3407.1000000000004"/>
  </r>
  <r>
    <n v="256"/>
    <d v="2020-11-09T16:47:40"/>
    <n v="1"/>
    <e v="#REF!"/>
    <x v="8"/>
    <n v="46"/>
    <n v="45"/>
    <n v="14588"/>
    <n v="729"/>
    <n v="577"/>
    <n v="9094"/>
    <n v="522732"/>
    <n v="1318"/>
    <n v="47420.200000000004"/>
  </r>
  <r>
    <n v="257"/>
    <d v="2020-11-10T16:17:05"/>
    <n v="2"/>
    <e v="#REF!"/>
    <x v="8"/>
    <n v="46"/>
    <n v="23"/>
    <n v="14611"/>
    <n v="720"/>
    <m/>
    <n v="8861"/>
    <n v="523815"/>
    <n v="1083"/>
    <n v="33172.000000000007"/>
  </r>
  <r>
    <n v="258"/>
    <d v="2020-11-11T14:51:53"/>
    <n v="3"/>
    <e v="#REF!"/>
    <x v="8"/>
    <n v="46"/>
    <n v="22"/>
    <n v="14633"/>
    <n v="721"/>
    <m/>
    <n v="8451"/>
    <n v="524719"/>
    <n v="904"/>
    <n v="39306.599999999991"/>
  </r>
  <r>
    <n v="259"/>
    <d v="2020-11-12T18:23:11"/>
    <n v="4"/>
    <e v="#REF!"/>
    <x v="8"/>
    <n v="46"/>
    <n v="66"/>
    <n v="14699"/>
    <n v="726"/>
    <n v="580"/>
    <n v="8968"/>
    <n v="526350"/>
    <n v="1631"/>
    <n v="33952.199999999997"/>
  </r>
  <r>
    <n v="260"/>
    <d v="2020-11-13T15:21:22"/>
    <n v="5"/>
    <e v="#REF!"/>
    <x v="8"/>
    <n v="46"/>
    <n v="39"/>
    <n v="14738"/>
    <n v="733"/>
    <m/>
    <n v="9454"/>
    <n v="527942"/>
    <n v="1592"/>
    <n v="37779.800000000003"/>
  </r>
  <r>
    <n v="261"/>
    <d v="2020-11-14T13:11:00"/>
    <n v="6"/>
    <e v="#REF!"/>
    <x v="8"/>
    <n v="46"/>
    <n v="39"/>
    <n v="14777"/>
    <n v="731"/>
    <m/>
    <n v="9358"/>
    <n v="529586"/>
    <n v="1644"/>
    <n v="13802.9"/>
  </r>
  <r>
    <n v="262"/>
    <d v="2020-11-15T13:14:00"/>
    <n v="7"/>
    <e v="#REF!"/>
    <x v="8"/>
    <n v="46"/>
    <n v="42"/>
    <n v="14819"/>
    <n v="721"/>
    <n v="571"/>
    <n v="9455"/>
    <n v="531183"/>
    <n v="1597"/>
    <n v="3708.3999999999996"/>
  </r>
  <r>
    <n v="263"/>
    <d v="2020-11-16T00:00:00"/>
    <n v="1"/>
    <e v="#REF!"/>
    <x v="8"/>
    <n v="47"/>
    <n v="44"/>
    <n v="14863"/>
    <n v="724"/>
    <m/>
    <n v="9734"/>
    <n v="532514"/>
    <n v="1331"/>
    <e v="#REF!"/>
  </r>
  <r>
    <n v="264"/>
    <d v="2020-11-17T00:00:00"/>
    <n v="2"/>
    <e v="#REF!"/>
    <x v="8"/>
    <n v="47"/>
    <n v="20"/>
    <n v="14883"/>
    <n v="730"/>
    <m/>
    <n v="9025"/>
    <n v="533517"/>
    <n v="1003"/>
    <e v="#REF!"/>
  </r>
  <r>
    <n v="265"/>
    <d v="2020-11-18T00:00:00"/>
    <n v="3"/>
    <e v="#REF!"/>
    <x v="8"/>
    <n v="47"/>
    <n v="14"/>
    <n v="14897"/>
    <n v="726"/>
    <m/>
    <n v="8592"/>
    <n v="534462"/>
    <n v="945"/>
    <e v="#REF!"/>
  </r>
  <r>
    <n v="266"/>
    <d v="2020-11-19T00:00:00"/>
    <n v="4"/>
    <e v="#REF!"/>
    <x v="8"/>
    <n v="47"/>
    <n v="48"/>
    <n v="14945"/>
    <n v="717"/>
    <m/>
    <n v="9351"/>
    <n v="536537"/>
    <n v="2075"/>
    <e v="#REF!"/>
  </r>
  <r>
    <n v="267"/>
    <d v="2020-11-20T00:00:00"/>
    <n v="5"/>
    <e v="#REF!"/>
    <x v="8"/>
    <n v="47"/>
    <n v="48"/>
    <n v="14993"/>
    <n v="717"/>
    <m/>
    <n v="9351"/>
    <n v="538110"/>
    <n v="1573"/>
    <e v="#REF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n v="1"/>
    <d v="2020-03-03T14:45:00"/>
    <n v="2"/>
    <x v="0"/>
    <x v="0"/>
    <x v="0"/>
    <n v="0"/>
    <n v="0"/>
    <n v="0"/>
    <m/>
    <n v="1"/>
    <n v="1"/>
    <n v="1"/>
    <n v="15003.600000000004"/>
  </r>
  <r>
    <n v="2"/>
    <d v="2020-03-04T14:45:00"/>
    <n v="3"/>
    <x v="1"/>
    <x v="0"/>
    <x v="0"/>
    <n v="0"/>
    <n v="0"/>
    <n v="0"/>
    <m/>
    <n v="3"/>
    <n v="3"/>
    <n v="2"/>
    <n v="19506.900000000001"/>
  </r>
  <r>
    <n v="3"/>
    <d v="2020-03-05T14:45:00"/>
    <n v="4"/>
    <x v="2"/>
    <x v="0"/>
    <x v="0"/>
    <n v="0"/>
    <n v="0"/>
    <n v="0"/>
    <m/>
    <n v="4"/>
    <n v="4"/>
    <n v="1"/>
    <n v="16950.200000000004"/>
  </r>
  <r>
    <n v="4"/>
    <d v="2020-03-06T14:45:00"/>
    <n v="5"/>
    <x v="3"/>
    <x v="0"/>
    <x v="0"/>
    <n v="0"/>
    <n v="0"/>
    <n v="0"/>
    <m/>
    <n v="5"/>
    <n v="5"/>
    <n v="1"/>
    <n v="22946.899999999994"/>
  </r>
  <r>
    <n v="5"/>
    <d v="2020-03-07T14:45:00"/>
    <n v="6"/>
    <x v="4"/>
    <x v="0"/>
    <x v="0"/>
    <n v="0"/>
    <n v="0"/>
    <n v="0"/>
    <m/>
    <n v="7"/>
    <n v="7"/>
    <n v="2"/>
    <n v="2122.3000000000002"/>
  </r>
  <r>
    <n v="6"/>
    <d v="2020-03-08T14:45:00"/>
    <n v="7"/>
    <x v="5"/>
    <x v="0"/>
    <x v="0"/>
    <n v="0"/>
    <n v="0"/>
    <n v="0"/>
    <m/>
    <n v="10"/>
    <n v="10"/>
    <n v="3"/>
    <n v="0"/>
  </r>
  <r>
    <n v="7"/>
    <d v="2020-03-09T14:45:00"/>
    <n v="1"/>
    <x v="6"/>
    <x v="0"/>
    <x v="1"/>
    <n v="0"/>
    <n v="0"/>
    <n v="0"/>
    <m/>
    <n v="13"/>
    <n v="13"/>
    <n v="3"/>
    <n v="23487.3"/>
  </r>
  <r>
    <n v="8"/>
    <d v="2020-03-10T14:45:00"/>
    <n v="2"/>
    <x v="0"/>
    <x v="0"/>
    <x v="1"/>
    <n v="0"/>
    <n v="0"/>
    <n v="0"/>
    <m/>
    <n v="17"/>
    <n v="17"/>
    <n v="4"/>
    <n v="14124.900000000003"/>
  </r>
  <r>
    <n v="9"/>
    <d v="2020-03-11T14:45:00"/>
    <n v="3"/>
    <x v="1"/>
    <x v="0"/>
    <x v="1"/>
    <n v="0"/>
    <n v="0"/>
    <n v="0"/>
    <m/>
    <n v="23"/>
    <n v="23"/>
    <n v="6"/>
    <n v="22748.899999999998"/>
  </r>
  <r>
    <n v="10"/>
    <d v="2020-03-12T14:45:00"/>
    <n v="4"/>
    <x v="2"/>
    <x v="0"/>
    <x v="1"/>
    <n v="0"/>
    <n v="0"/>
    <n v="0"/>
    <m/>
    <n v="33"/>
    <n v="33"/>
    <n v="10"/>
    <n v="15788.400000000001"/>
  </r>
  <r>
    <n v="11"/>
    <d v="2020-03-13T14:45:00"/>
    <n v="5"/>
    <x v="3"/>
    <x v="0"/>
    <x v="1"/>
    <n v="0"/>
    <n v="0"/>
    <n v="0"/>
    <m/>
    <n v="43"/>
    <n v="43"/>
    <n v="10"/>
    <n v="22185.700000000004"/>
  </r>
  <r>
    <n v="12"/>
    <d v="2020-03-14T14:45:00"/>
    <n v="6"/>
    <x v="4"/>
    <x v="0"/>
    <x v="1"/>
    <n v="0"/>
    <n v="0"/>
    <n v="0"/>
    <m/>
    <n v="61"/>
    <n v="61"/>
    <n v="18"/>
    <n v="2432.6999999999998"/>
  </r>
  <r>
    <n v="13"/>
    <d v="2020-03-15T14:45:00"/>
    <n v="7"/>
    <x v="5"/>
    <x v="0"/>
    <x v="1"/>
    <n v="0"/>
    <n v="0"/>
    <n v="0"/>
    <m/>
    <n v="75"/>
    <n v="75"/>
    <n v="14"/>
    <n v="0"/>
  </r>
  <r>
    <n v="14"/>
    <d v="2020-03-16T14:45:00"/>
    <n v="1"/>
    <x v="6"/>
    <x v="0"/>
    <x v="2"/>
    <n v="0"/>
    <n v="0"/>
    <n v="0"/>
    <m/>
    <n v="156"/>
    <n v="156"/>
    <n v="81"/>
    <n v="24369.400000000009"/>
  </r>
  <r>
    <n v="15"/>
    <d v="2020-03-17T14:45:00"/>
    <n v="2"/>
    <x v="0"/>
    <x v="0"/>
    <x v="2"/>
    <n v="0"/>
    <n v="0"/>
    <n v="0"/>
    <m/>
    <n v="201"/>
    <n v="201"/>
    <n v="45"/>
    <n v="16052.300000000003"/>
  </r>
  <r>
    <n v="16"/>
    <d v="2020-03-18T14:45:00"/>
    <n v="3"/>
    <x v="1"/>
    <x v="0"/>
    <x v="2"/>
    <n v="0"/>
    <n v="0"/>
    <n v="8"/>
    <m/>
    <n v="238"/>
    <n v="238"/>
    <n v="37"/>
    <n v="19099.400000000001"/>
  </r>
  <r>
    <n v="17"/>
    <d v="2020-03-19T14:45:00"/>
    <n v="4"/>
    <x v="2"/>
    <x v="0"/>
    <x v="2"/>
    <n v="0"/>
    <n v="0"/>
    <n v="19"/>
    <m/>
    <n v="337"/>
    <n v="342"/>
    <n v="104"/>
    <n v="19514.000000000004"/>
  </r>
  <r>
    <n v="18"/>
    <d v="2020-03-20T14:00:00"/>
    <n v="5"/>
    <x v="3"/>
    <x v="0"/>
    <x v="2"/>
    <n v="0"/>
    <n v="0"/>
    <n v="32"/>
    <m/>
    <n v="428"/>
    <n v="434"/>
    <n v="92"/>
    <n v="20816"/>
  </r>
  <r>
    <n v="20"/>
    <d v="2020-03-21T14:20:12"/>
    <n v="6"/>
    <x v="4"/>
    <x v="0"/>
    <x v="2"/>
    <n v="1"/>
    <n v="1"/>
    <n v="36"/>
    <m/>
    <n v="528"/>
    <n v="537"/>
    <n v="103"/>
    <n v="3235.4"/>
  </r>
  <r>
    <n v="21"/>
    <d v="2020-03-22T13:25:35"/>
    <n v="7"/>
    <x v="5"/>
    <x v="0"/>
    <x v="2"/>
    <n v="0"/>
    <n v="1"/>
    <n v="29"/>
    <m/>
    <n v="623"/>
    <n v="632"/>
    <n v="95"/>
    <n v="680"/>
  </r>
  <r>
    <n v="22"/>
    <d v="2020-03-23T13:10:50"/>
    <n v="1"/>
    <x v="6"/>
    <x v="0"/>
    <x v="3"/>
    <n v="1"/>
    <n v="2"/>
    <n v="34"/>
    <m/>
    <n v="733"/>
    <n v="746"/>
    <n v="114"/>
    <n v="23599.399999999998"/>
  </r>
  <r>
    <n v="23"/>
    <d v="2020-03-24T13:18:51"/>
    <n v="2"/>
    <x v="0"/>
    <x v="0"/>
    <x v="3"/>
    <n v="0"/>
    <n v="2"/>
    <n v="40"/>
    <m/>
    <n v="903"/>
    <n v="922"/>
    <n v="176"/>
    <n v="13675.899999999998"/>
  </r>
  <r>
    <n v="24"/>
    <d v="2020-03-25T14:24:35"/>
    <n v="3"/>
    <x v="1"/>
    <x v="0"/>
    <x v="3"/>
    <n v="1"/>
    <n v="3"/>
    <n v="43"/>
    <m/>
    <n v="1117"/>
    <n v="1142"/>
    <n v="220"/>
    <n v="15079"/>
  </r>
  <r>
    <n v="25"/>
    <d v="2020-03-26T13:31:03"/>
    <n v="4"/>
    <x v="2"/>
    <x v="0"/>
    <x v="3"/>
    <n v="1"/>
    <n v="4"/>
    <n v="44"/>
    <m/>
    <n v="1269"/>
    <n v="1306"/>
    <n v="164"/>
    <n v="14381.499999999998"/>
  </r>
  <r>
    <n v="26"/>
    <d v="2020-03-27T13:52:46"/>
    <n v="5"/>
    <x v="3"/>
    <x v="0"/>
    <x v="3"/>
    <n v="1"/>
    <n v="5"/>
    <n v="52"/>
    <m/>
    <n v="1562"/>
    <n v="1610"/>
    <n v="304"/>
    <n v="18086.800000000003"/>
  </r>
  <r>
    <n v="27"/>
    <d v="2020-03-28T14:46:22"/>
    <n v="6"/>
    <x v="4"/>
    <x v="0"/>
    <x v="3"/>
    <n v="1"/>
    <n v="6"/>
    <n v="81"/>
    <m/>
    <n v="1842"/>
    <n v="1909"/>
    <n v="299"/>
    <n v="2645.1000000000004"/>
  </r>
  <r>
    <n v="28"/>
    <d v="2020-03-29T15:03:26"/>
    <n v="7"/>
    <x v="5"/>
    <x v="0"/>
    <x v="3"/>
    <n v="1"/>
    <n v="7"/>
    <n v="105"/>
    <m/>
    <n v="2057"/>
    <n v="2139"/>
    <n v="230"/>
    <n v="0"/>
  </r>
  <r>
    <n v="29"/>
    <d v="2020-03-30T13:14:54"/>
    <n v="1"/>
    <x v="6"/>
    <x v="0"/>
    <x v="4"/>
    <n v="1"/>
    <n v="8"/>
    <n v="122"/>
    <n v="82"/>
    <n v="2285"/>
    <n v="2449"/>
    <n v="310"/>
    <n v="21621.000000000004"/>
  </r>
  <r>
    <n v="30"/>
    <d v="2020-03-31T14:24:24"/>
    <n v="2"/>
    <x v="0"/>
    <x v="0"/>
    <x v="4"/>
    <n v="4"/>
    <n v="12"/>
    <n v="138"/>
    <n v="108"/>
    <n v="2570"/>
    <n v="2738"/>
    <n v="289"/>
    <n v="14425.100000000002"/>
  </r>
  <r>
    <n v="31"/>
    <d v="2020-04-01T13:36:08"/>
    <n v="3"/>
    <x v="1"/>
    <x v="1"/>
    <x v="4"/>
    <n v="4"/>
    <n v="16"/>
    <n v="173"/>
    <n v="142"/>
    <n v="2781"/>
    <n v="3031"/>
    <n v="293"/>
    <n v="18195.400000000001"/>
  </r>
  <r>
    <n v="32"/>
    <d v="2020-04-02T13:23:56"/>
    <n v="4"/>
    <x v="2"/>
    <x v="1"/>
    <x v="4"/>
    <n v="2"/>
    <n v="18"/>
    <n v="200"/>
    <n v="168"/>
    <n v="3051"/>
    <n v="3404"/>
    <n v="373"/>
    <n v="13001.900000000003"/>
  </r>
  <r>
    <n v="33"/>
    <d v="2020-04-03T14:20:22"/>
    <n v="5"/>
    <x v="3"/>
    <x v="1"/>
    <x v="4"/>
    <n v="4"/>
    <n v="22"/>
    <n v="237"/>
    <n v="190"/>
    <n v="3288"/>
    <n v="3737"/>
    <n v="333"/>
    <n v="16205.300000000003"/>
  </r>
  <r>
    <n v="34"/>
    <d v="2020-04-04T15:27:46"/>
    <n v="6"/>
    <x v="4"/>
    <x v="1"/>
    <x v="4"/>
    <n v="5"/>
    <n v="27"/>
    <n v="280"/>
    <n v="225"/>
    <n v="3606"/>
    <n v="4161"/>
    <n v="424"/>
    <n v="3801.5"/>
  </r>
  <r>
    <n v="35"/>
    <d v="2020-04-05T15:55:27"/>
    <n v="7"/>
    <x v="5"/>
    <x v="1"/>
    <x v="4"/>
    <n v="7"/>
    <n v="34"/>
    <n v="307"/>
    <n v="252"/>
    <n v="3820"/>
    <n v="4471"/>
    <n v="310"/>
    <n v="321"/>
  </r>
  <r>
    <n v="36"/>
    <d v="2020-04-06T14:55:20"/>
    <n v="1"/>
    <x v="6"/>
    <x v="1"/>
    <x v="5"/>
    <n v="3"/>
    <n v="37"/>
    <n v="327"/>
    <n v="270"/>
    <n v="4050"/>
    <n v="4815"/>
    <n v="344"/>
    <n v="20311.000000000004"/>
  </r>
  <r>
    <n v="37"/>
    <d v="2020-04-07T15:02:40"/>
    <n v="2"/>
    <x v="0"/>
    <x v="1"/>
    <x v="5"/>
    <n v="6"/>
    <n v="43"/>
    <n v="337"/>
    <n v="286"/>
    <n v="4175"/>
    <n v="5116"/>
    <n v="301"/>
    <n v="13339.3"/>
  </r>
  <r>
    <n v="38"/>
    <d v="2020-04-08T14:12:31"/>
    <n v="3"/>
    <x v="1"/>
    <x v="1"/>
    <x v="5"/>
    <n v="5"/>
    <n v="48"/>
    <n v="362"/>
    <n v="316"/>
    <n v="4383"/>
    <n v="5546"/>
    <n v="430"/>
    <n v="16318.600000000002"/>
  </r>
  <r>
    <n v="39"/>
    <d v="2020-04-09T13:52:05"/>
    <n v="4"/>
    <x v="2"/>
    <x v="1"/>
    <x v="5"/>
    <n v="9"/>
    <n v="57"/>
    <n v="360"/>
    <n v="316"/>
    <n v="4641"/>
    <n v="5972"/>
    <n v="426"/>
    <n v="15252.400000000001"/>
  </r>
  <r>
    <n v="40"/>
    <d v="2020-04-10T15:47:35"/>
    <n v="5"/>
    <x v="3"/>
    <x v="1"/>
    <x v="5"/>
    <n v="8"/>
    <n v="65"/>
    <n v="383"/>
    <n v="318"/>
    <n v="4865"/>
    <n v="6501"/>
    <n v="529"/>
    <n v="11874.300000000003"/>
  </r>
  <r>
    <n v="41"/>
    <d v="2020-04-11T14:47:01"/>
    <n v="6"/>
    <x v="4"/>
    <x v="1"/>
    <x v="5"/>
    <n v="8"/>
    <n v="73"/>
    <n v="383"/>
    <n v="322"/>
    <n v="4945"/>
    <n v="6927"/>
    <n v="426"/>
    <n v="2092.8999999999996"/>
  </r>
  <r>
    <n v="42"/>
    <d v="2020-04-12T15:48:36"/>
    <n v="7"/>
    <x v="5"/>
    <x v="1"/>
    <x v="5"/>
    <n v="7"/>
    <n v="80"/>
    <n v="387"/>
    <n v="328"/>
    <n v="5074"/>
    <n v="7213"/>
    <n v="286"/>
    <n v="1157"/>
  </r>
  <r>
    <n v="43"/>
    <d v="2020-04-13T14:29:07"/>
    <n v="1"/>
    <x v="6"/>
    <x v="1"/>
    <x v="6"/>
    <n v="2"/>
    <n v="82"/>
    <n v="387"/>
    <n v="330"/>
    <n v="5076"/>
    <n v="7525"/>
    <n v="312"/>
    <n v="20577.2"/>
  </r>
  <r>
    <n v="44"/>
    <d v="2020-04-14T14:54:14"/>
    <n v="2"/>
    <x v="0"/>
    <x v="1"/>
    <x v="6"/>
    <n v="10"/>
    <n v="92"/>
    <n v="379"/>
    <n v="315"/>
    <n v="5179"/>
    <n v="7917"/>
    <n v="392"/>
    <n v="14175.899999999998"/>
  </r>
  <r>
    <n v="45"/>
    <d v="2020-04-15T14:49:50"/>
    <n v="3"/>
    <x v="1"/>
    <x v="1"/>
    <x v="6"/>
    <n v="2"/>
    <n v="94"/>
    <n v="389"/>
    <n v="315"/>
    <n v="5242"/>
    <n v="8273"/>
    <n v="356"/>
    <n v="18958.300000000007"/>
  </r>
  <r>
    <n v="46"/>
    <d v="2020-04-16T14:51:16"/>
    <n v="4"/>
    <x v="2"/>
    <x v="1"/>
    <x v="6"/>
    <n v="11"/>
    <n v="105"/>
    <n v="384"/>
    <n v="313"/>
    <n v="5403"/>
    <n v="8807"/>
    <n v="534"/>
    <n v="13972.8"/>
  </r>
  <r>
    <n v="47"/>
    <d v="2020-04-17T14:27:41"/>
    <n v="5"/>
    <x v="3"/>
    <x v="1"/>
    <x v="6"/>
    <n v="11"/>
    <n v="116"/>
    <n v="385"/>
    <n v="316"/>
    <n v="5515"/>
    <n v="9252"/>
    <n v="445"/>
    <n v="18196.099999999999"/>
  </r>
  <r>
    <n v="48"/>
    <d v="2020-04-18T15:09:54"/>
    <n v="6"/>
    <x v="4"/>
    <x v="1"/>
    <x v="6"/>
    <n v="10"/>
    <n v="126"/>
    <n v="360"/>
    <n v="296"/>
    <n v="5569"/>
    <n v="9730"/>
    <n v="478"/>
    <n v="4746.7"/>
  </r>
  <r>
    <n v="49"/>
    <d v="2020-04-19T15:24:46"/>
    <n v="7"/>
    <x v="5"/>
    <x v="1"/>
    <x v="6"/>
    <n v="7"/>
    <n v="133"/>
    <n v="373"/>
    <n v="312"/>
    <n v="5617"/>
    <n v="10088"/>
    <n v="358"/>
    <n v="483.2"/>
  </r>
  <r>
    <n v="50"/>
    <d v="2020-04-20T14:46:28"/>
    <n v="1"/>
    <x v="6"/>
    <x v="1"/>
    <x v="7"/>
    <n v="6"/>
    <n v="139"/>
    <n v="377"/>
    <n v="296"/>
    <n v="5692"/>
    <n v="10507"/>
    <n v="419"/>
    <n v="25386.699999999997"/>
  </r>
  <r>
    <n v="51"/>
    <d v="2020-04-21T14:49:40"/>
    <n v="2"/>
    <x v="0"/>
    <x v="1"/>
    <x v="7"/>
    <n v="8"/>
    <n v="147"/>
    <n v="392"/>
    <n v="303"/>
    <n v="5716"/>
    <n v="10832"/>
    <n v="325"/>
    <n v="16447.899999999994"/>
  </r>
  <r>
    <n v="52"/>
    <d v="2020-04-22T15:33:05"/>
    <n v="3"/>
    <x v="1"/>
    <x v="1"/>
    <x v="7"/>
    <n v="13"/>
    <n v="160"/>
    <n v="399"/>
    <n v="309"/>
    <n v="5750"/>
    <n v="11296"/>
    <n v="464"/>
    <n v="20317.400000000001"/>
  </r>
  <r>
    <n v="53"/>
    <d v="2020-04-23T15:13:47"/>
    <n v="4"/>
    <x v="2"/>
    <x v="1"/>
    <x v="7"/>
    <n v="8"/>
    <n v="168"/>
    <n v="411"/>
    <n v="316"/>
    <n v="5840"/>
    <n v="11812"/>
    <n v="516"/>
    <n v="14598"/>
  </r>
  <r>
    <n v="54"/>
    <d v="2020-04-24T14:53:05"/>
    <n v="5"/>
    <x v="3"/>
    <x v="1"/>
    <x v="7"/>
    <n v="6"/>
    <n v="174"/>
    <n v="415"/>
    <n v="325"/>
    <n v="5805"/>
    <n v="12306"/>
    <n v="494"/>
    <n v="20481.399999999998"/>
  </r>
  <r>
    <n v="55"/>
    <d v="2020-04-25T14:46:44"/>
    <n v="6"/>
    <x v="4"/>
    <x v="1"/>
    <x v="7"/>
    <n v="7"/>
    <n v="181"/>
    <n v="418"/>
    <n v="321"/>
    <n v="5931"/>
    <n v="12858"/>
    <n v="552"/>
    <n v="2199.3999999999996"/>
  </r>
  <r>
    <n v="56"/>
    <d v="2020-04-26T15:43:23"/>
    <n v="7"/>
    <x v="5"/>
    <x v="1"/>
    <x v="7"/>
    <n v="8"/>
    <n v="189"/>
    <n v="415"/>
    <n v="319"/>
    <n v="6118"/>
    <n v="13331"/>
    <n v="473"/>
    <n v="321.7"/>
  </r>
  <r>
    <n v="57"/>
    <d v="2020-04-27T14:30:32"/>
    <n v="1"/>
    <x v="6"/>
    <x v="1"/>
    <x v="8"/>
    <n v="9"/>
    <n v="198"/>
    <n v="426"/>
    <n v="325"/>
    <n v="6288"/>
    <n v="13813"/>
    <n v="482"/>
    <n v="27418.199999999997"/>
  </r>
  <r>
    <n v="58"/>
    <d v="2020-04-28T14:58:20"/>
    <n v="2"/>
    <x v="0"/>
    <x v="1"/>
    <x v="8"/>
    <n v="9"/>
    <n v="207"/>
    <n v="428"/>
    <n v="317"/>
    <n v="6448"/>
    <n v="14365"/>
    <n v="552"/>
    <n v="18051.100000000002"/>
  </r>
  <r>
    <n v="59"/>
    <d v="2020-04-29T15:17:44"/>
    <n v="3"/>
    <x v="1"/>
    <x v="1"/>
    <x v="8"/>
    <n v="9"/>
    <n v="216"/>
    <n v="418"/>
    <n v="310"/>
    <n v="6862"/>
    <n v="15135"/>
    <n v="770"/>
    <n v="20908.600000000009"/>
  </r>
  <r>
    <n v="60"/>
    <d v="2020-04-30T14:17:06"/>
    <n v="4"/>
    <x v="2"/>
    <x v="1"/>
    <x v="8"/>
    <n v="11"/>
    <n v="227"/>
    <n v="419"/>
    <n v="323"/>
    <n v="7216"/>
    <n v="16023"/>
    <n v="888"/>
    <n v="16101.999999999996"/>
  </r>
  <r>
    <n v="61"/>
    <d v="2020-05-01T14:58:17"/>
    <n v="5"/>
    <x v="3"/>
    <x v="2"/>
    <x v="8"/>
    <n v="7"/>
    <n v="234"/>
    <n v="428"/>
    <n v="327"/>
    <n v="7756"/>
    <n v="17008"/>
    <n v="985"/>
    <n v="13469.5"/>
  </r>
  <r>
    <n v="62"/>
    <d v="2020-05-02T15:46:45"/>
    <n v="6"/>
    <x v="4"/>
    <x v="2"/>
    <x v="8"/>
    <n v="13"/>
    <n v="247"/>
    <n v="425"/>
    <n v="324"/>
    <n v="8615"/>
    <n v="18435"/>
    <n v="1427"/>
    <n v="5011.7000000000007"/>
  </r>
  <r>
    <n v="63"/>
    <d v="2020-05-03T16:38:29"/>
    <n v="7"/>
    <x v="5"/>
    <x v="2"/>
    <x v="8"/>
    <n v="13"/>
    <n v="260"/>
    <n v="449"/>
    <n v="339"/>
    <n v="9362"/>
    <n v="19663"/>
    <n v="1228"/>
    <n v="0"/>
  </r>
  <r>
    <n v="64"/>
    <d v="2020-05-04T14:54:55"/>
    <n v="1"/>
    <x v="6"/>
    <x v="2"/>
    <x v="9"/>
    <n v="10"/>
    <n v="270"/>
    <n v="464"/>
    <n v="354"/>
    <n v="9958"/>
    <n v="20643"/>
    <n v="980"/>
    <n v="30665.300000000003"/>
  </r>
  <r>
    <n v="65"/>
    <d v="2020-05-05T14:50:01"/>
    <n v="2"/>
    <x v="0"/>
    <x v="2"/>
    <x v="9"/>
    <n v="5"/>
    <n v="275"/>
    <n v="470"/>
    <n v="356"/>
    <n v="11031"/>
    <n v="22016"/>
    <n v="1373"/>
    <n v="19848.699999999997"/>
  </r>
  <r>
    <n v="66"/>
    <d v="2020-05-06T15:51:32"/>
    <n v="3"/>
    <x v="1"/>
    <x v="2"/>
    <x v="9"/>
    <n v="6"/>
    <n v="281"/>
    <n v="486"/>
    <n v="385"/>
    <n v="11578"/>
    <n v="23048"/>
    <n v="1032"/>
    <n v="24620.5"/>
  </r>
  <r>
    <n v="67"/>
    <d v="2020-05-07T14:29:40"/>
    <n v="4"/>
    <x v="2"/>
    <x v="2"/>
    <x v="9"/>
    <n v="4"/>
    <n v="285"/>
    <n v="493"/>
    <n v="391"/>
    <n v="12632"/>
    <n v="24581"/>
    <n v="1533"/>
    <n v="17471.5"/>
  </r>
  <r>
    <n v="68"/>
    <d v="2020-05-08T14:57:05"/>
    <n v="5"/>
    <x v="3"/>
    <x v="2"/>
    <x v="9"/>
    <n v="9"/>
    <n v="294"/>
    <n v="508"/>
    <n v="419"/>
    <n v="13518"/>
    <n v="25972"/>
    <n v="1391"/>
    <n v="28122.099999999995"/>
  </r>
  <r>
    <n v="69"/>
    <d v="2020-05-09T16:40:45"/>
    <n v="6"/>
    <x v="4"/>
    <x v="2"/>
    <x v="9"/>
    <n v="10"/>
    <n v="304"/>
    <n v="544"/>
    <n v="445"/>
    <n v="14248"/>
    <n v="27219"/>
    <n v="1247"/>
    <n v="6279.1999999999989"/>
  </r>
  <r>
    <n v="70"/>
    <d v="2020-05-10T16:09:46"/>
    <n v="7"/>
    <x v="5"/>
    <x v="2"/>
    <x v="9"/>
    <n v="8"/>
    <n v="312"/>
    <n v="565"/>
    <n v="470"/>
    <n v="15038"/>
    <n v="28466"/>
    <n v="1647"/>
    <n v="1884.9"/>
  </r>
  <r>
    <n v="71"/>
    <d v="2020-05-11T14:49:50"/>
    <n v="1"/>
    <x v="6"/>
    <x v="2"/>
    <x v="10"/>
    <n v="11"/>
    <n v="323"/>
    <n v="574"/>
    <n v="474"/>
    <n v="16135"/>
    <n v="30063"/>
    <n v="1197"/>
    <n v="37027.500000000007"/>
  </r>
  <r>
    <n v="72"/>
    <d v="2020-05-12T14:51:42"/>
    <n v="2"/>
    <x v="0"/>
    <x v="2"/>
    <x v="10"/>
    <n v="12"/>
    <n v="335"/>
    <n v="604"/>
    <n v="494"/>
    <n v="17261"/>
    <n v="31721"/>
    <n v="1658"/>
    <n v="20941.799999999992"/>
  </r>
  <r>
    <n v="73"/>
    <d v="2020-05-13T15:43:53"/>
    <n v="3"/>
    <x v="1"/>
    <x v="2"/>
    <x v="10"/>
    <n v="11"/>
    <n v="346"/>
    <n v="642"/>
    <n v="538"/>
    <n v="19170"/>
    <n v="34381"/>
    <n v="2660"/>
    <n v="32119.599999999995"/>
  </r>
  <r>
    <n v="74"/>
    <d v="2020-05-14T15:02:50"/>
    <n v="4"/>
    <x v="2"/>
    <x v="2"/>
    <x v="10"/>
    <n v="22"/>
    <n v="368"/>
    <n v="663"/>
    <n v="555"/>
    <n v="21017"/>
    <n v="37040"/>
    <n v="2659"/>
    <n v="23571.999999999996"/>
  </r>
  <r>
    <n v="75"/>
    <d v="2020-05-15T14:21:41"/>
    <n v="5"/>
    <x v="3"/>
    <x v="2"/>
    <x v="10"/>
    <n v="26"/>
    <n v="394"/>
    <n v="711"/>
    <n v="584"/>
    <n v="22534"/>
    <n v="39542"/>
    <n v="2502"/>
    <n v="32430.199999999997"/>
  </r>
  <r>
    <n v="76"/>
    <d v="2020-05-16T15:10:53"/>
    <n v="6"/>
    <x v="4"/>
    <x v="2"/>
    <x v="10"/>
    <n v="27"/>
    <n v="421"/>
    <n v="751"/>
    <n v="624"/>
    <n v="22993"/>
    <n v="41428"/>
    <n v="1886"/>
    <n v="7206.3999999999987"/>
  </r>
  <r>
    <n v="77"/>
    <d v="2020-05-17T15:55:24"/>
    <n v="7"/>
    <x v="5"/>
    <x v="2"/>
    <x v="10"/>
    <n v="29"/>
    <n v="450"/>
    <n v="769"/>
    <n v="627"/>
    <n v="24118"/>
    <n v="43781"/>
    <n v="2353"/>
    <n v="953.2"/>
  </r>
  <r>
    <n v="78"/>
    <d v="2020-05-18T15:18:48"/>
    <n v="1"/>
    <x v="6"/>
    <x v="2"/>
    <x v="11"/>
    <n v="28"/>
    <n v="478"/>
    <n v="807"/>
    <n v="670"/>
    <n v="25416"/>
    <n v="46059"/>
    <n v="2278"/>
    <n v="42901.9"/>
  </r>
  <r>
    <n v="79"/>
    <d v="2020-05-19T14:45:15"/>
    <n v="2"/>
    <x v="0"/>
    <x v="2"/>
    <x v="11"/>
    <n v="31"/>
    <n v="509"/>
    <n v="876"/>
    <n v="728"/>
    <n v="27563"/>
    <n v="49579"/>
    <n v="3520"/>
    <n v="26335.1"/>
  </r>
  <r>
    <n v="80"/>
    <d v="2020-05-20T16:06:58"/>
    <n v="3"/>
    <x v="1"/>
    <x v="2"/>
    <x v="11"/>
    <n v="35"/>
    <n v="544"/>
    <n v="904"/>
    <n v="758"/>
    <n v="30569"/>
    <n v="53617"/>
    <n v="4038"/>
    <n v="31512.000000000007"/>
  </r>
  <r>
    <n v="81"/>
    <d v="2020-05-21T17:40:16"/>
    <n v="4"/>
    <x v="2"/>
    <x v="2"/>
    <x v="11"/>
    <n v="45"/>
    <n v="589"/>
    <n v="943"/>
    <n v="795"/>
    <n v="33000"/>
    <n v="57581"/>
    <n v="3964"/>
    <n v="20709.899999999998"/>
  </r>
  <r>
    <n v="82"/>
    <d v="2020-05-22T15:06:02"/>
    <n v="5"/>
    <x v="3"/>
    <x v="2"/>
    <x v="11"/>
    <n v="41"/>
    <n v="630"/>
    <n v="986"/>
    <n v="850"/>
    <n v="35885"/>
    <n v="61857"/>
    <n v="4276"/>
    <n v="30385.500000000004"/>
  </r>
  <r>
    <n v="83"/>
    <d v="2020-05-23T14:49:42"/>
    <n v="6"/>
    <x v="4"/>
    <x v="2"/>
    <x v="11"/>
    <n v="43"/>
    <n v="673"/>
    <n v="1062"/>
    <n v="900"/>
    <n v="38204"/>
    <n v="65423"/>
    <n v="3536"/>
    <n v="7366.3999999999987"/>
  </r>
  <r>
    <n v="84"/>
    <d v="2020-05-24T16:57:12"/>
    <n v="7"/>
    <x v="5"/>
    <x v="2"/>
    <x v="11"/>
    <n v="45"/>
    <n v="718"/>
    <n v="1090"/>
    <n v="942"/>
    <n v="40266"/>
    <n v="69132"/>
    <n v="3709"/>
    <n v="2930.6"/>
  </r>
  <r>
    <n v="85"/>
    <d v="2020-05-25T14:29:59"/>
    <n v="1"/>
    <x v="6"/>
    <x v="2"/>
    <x v="12"/>
    <n v="43"/>
    <n v="761"/>
    <n v="1135"/>
    <n v="989"/>
    <n v="43934"/>
    <n v="73997"/>
    <n v="4895"/>
    <n v="46499.799999999981"/>
  </r>
  <r>
    <n v="86"/>
    <d v="2020-05-26T15:26:34"/>
    <n v="2"/>
    <x v="0"/>
    <x v="2"/>
    <x v="12"/>
    <n v="45"/>
    <n v="806"/>
    <n v="1202"/>
    <n v="1029"/>
    <n v="46240"/>
    <n v="77961"/>
    <n v="3964"/>
    <n v="31960.299999999996"/>
  </r>
  <r>
    <n v="87"/>
    <d v="2020-05-27T15:05:10"/>
    <n v="3"/>
    <x v="1"/>
    <x v="2"/>
    <x v="12"/>
    <n v="35"/>
    <n v="841"/>
    <n v="1251"/>
    <n v="1048"/>
    <n v="47908"/>
    <n v="82289"/>
    <n v="4328"/>
    <n v="34422.9"/>
  </r>
  <r>
    <n v="88"/>
    <d v="2020-05-28T14:59:54"/>
    <n v="4"/>
    <x v="2"/>
    <x v="2"/>
    <x v="12"/>
    <n v="49"/>
    <n v="890"/>
    <n v="1286"/>
    <n v="1079"/>
    <n v="49903"/>
    <n v="86943"/>
    <n v="4654"/>
    <n v="32930.9"/>
  </r>
  <r>
    <n v="89"/>
    <d v="2020-05-29T15:00:53"/>
    <n v="5"/>
    <x v="3"/>
    <x v="2"/>
    <x v="12"/>
    <n v="54"/>
    <n v="944"/>
    <n v="1350"/>
    <n v="1143"/>
    <n v="51096"/>
    <n v="90638"/>
    <n v="3695"/>
    <n v="34737.200000000019"/>
  </r>
  <r>
    <n v="90"/>
    <d v="2020-05-30T15:31:30"/>
    <n v="6"/>
    <x v="4"/>
    <x v="2"/>
    <x v="12"/>
    <n v="53"/>
    <n v="997"/>
    <n v="1371"/>
    <n v="1151"/>
    <n v="53430"/>
    <n v="94858"/>
    <n v="4220"/>
    <n v="12125.8"/>
  </r>
  <r>
    <n v="91"/>
    <d v="2020-05-31T17:50:27"/>
    <n v="7"/>
    <x v="5"/>
    <x v="2"/>
    <x v="12"/>
    <n v="57"/>
    <n v="1054"/>
    <n v="1383"/>
    <n v="1174"/>
    <n v="55907"/>
    <n v="99688"/>
    <n v="4830"/>
    <n v="4188.2"/>
  </r>
  <r>
    <n v="92"/>
    <d v="2020-06-01T14:58:33"/>
    <n v="1"/>
    <x v="6"/>
    <x v="3"/>
    <x v="13"/>
    <n v="59"/>
    <n v="1113"/>
    <n v="1446"/>
    <n v="1209"/>
    <n v="59100"/>
    <n v="105159"/>
    <n v="5471"/>
    <n v="59467.100000000006"/>
  </r>
  <r>
    <n v="93"/>
    <d v="2020-06-02T17:43:14"/>
    <n v="2"/>
    <x v="0"/>
    <x v="3"/>
    <x v="13"/>
    <n v="75"/>
    <n v="1188"/>
    <n v="1471"/>
    <n v="1202"/>
    <n v="21518"/>
    <n v="108686"/>
    <n v="3527"/>
    <n v="34894.899999999994"/>
  </r>
  <r>
    <n v="94"/>
    <d v="2020-06-03T16:31:00"/>
    <n v="3"/>
    <x v="1"/>
    <x v="3"/>
    <x v="13"/>
    <n v="87"/>
    <n v="1275"/>
    <n v="1475"/>
    <m/>
    <n v="21605"/>
    <n v="113628"/>
    <n v="4942"/>
    <n v="43228.4"/>
  </r>
  <r>
    <n v="95"/>
    <d v="2020-06-04T15:16:47"/>
    <n v="4"/>
    <x v="2"/>
    <x v="3"/>
    <x v="13"/>
    <n v="81"/>
    <n v="1356"/>
    <n v="1496"/>
    <n v="1261"/>
    <n v="21305"/>
    <n v="118292"/>
    <n v="4664"/>
    <n v="35695.999999999993"/>
  </r>
  <r>
    <n v="96"/>
    <d v="2020-06-05T14:58:22"/>
    <n v="5"/>
    <x v="3"/>
    <x v="3"/>
    <x v="13"/>
    <n v="92"/>
    <n v="1448"/>
    <n v="1521"/>
    <n v="1291"/>
    <n v="21693"/>
    <n v="122499"/>
    <n v="4207"/>
    <n v="37822.000000000015"/>
  </r>
  <r>
    <n v="97"/>
    <d v="2020-06-06T15:34:42"/>
    <n v="6"/>
    <x v="4"/>
    <x v="3"/>
    <x v="13"/>
    <n v="93"/>
    <n v="1541"/>
    <n v="1524"/>
    <n v="1294"/>
    <n v="22387"/>
    <n v="127745"/>
    <n v="5246"/>
    <n v="19234.2"/>
  </r>
  <r>
    <n v="98"/>
    <d v="2020-06-07T18:13:08"/>
    <n v="7"/>
    <x v="5"/>
    <x v="3"/>
    <x v="13"/>
    <n v="649"/>
    <n v="2190"/>
    <n v="1558"/>
    <n v="1336"/>
    <n v="23810"/>
    <n v="134150"/>
    <n v="6405"/>
    <n v="4514.2999999999993"/>
  </r>
  <r>
    <n v="99"/>
    <d v="2020-06-08T14:53:23"/>
    <n v="1"/>
    <x v="6"/>
    <x v="3"/>
    <x v="14"/>
    <n v="74"/>
    <n v="2264"/>
    <n v="1581"/>
    <n v="1333"/>
    <n v="24334"/>
    <n v="138846"/>
    <n v="4696"/>
    <n v="61596.999999999978"/>
  </r>
  <r>
    <n v="100"/>
    <d v="2020-06-09T15:24:41"/>
    <n v="2"/>
    <x v="0"/>
    <x v="3"/>
    <x v="14"/>
    <n v="19"/>
    <n v="2283"/>
    <n v="1577"/>
    <n v="1325"/>
    <n v="23115"/>
    <n v="142759"/>
    <n v="3913"/>
    <n v="41953.499999999978"/>
  </r>
  <r>
    <n v="101"/>
    <d v="2020-06-10T16:29:11"/>
    <n v="3"/>
    <x v="1"/>
    <x v="3"/>
    <x v="14"/>
    <n v="192"/>
    <n v="2475"/>
    <n v="1590"/>
    <n v="1354"/>
    <n v="24201"/>
    <n v="148496"/>
    <n v="5737"/>
    <n v="44895.299999999988"/>
  </r>
  <r>
    <n v="102"/>
    <d v="2020-06-11T15:49:43"/>
    <n v="4"/>
    <x v="2"/>
    <x v="3"/>
    <x v="14"/>
    <n v="173"/>
    <n v="2648"/>
    <n v="1618"/>
    <n v="1379"/>
    <n v="25000"/>
    <n v="154092"/>
    <n v="5596"/>
    <n v="40845.399999999987"/>
  </r>
  <r>
    <n v="103"/>
    <d v="2020-06-12T16:16:25"/>
    <n v="5"/>
    <x v="3"/>
    <x v="3"/>
    <x v="14"/>
    <n v="222"/>
    <n v="2870"/>
    <n v="1647"/>
    <n v="1391"/>
    <n v="26618"/>
    <n v="160846"/>
    <n v="6754"/>
    <n v="40664.299999999996"/>
  </r>
  <r>
    <n v="104"/>
    <d v="2020-06-13T14:23:49"/>
    <n v="6"/>
    <x v="4"/>
    <x v="3"/>
    <x v="14"/>
    <n v="231"/>
    <n v="3101"/>
    <n v="1656"/>
    <n v="1408"/>
    <n v="26958"/>
    <n v="167355"/>
    <n v="6509"/>
    <n v="17302.400000000001"/>
  </r>
  <r>
    <n v="105"/>
    <d v="2020-06-14T17:16:30"/>
    <n v="7"/>
    <x v="5"/>
    <x v="3"/>
    <x v="14"/>
    <n v="222"/>
    <n v="3323"/>
    <n v="1715"/>
    <n v="1465"/>
    <n v="27266"/>
    <n v="174293"/>
    <n v="6938"/>
    <n v="5738.8"/>
  </r>
  <r>
    <n v="106"/>
    <d v="2020-06-15T15:23:49"/>
    <n v="1"/>
    <x v="6"/>
    <x v="3"/>
    <x v="15"/>
    <n v="39"/>
    <n v="3362"/>
    <n v="1723"/>
    <n v="1463"/>
    <n v="27282"/>
    <n v="179436"/>
    <n v="5143"/>
    <n v="62376.800000000003"/>
  </r>
  <r>
    <n v="107"/>
    <d v="2020-06-16T15:22:04"/>
    <n v="2"/>
    <x v="0"/>
    <x v="3"/>
    <x v="15"/>
    <n v="21"/>
    <n v="3383"/>
    <n v="1727"/>
    <n v="1470"/>
    <n v="24834"/>
    <n v="184449"/>
    <n v="5013"/>
    <n v="37715.1"/>
  </r>
  <r>
    <n v="108"/>
    <d v="2020-06-17T16:28:19"/>
    <n v="3"/>
    <x v="1"/>
    <x v="3"/>
    <x v="15"/>
    <n v="232"/>
    <n v="3615"/>
    <n v="1794"/>
    <n v="1572"/>
    <n v="35082"/>
    <n v="220628"/>
    <n v="4757"/>
    <n v="43690.80000000001"/>
  </r>
  <r>
    <n v="111"/>
    <d v="2020-06-19T00:32:43"/>
    <n v="5"/>
    <x v="3"/>
    <x v="3"/>
    <x v="15"/>
    <n v="226"/>
    <n v="3841"/>
    <n v="1845"/>
    <n v="1572"/>
    <n v="34821"/>
    <n v="225103"/>
    <n v="4475"/>
    <n v="37031.899999999987"/>
  </r>
  <r>
    <n v="113"/>
    <d v="2020-06-19T17:04:44"/>
    <n v="5"/>
    <x v="3"/>
    <x v="3"/>
    <x v="15"/>
    <n v="252"/>
    <n v="4093"/>
    <n v="1911"/>
    <m/>
    <n v="35809"/>
    <n v="231393"/>
    <n v="6290"/>
    <n v="41544.999999999993"/>
  </r>
  <r>
    <n v="114"/>
    <d v="2020-06-20T15:42:42"/>
    <n v="6"/>
    <x v="4"/>
    <x v="3"/>
    <x v="15"/>
    <n v="202"/>
    <n v="4295"/>
    <n v="1951"/>
    <n v="1682"/>
    <n v="35844"/>
    <n v="236748"/>
    <n v="5355"/>
    <n v="21692.3"/>
  </r>
  <r>
    <n v="115"/>
    <d v="2020-06-21T17:31:50"/>
    <n v="7"/>
    <x v="5"/>
    <x v="3"/>
    <x v="15"/>
    <n v="184"/>
    <n v="4479"/>
    <n v="1996"/>
    <n v="1713"/>
    <n v="37307"/>
    <n v="242355"/>
    <n v="5607"/>
    <n v="7076.2999999999993"/>
  </r>
  <r>
    <n v="116"/>
    <d v="2020-06-22T14:43:51"/>
    <n v="1"/>
    <x v="6"/>
    <x v="3"/>
    <x v="16"/>
    <n v="23"/>
    <n v="4502"/>
    <n v="2014"/>
    <n v="1726"/>
    <n v="37064"/>
    <n v="246963"/>
    <n v="4608"/>
    <n v="58336.499999999978"/>
  </r>
  <r>
    <n v="117"/>
    <d v="2020-06-23T14:37:33"/>
    <n v="2"/>
    <x v="0"/>
    <x v="3"/>
    <x v="16"/>
    <n v="3"/>
    <n v="4505"/>
    <n v="2009"/>
    <n v="1720"/>
    <n v="35692"/>
    <n v="250767"/>
    <n v="3804"/>
    <n v="42964.700000000012"/>
  </r>
  <r>
    <n v="118"/>
    <d v="2020-06-24T16:05:30"/>
    <n v="3"/>
    <x v="1"/>
    <x v="3"/>
    <x v="16"/>
    <n v="226"/>
    <n v="4731"/>
    <n v="2046"/>
    <n v="1742"/>
    <n v="34592"/>
    <n v="254416"/>
    <n v="3649"/>
    <n v="49721.4"/>
  </r>
  <r>
    <n v="119"/>
    <d v="2020-06-25T15:34:09"/>
    <n v="4"/>
    <x v="2"/>
    <x v="3"/>
    <x v="16"/>
    <n v="172"/>
    <n v="4903"/>
    <n v="2078"/>
    <n v="1751"/>
    <n v="34834"/>
    <n v="259064"/>
    <n v="4648"/>
    <n v="43008.6"/>
  </r>
  <r>
    <n v="120"/>
    <d v="2020-06-26T14:58:21"/>
    <n v="5"/>
    <x v="3"/>
    <x v="3"/>
    <x v="16"/>
    <n v="165"/>
    <n v="5068"/>
    <n v="2086"/>
    <n v="1772"/>
    <n v="34861"/>
    <n v="263360"/>
    <n v="4296"/>
    <n v="56810.099999999991"/>
  </r>
  <r>
    <n v="121"/>
    <d v="2020-06-27T15:40:29"/>
    <n v="6"/>
    <x v="4"/>
    <x v="3"/>
    <x v="16"/>
    <n v="279"/>
    <n v="5347"/>
    <n v="2090"/>
    <n v="1741"/>
    <n v="34364"/>
    <n v="267766"/>
    <n v="4406"/>
    <n v="23835"/>
  </r>
  <r>
    <n v="122"/>
    <d v="2020-06-28T16:07:33"/>
    <n v="7"/>
    <x v="5"/>
    <x v="3"/>
    <x v="16"/>
    <n v="162"/>
    <n v="5509"/>
    <n v="2129"/>
    <n v="1793"/>
    <n v="34263"/>
    <n v="271982"/>
    <n v="4216"/>
    <n v="8769.2000000000007"/>
  </r>
  <r>
    <n v="123"/>
    <d v="2020-06-29T16:37:06"/>
    <n v="1"/>
    <x v="6"/>
    <x v="3"/>
    <x v="17"/>
    <n v="66"/>
    <n v="5575"/>
    <n v="2090"/>
    <n v="1763"/>
    <n v="34270"/>
    <n v="275999"/>
    <n v="4017"/>
    <n v="51922.7"/>
  </r>
  <r>
    <n v="124"/>
    <d v="2020-06-30T15:27:18"/>
    <n v="2"/>
    <x v="0"/>
    <x v="3"/>
    <x v="17"/>
    <n v="113"/>
    <n v="5688"/>
    <n v="2106"/>
    <n v="1756"/>
    <n v="32476"/>
    <n v="279393"/>
    <n v="3394"/>
    <n v="41764.6"/>
  </r>
  <r>
    <n v="125"/>
    <d v="2020-07-01T15:31:41"/>
    <n v="3"/>
    <x v="1"/>
    <x v="4"/>
    <x v="17"/>
    <n v="65"/>
    <n v="5753"/>
    <n v="2075"/>
    <n v="1720"/>
    <n v="30847"/>
    <n v="282043"/>
    <n v="2650"/>
    <n v="49232.799999999988"/>
  </r>
  <r>
    <n v="126"/>
    <d v="2020-07-02T15:39:13"/>
    <n v="4"/>
    <x v="2"/>
    <x v="4"/>
    <x v="17"/>
    <n v="167"/>
    <n v="5920"/>
    <n v="2099"/>
    <n v="1762"/>
    <n v="29374"/>
    <n v="284541"/>
    <n v="2498"/>
    <n v="41214.599999999991"/>
  </r>
  <r>
    <n v="127"/>
    <d v="2020-07-03T15:59:42"/>
    <n v="5"/>
    <x v="3"/>
    <x v="4"/>
    <x v="17"/>
    <n v="131"/>
    <n v="6051"/>
    <n v="2107"/>
    <n v="1757"/>
    <n v="28695"/>
    <n v="288089"/>
    <n v="3548"/>
    <n v="42998.899999999994"/>
  </r>
  <r>
    <n v="128"/>
    <d v="2020-07-04T18:58:49"/>
    <n v="6"/>
    <x v="4"/>
    <x v="4"/>
    <x v="17"/>
    <n v="141"/>
    <n v="6192"/>
    <n v="2077"/>
    <n v="1731"/>
    <n v="28210"/>
    <n v="291847"/>
    <n v="3758"/>
    <n v="19977"/>
  </r>
  <r>
    <n v="129"/>
    <d v="2020-07-05T16:24:25"/>
    <n v="7"/>
    <x v="5"/>
    <x v="4"/>
    <x v="17"/>
    <n v="116"/>
    <n v="6308"/>
    <n v="2078"/>
    <n v="1736"/>
    <n v="28194"/>
    <n v="295532"/>
    <n v="3685"/>
    <n v="10384"/>
  </r>
  <r>
    <n v="130"/>
    <d v="2020-07-06T14:56:28"/>
    <n v="1"/>
    <x v="6"/>
    <x v="4"/>
    <x v="18"/>
    <n v="76"/>
    <n v="6384"/>
    <n v="2069"/>
    <n v="1747"/>
    <n v="27804"/>
    <n v="298557"/>
    <n v="3025"/>
    <n v="58777.599999999962"/>
  </r>
  <r>
    <n v="131"/>
    <d v="2020-07-07T15:13:28"/>
    <n v="2"/>
    <x v="0"/>
    <x v="4"/>
    <x v="18"/>
    <n v="50"/>
    <n v="6434"/>
    <n v="2060"/>
    <n v="1699"/>
    <n v="26340"/>
    <n v="301019"/>
    <n v="2462"/>
    <n v="41328.80000000001"/>
  </r>
  <r>
    <n v="132"/>
    <d v="2020-07-08T15:55:02"/>
    <n v="3"/>
    <x v="1"/>
    <x v="4"/>
    <x v="18"/>
    <n v="139"/>
    <n v="6573"/>
    <n v="2053"/>
    <n v="1712"/>
    <n v="24807"/>
    <n v="303083"/>
    <n v="2064"/>
    <n v="42319.400000000009"/>
  </r>
  <r>
    <n v="133"/>
    <d v="2020-07-09T15:17:56"/>
    <n v="4"/>
    <x v="2"/>
    <x v="4"/>
    <x v="18"/>
    <n v="109"/>
    <n v="6682"/>
    <n v="1999"/>
    <n v="1670"/>
    <n v="24612"/>
    <n v="306216"/>
    <n v="3133"/>
    <n v="38525.099999999991"/>
  </r>
  <r>
    <n v="134"/>
    <d v="2020-07-10T16:18:29"/>
    <n v="5"/>
    <x v="3"/>
    <x v="4"/>
    <x v="18"/>
    <n v="99"/>
    <n v="6781"/>
    <n v="1990"/>
    <n v="1648"/>
    <n v="24440"/>
    <n v="309274"/>
    <n v="3058"/>
    <n v="42791.3"/>
  </r>
  <r>
    <n v="135"/>
    <d v="2020-07-11T18:36:51"/>
    <n v="6"/>
    <x v="4"/>
    <x v="4"/>
    <x v="18"/>
    <n v="100"/>
    <n v="6881"/>
    <n v="1999"/>
    <n v="1653"/>
    <n v="24034"/>
    <n v="312029"/>
    <n v="2755"/>
    <n v="22313.199999999997"/>
  </r>
  <r>
    <n v="136"/>
    <d v="2020-07-12T18:30:05"/>
    <n v="7"/>
    <x v="5"/>
    <x v="4"/>
    <x v="18"/>
    <n v="98"/>
    <n v="6979"/>
    <n v="1995"/>
    <n v="1669"/>
    <n v="24166"/>
    <n v="315041"/>
    <n v="3012"/>
    <n v="12418.599999999995"/>
  </r>
  <r>
    <n v="137"/>
    <d v="2020-07-13T14:59:56"/>
    <n v="1"/>
    <x v="6"/>
    <x v="4"/>
    <x v="19"/>
    <n v="45"/>
    <n v="7024"/>
    <n v="1931"/>
    <n v="1613"/>
    <n v="24077"/>
    <n v="317657"/>
    <n v="2616"/>
    <n v="59720.799999999988"/>
  </r>
  <r>
    <n v="138"/>
    <d v="2020-07-14T15:18:01"/>
    <n v="2"/>
    <x v="0"/>
    <x v="4"/>
    <x v="19"/>
    <n v="45"/>
    <n v="7069"/>
    <n v="1915"/>
    <n v="1596"/>
    <n v="23205"/>
    <n v="319493"/>
    <n v="1836"/>
    <n v="39483.9"/>
  </r>
  <r>
    <n v="139"/>
    <d v="2020-07-15T15:44:31"/>
    <n v="3"/>
    <x v="1"/>
    <x v="4"/>
    <x v="19"/>
    <n v="117"/>
    <n v="7186"/>
    <n v="1878"/>
    <n v="1573"/>
    <n v="21934"/>
    <n v="321205"/>
    <n v="1712"/>
    <n v="41764.200000000012"/>
  </r>
  <r>
    <n v="140"/>
    <d v="2020-07-16T16:17:35"/>
    <n v="4"/>
    <x v="2"/>
    <x v="4"/>
    <x v="19"/>
    <n v="104"/>
    <n v="7290"/>
    <n v="1821"/>
    <n v="1516"/>
    <n v="21107"/>
    <n v="323680"/>
    <n v="2475"/>
    <n v="35126.699999999997"/>
  </r>
  <r>
    <n v="141"/>
    <d v="2020-07-17T15:20:07"/>
    <n v="5"/>
    <x v="3"/>
    <x v="4"/>
    <x v="19"/>
    <n v="98"/>
    <n v="7388"/>
    <n v="1796"/>
    <n v="1502"/>
    <n v="21378"/>
    <n v="326539"/>
    <n v="2859"/>
    <n v="43289.399999999994"/>
  </r>
  <r>
    <n v="142"/>
    <d v="2020-07-18T16:01:04"/>
    <n v="6"/>
    <x v="4"/>
    <x v="4"/>
    <x v="19"/>
    <n v="1057"/>
    <n v="8445"/>
    <n v="1792"/>
    <n v="1465"/>
    <n v="20952"/>
    <n v="328724"/>
    <n v="2185"/>
    <n v="17170.5"/>
  </r>
  <r>
    <n v="143"/>
    <d v="2020-07-19T17:26:01"/>
    <n v="7"/>
    <x v="5"/>
    <x v="4"/>
    <x v="19"/>
    <n v="58"/>
    <n v="8503"/>
    <n v="1764"/>
    <n v="1459"/>
    <n v="20633"/>
    <n v="330806"/>
    <n v="2082"/>
    <n v="10235.100000000002"/>
  </r>
  <r>
    <n v="144"/>
    <d v="2020-07-20T15:32:55"/>
    <n v="1"/>
    <x v="6"/>
    <x v="4"/>
    <x v="20"/>
    <n v="130"/>
    <n v="8633"/>
    <n v="1753"/>
    <n v="1469"/>
    <n v="20404"/>
    <n v="332905"/>
    <n v="2099"/>
    <n v="54699.799999999996"/>
  </r>
  <r>
    <n v="145"/>
    <d v="2020-07-21T16:06:19"/>
    <n v="2"/>
    <x v="0"/>
    <x v="4"/>
    <x v="20"/>
    <n v="44"/>
    <n v="8677"/>
    <n v="1728"/>
    <m/>
    <n v="19190"/>
    <n v="334561"/>
    <n v="1656"/>
    <n v="39943.799999999996"/>
  </r>
  <r>
    <n v="146"/>
    <d v="2020-07-22T15:31:29"/>
    <n v="3"/>
    <x v="1"/>
    <x v="4"/>
    <x v="20"/>
    <n v="45"/>
    <n v="8722"/>
    <n v="1688"/>
    <n v="1388"/>
    <n v="18439"/>
    <n v="336302"/>
    <n v="1741"/>
    <n v="41562.700000000019"/>
  </r>
  <r>
    <n v="147"/>
    <d v="2020-07-23T16:36:41"/>
    <n v="4"/>
    <x v="2"/>
    <x v="4"/>
    <x v="20"/>
    <n v="116"/>
    <n v="8838"/>
    <n v="1670"/>
    <n v="1377"/>
    <n v="18490"/>
    <n v="338673"/>
    <n v="2371"/>
    <n v="37731.80000000001"/>
  </r>
  <r>
    <n v="148"/>
    <d v="2020-07-24T19:06:48"/>
    <n v="5"/>
    <x v="3"/>
    <x v="4"/>
    <x v="20"/>
    <n v="76"/>
    <n v="8914"/>
    <n v="1636"/>
    <m/>
    <n v="18694"/>
    <n v="341218"/>
    <n v="2545"/>
    <n v="38764.19999999999"/>
  </r>
  <r>
    <n v="149"/>
    <d v="2020-07-25T18:38:54"/>
    <n v="6"/>
    <x v="4"/>
    <x v="4"/>
    <x v="20"/>
    <n v="106"/>
    <n v="9020"/>
    <n v="1612"/>
    <n v="1312"/>
    <n v="18403"/>
    <n v="343505"/>
    <n v="2287"/>
    <n v="22728.799999999996"/>
  </r>
  <r>
    <n v="150"/>
    <d v="2020-07-26T18:49:02"/>
    <n v="7"/>
    <x v="5"/>
    <x v="4"/>
    <x v="20"/>
    <n v="92"/>
    <n v="9112"/>
    <n v="1592"/>
    <n v="1295"/>
    <n v="18583"/>
    <n v="345703"/>
    <n v="2198"/>
    <n v="10368.200000000003"/>
  </r>
  <r>
    <n v="151"/>
    <d v="2020-07-27T15:43:48"/>
    <n v="1"/>
    <x v="6"/>
    <x v="4"/>
    <x v="21"/>
    <n v="75"/>
    <n v="9187"/>
    <n v="1555"/>
    <n v="1271"/>
    <n v="18782"/>
    <n v="347836"/>
    <n v="2133"/>
    <n v="50253.599999999999"/>
  </r>
  <r>
    <n v="152"/>
    <d v="2020-07-28T15:25:26"/>
    <n v="2"/>
    <x v="0"/>
    <x v="4"/>
    <x v="21"/>
    <n v="53"/>
    <n v="9240"/>
    <n v="1529"/>
    <n v="1208"/>
    <n v="18228"/>
    <n v="349712"/>
    <n v="1876"/>
    <n v="34517.499999999985"/>
  </r>
  <r>
    <n v="153"/>
    <d v="2020-07-29T16:07:50"/>
    <n v="3"/>
    <x v="1"/>
    <x v="4"/>
    <x v="21"/>
    <n v="38"/>
    <n v="9278"/>
    <n v="1485"/>
    <n v="1185"/>
    <n v="17740"/>
    <n v="351485"/>
    <n v="1773"/>
    <n v="36509.899999999994"/>
  </r>
  <r>
    <n v="154"/>
    <d v="2020-07-30T15:49:19"/>
    <n v="4"/>
    <x v="2"/>
    <x v="4"/>
    <x v="21"/>
    <n v="99"/>
    <n v="9377"/>
    <n v="1463"/>
    <n v="1162"/>
    <n v="17531"/>
    <n v="353433"/>
    <n v="1948"/>
    <n v="35365.100000000006"/>
  </r>
  <r>
    <n v="155"/>
    <d v="2020-07-31T15:26:57"/>
    <n v="5"/>
    <x v="3"/>
    <x v="4"/>
    <x v="21"/>
    <n v="80"/>
    <n v="9457"/>
    <n v="1445"/>
    <n v="1159"/>
    <n v="17883"/>
    <n v="355556"/>
    <n v="2123"/>
    <n v="36707.599999999999"/>
  </r>
  <r>
    <n v="156"/>
    <d v="2020-08-01T16:46:05"/>
    <n v="6"/>
    <x v="4"/>
    <x v="5"/>
    <x v="21"/>
    <n v="76"/>
    <n v="9533"/>
    <n v="1445"/>
    <n v="1158"/>
    <n v="17621"/>
    <n v="357535"/>
    <n v="1979"/>
    <n v="19627.300000000003"/>
  </r>
  <r>
    <n v="157"/>
    <d v="2020-08-02T16:43:11"/>
    <n v="7"/>
    <x v="5"/>
    <x v="5"/>
    <x v="21"/>
    <n v="75"/>
    <n v="9608"/>
    <n v="1437"/>
    <n v="1151"/>
    <n v="17712"/>
    <n v="359616"/>
    <n v="2081"/>
    <n v="8290.2000000000007"/>
  </r>
  <r>
    <n v="158"/>
    <d v="2020-08-03T15:49:51"/>
    <n v="1"/>
    <x v="6"/>
    <x v="5"/>
    <x v="22"/>
    <n v="99"/>
    <n v="9707"/>
    <n v="1419"/>
    <n v="1140"/>
    <n v="17810"/>
    <n v="361378"/>
    <n v="1762"/>
    <n v="47144.1"/>
  </r>
  <r>
    <n v="159"/>
    <d v="2020-08-04T15:57:37"/>
    <n v="2"/>
    <x v="0"/>
    <x v="5"/>
    <x v="22"/>
    <n v="38"/>
    <n v="9745"/>
    <n v="1405"/>
    <n v="1126"/>
    <n v="16887"/>
    <n v="362840"/>
    <n v="1462"/>
    <n v="36768.6"/>
  </r>
  <r>
    <n v="160"/>
    <d v="2020-08-05T16:11:19"/>
    <n v="3"/>
    <x v="1"/>
    <x v="5"/>
    <x v="22"/>
    <n v="47"/>
    <n v="9792"/>
    <n v="1400"/>
    <n v="1092"/>
    <n v="16640"/>
    <n v="364621"/>
    <n v="1781"/>
    <n v="40891.199999999997"/>
  </r>
  <r>
    <n v="161"/>
    <d v="2020-08-06T15:46:46"/>
    <n v="4"/>
    <x v="2"/>
    <x v="5"/>
    <x v="22"/>
    <n v="97"/>
    <n v="9889"/>
    <n v="1358"/>
    <n v="1051"/>
    <n v="16614"/>
    <n v="366670"/>
    <n v="2049"/>
    <n v="38799.60000000002"/>
  </r>
  <r>
    <n v="162"/>
    <d v="2020-08-07T17:59:30"/>
    <n v="5"/>
    <x v="3"/>
    <x v="5"/>
    <x v="22"/>
    <n v="69"/>
    <n v="9958"/>
    <n v="1348"/>
    <n v="1044"/>
    <n v="16699"/>
    <n v="368820"/>
    <n v="2150"/>
    <n v="40232.499999999993"/>
  </r>
  <r>
    <n v="163"/>
    <d v="2020-08-08T18:06:32"/>
    <n v="6"/>
    <x v="4"/>
    <x v="5"/>
    <x v="22"/>
    <n v="53"/>
    <n v="10011"/>
    <n v="1305"/>
    <n v="1003"/>
    <n v="16880"/>
    <n v="371021"/>
    <n v="2201"/>
    <n v="15882.300000000001"/>
  </r>
  <r>
    <n v="164"/>
    <d v="2020-08-09T17:57:29"/>
    <n v="7"/>
    <x v="5"/>
    <x v="5"/>
    <x v="22"/>
    <n v="66"/>
    <n v="10077"/>
    <n v="1276"/>
    <n v="978"/>
    <n v="17153"/>
    <n v="373057"/>
    <n v="2036"/>
    <n v="7464.4"/>
  </r>
  <r>
    <n v="165"/>
    <d v="2020-08-10T15:13:53"/>
    <n v="1"/>
    <x v="6"/>
    <x v="5"/>
    <x v="23"/>
    <n v="62"/>
    <n v="10139"/>
    <n v="1280"/>
    <n v="994"/>
    <n v="17563"/>
    <n v="375045"/>
    <n v="1988"/>
    <n v="49694.299999999981"/>
  </r>
  <r>
    <n v="166"/>
    <d v="2020-08-11T15:24:45"/>
    <n v="2"/>
    <x v="0"/>
    <x v="5"/>
    <x v="23"/>
    <n v="39"/>
    <n v="10178"/>
    <n v="1268"/>
    <n v="986"/>
    <n v="16897"/>
    <n v="376611"/>
    <n v="1566"/>
    <n v="35360.69999999999"/>
  </r>
  <r>
    <n v="167"/>
    <d v="2020-08-12T15:54:13"/>
    <n v="3"/>
    <x v="1"/>
    <x v="5"/>
    <x v="23"/>
    <n v="27"/>
    <n v="10205"/>
    <n v="1255"/>
    <n v="973"/>
    <n v="16544"/>
    <n v="378156"/>
    <n v="1545"/>
    <n v="45575.69999999999"/>
  </r>
  <r>
    <n v="168"/>
    <d v="2020-08-13T16:20:14"/>
    <n v="4"/>
    <x v="2"/>
    <x v="5"/>
    <x v="23"/>
    <n v="94"/>
    <n v="10299"/>
    <n v="1259"/>
    <n v="962"/>
    <n v="16604"/>
    <n v="380008"/>
    <n v="1852"/>
    <n v="37547.5"/>
  </r>
  <r>
    <n v="169"/>
    <d v="2020-08-14T16:41:31"/>
    <n v="5"/>
    <x v="3"/>
    <x v="5"/>
    <x v="23"/>
    <n v="41"/>
    <n v="10340"/>
    <n v="1252"/>
    <n v="924"/>
    <n v="16734"/>
    <n v="382085"/>
    <n v="2077"/>
    <n v="32682.200000000004"/>
  </r>
  <r>
    <n v="170"/>
    <d v="2020-08-15T20:09:47"/>
    <n v="6"/>
    <x v="4"/>
    <x v="5"/>
    <x v="23"/>
    <n v="55"/>
    <n v="10395"/>
    <n v="1207"/>
    <n v="899"/>
    <n v="16556"/>
    <n v="383862"/>
    <n v="1777"/>
    <n v="19226"/>
  </r>
  <r>
    <n v="171"/>
    <d v="2020-08-16T17:14:08"/>
    <n v="7"/>
    <x v="5"/>
    <x v="5"/>
    <x v="23"/>
    <n v="57"/>
    <n v="10452"/>
    <n v="1190"/>
    <n v="879"/>
    <n v="16666"/>
    <n v="385948"/>
    <n v="2086"/>
    <n v="7142.4"/>
  </r>
  <r>
    <n v="172"/>
    <d v="2020-08-17T15:51:58"/>
    <n v="1"/>
    <x v="6"/>
    <x v="5"/>
    <x v="24"/>
    <n v="61"/>
    <n v="10513"/>
    <n v="1177"/>
    <n v="869"/>
    <n v="16604"/>
    <n v="387502"/>
    <n v="1554"/>
    <n v="48798.299999999996"/>
  </r>
  <r>
    <n v="173"/>
    <d v="2020-08-18T15:56:08"/>
    <n v="2"/>
    <x v="0"/>
    <x v="5"/>
    <x v="24"/>
    <n v="33"/>
    <n v="10546"/>
    <n v="1157"/>
    <n v="867"/>
    <n v="15869"/>
    <n v="388838"/>
    <n v="1336"/>
    <n v="36997.599999999999"/>
  </r>
  <r>
    <n v="174"/>
    <d v="2020-08-19T16:57:40"/>
    <n v="3"/>
    <x v="1"/>
    <x v="5"/>
    <x v="24"/>
    <n v="32"/>
    <n v="10578"/>
    <n v="1120"/>
    <n v="833"/>
    <n v="15174"/>
    <n v="390071"/>
    <n v="1233"/>
    <n v="38000.1"/>
  </r>
  <r>
    <n v="175"/>
    <d v="2020-08-20T15:41:42"/>
    <n v="4"/>
    <x v="2"/>
    <x v="5"/>
    <x v="24"/>
    <n v="93"/>
    <n v="10671"/>
    <n v="1077"/>
    <n v="794"/>
    <n v="15116"/>
    <n v="391884"/>
    <n v="1813"/>
    <n v="39933.399999999994"/>
  </r>
  <r>
    <n v="176"/>
    <d v="2020-08-21T17:20:01"/>
    <n v="5"/>
    <x v="3"/>
    <x v="5"/>
    <x v="24"/>
    <n v="52"/>
    <n v="10723"/>
    <n v="1072"/>
    <n v="781"/>
    <n v="15149"/>
    <n v="393804"/>
    <n v="1920"/>
    <n v="37501.200000000012"/>
  </r>
  <r>
    <n v="177"/>
    <d v="2020-08-22T16:16:37"/>
    <n v="6"/>
    <x v="4"/>
    <x v="5"/>
    <x v="24"/>
    <n v="69"/>
    <n v="10792"/>
    <n v="1058"/>
    <n v="773"/>
    <n v="15186"/>
    <n v="395730"/>
    <n v="1926"/>
    <n v="18523.3"/>
  </r>
  <r>
    <n v="178"/>
    <d v="2020-08-23T17:52:32"/>
    <n v="7"/>
    <x v="5"/>
    <x v="5"/>
    <x v="24"/>
    <n v="60"/>
    <n v="10852"/>
    <n v="1027"/>
    <n v="742"/>
    <n v="15634"/>
    <n v="397672"/>
    <n v="1942"/>
    <n v="6837.7999999999993"/>
  </r>
  <r>
    <n v="179"/>
    <d v="2020-08-24T15:17:21"/>
    <n v="1"/>
    <x v="6"/>
    <x v="5"/>
    <x v="25"/>
    <n v="64"/>
    <n v="10916"/>
    <n v="1014"/>
    <n v="742"/>
    <n v="16188"/>
    <n v="399575"/>
    <n v="1903"/>
    <n v="45958.39999999998"/>
  </r>
  <r>
    <n v="180"/>
    <d v="2020-08-25T15:19:57"/>
    <n v="2"/>
    <x v="0"/>
    <x v="5"/>
    <x v="25"/>
    <n v="42"/>
    <n v="10958"/>
    <n v="1011"/>
    <n v="745"/>
    <n v="15564"/>
    <n v="400981"/>
    <n v="1406"/>
    <n v="35419.899999999994"/>
  </r>
  <r>
    <n v="181"/>
    <d v="2020-08-26T16:48:06"/>
    <n v="3"/>
    <x v="1"/>
    <x v="5"/>
    <x v="25"/>
    <n v="32"/>
    <n v="10990"/>
    <n v="1004"/>
    <n v="727"/>
    <n v="15107"/>
    <n v="402352"/>
    <n v="1371"/>
    <n v="38427.800000000003"/>
  </r>
  <r>
    <n v="182"/>
    <d v="2020-08-27T22:07:05"/>
    <n v="4"/>
    <x v="2"/>
    <x v="5"/>
    <x v="25"/>
    <n v="82"/>
    <n v="11072"/>
    <n v="1012"/>
    <n v="207"/>
    <n v="15108"/>
    <n v="404091"/>
    <n v="1739"/>
    <n v="35149.30000000001"/>
  </r>
  <r>
    <n v="183"/>
    <d v="2020-08-28T16:00:46"/>
    <n v="5"/>
    <x v="3"/>
    <x v="5"/>
    <x v="25"/>
    <n v="60"/>
    <n v="11132"/>
    <n v="995"/>
    <n v="733"/>
    <n v="15388"/>
    <n v="405959"/>
    <n v="1868"/>
    <n v="35940.400000000001"/>
  </r>
  <r>
    <n v="184"/>
    <d v="2020-08-29T16:04:14"/>
    <n v="6"/>
    <x v="4"/>
    <x v="5"/>
    <x v="25"/>
    <n v="49"/>
    <n v="11181"/>
    <n v="959"/>
    <n v="708"/>
    <n v="15645"/>
    <n v="407992"/>
    <n v="2033"/>
    <n v="13894.800000000001"/>
  </r>
  <r>
    <n v="185"/>
    <d v="2020-08-30T17:56:59"/>
    <n v="7"/>
    <x v="5"/>
    <x v="5"/>
    <x v="25"/>
    <n v="63"/>
    <n v="11244"/>
    <n v="960"/>
    <n v="718"/>
    <n v="16146"/>
    <n v="409958"/>
    <n v="1966"/>
    <n v="5457"/>
  </r>
  <r>
    <n v="186"/>
    <d v="2020-08-31T15:43:30"/>
    <n v="1"/>
    <x v="6"/>
    <x v="5"/>
    <x v="26"/>
    <n v="45"/>
    <n v="11289"/>
    <n v="969"/>
    <n v="735"/>
    <n v="16558"/>
    <n v="411711"/>
    <n v="1753"/>
    <n v="48566.899999999987"/>
  </r>
  <r>
    <n v="187"/>
    <d v="2020-09-01T15:14:51"/>
    <n v="2"/>
    <x v="0"/>
    <x v="6"/>
    <x v="26"/>
    <n v="32"/>
    <n v="11321"/>
    <n v="962"/>
    <n v="724"/>
    <n v="16034"/>
    <n v="413126"/>
    <n v="1415"/>
    <n v="38228.100000000006"/>
  </r>
  <r>
    <n v="188"/>
    <d v="2020-09-02T16:46:57"/>
    <n v="3"/>
    <x v="1"/>
    <x v="6"/>
    <x v="26"/>
    <n v="23"/>
    <n v="11344"/>
    <n v="947"/>
    <n v="686"/>
    <n v="15712"/>
    <n v="414727"/>
    <n v="1601"/>
    <n v="40877.800000000003"/>
  </r>
  <r>
    <n v="189"/>
    <d v="2020-09-03T15:17:43"/>
    <n v="4"/>
    <x v="2"/>
    <x v="6"/>
    <x v="26"/>
    <n v="78"/>
    <n v="11422"/>
    <n v="940"/>
    <n v="686"/>
    <n v="15670"/>
    <n v="416497"/>
    <n v="1770"/>
    <n v="35549.300000000003"/>
  </r>
  <r>
    <n v="190"/>
    <d v="2020-09-04T15:32:15"/>
    <n v="5"/>
    <x v="3"/>
    <x v="6"/>
    <x v="26"/>
    <n v="72"/>
    <n v="11494"/>
    <n v="932"/>
    <n v="672"/>
    <n v="15727"/>
    <n v="418466"/>
    <n v="1969"/>
    <n v="38890.400000000016"/>
  </r>
  <r>
    <n v="191"/>
    <d v="2020-09-05T18:52:09"/>
    <n v="6"/>
    <x v="4"/>
    <x v="6"/>
    <x v="26"/>
    <n v="57"/>
    <n v="11551"/>
    <n v="908"/>
    <n v="666"/>
    <n v="15916"/>
    <n v="420427"/>
    <n v="1961"/>
    <n v="17724.299999999996"/>
  </r>
  <r>
    <n v="192"/>
    <d v="2020-09-06T16:09:19"/>
    <n v="7"/>
    <x v="5"/>
    <x v="6"/>
    <x v="26"/>
    <n v="41"/>
    <n v="11592"/>
    <n v="909"/>
    <n v="679"/>
    <n v="16519"/>
    <n v="422504"/>
    <n v="2077"/>
    <n v="5535.5999999999995"/>
  </r>
  <r>
    <n v="193"/>
    <d v="2020-09-07T15:10:53"/>
    <n v="1"/>
    <x v="6"/>
    <x v="6"/>
    <x v="27"/>
    <n v="60"/>
    <n v="11652"/>
    <n v="930"/>
    <n v="699"/>
    <n v="16905"/>
    <n v="424268"/>
    <n v="1764"/>
    <n v="51242.100000000006"/>
  </r>
  <r>
    <n v="194"/>
    <d v="2020-09-08T15:37:30"/>
    <n v="2"/>
    <x v="0"/>
    <x v="6"/>
    <x v="27"/>
    <n v="30"/>
    <n v="11682"/>
    <n v="930"/>
    <n v="703"/>
    <n v="16129"/>
    <n v="425531"/>
    <n v="1263"/>
    <n v="37186.5"/>
  </r>
  <r>
    <n v="195"/>
    <d v="2020-09-09T15:51:37"/>
    <n v="3"/>
    <x v="1"/>
    <x v="6"/>
    <x v="27"/>
    <n v="20"/>
    <n v="11702"/>
    <n v="942"/>
    <n v="708"/>
    <n v="15770"/>
    <n v="427013"/>
    <n v="1482"/>
    <n v="48384.099999999991"/>
  </r>
  <r>
    <n v="196"/>
    <d v="2020-09-10T14:08:55"/>
    <n v="4"/>
    <x v="2"/>
    <x v="6"/>
    <x v="27"/>
    <n v="79"/>
    <n v="11781"/>
    <n v="951"/>
    <n v="697"/>
    <n v="15532"/>
    <n v="428652"/>
    <n v="1639"/>
    <n v="34392.200000000004"/>
  </r>
  <r>
    <n v="197"/>
    <d v="2020-09-11T14:05:41"/>
    <n v="5"/>
    <x v="3"/>
    <x v="6"/>
    <x v="27"/>
    <n v="69"/>
    <n v="11850"/>
    <n v="918"/>
    <n v="675"/>
    <n v="15621"/>
    <n v="430529"/>
    <n v="1877"/>
    <n v="34567.399999999994"/>
  </r>
  <r>
    <n v="198"/>
    <d v="2020-09-12T22:25:15"/>
    <n v="6"/>
    <x v="4"/>
    <x v="6"/>
    <x v="27"/>
    <n v="45"/>
    <n v="11895"/>
    <n v="908"/>
    <n v="672"/>
    <n v="15852"/>
    <n v="432664"/>
    <n v="2135"/>
    <n v="20004.900000000001"/>
  </r>
  <r>
    <n v="199"/>
    <d v="2020-09-13T16:28:02"/>
    <n v="7"/>
    <x v="5"/>
    <x v="6"/>
    <x v="27"/>
    <n v="54"/>
    <n v="11949"/>
    <n v="906"/>
    <n v="676"/>
    <n v="16473"/>
    <n v="434746"/>
    <n v="2082"/>
    <n v="4689.3"/>
  </r>
  <r>
    <n v="200"/>
    <d v="2020-09-14T14:26:36"/>
    <n v="1"/>
    <x v="6"/>
    <x v="6"/>
    <x v="28"/>
    <n v="64"/>
    <n v="12013"/>
    <n v="906"/>
    <n v="689"/>
    <n v="16695"/>
    <n v="436431"/>
    <n v="1685"/>
    <n v="52962.400000000001"/>
  </r>
  <r>
    <n v="201"/>
    <d v="2020-09-15T14:32:45"/>
    <n v="2"/>
    <x v="0"/>
    <x v="6"/>
    <x v="28"/>
    <n v="27"/>
    <n v="12040"/>
    <n v="905"/>
    <n v="698"/>
    <n v="15999"/>
    <n v="437967"/>
    <n v="1536"/>
    <n v="38517"/>
  </r>
  <r>
    <n v="202"/>
    <d v="2020-09-16T15:45:39"/>
    <n v="3"/>
    <x v="1"/>
    <x v="6"/>
    <x v="28"/>
    <n v="18"/>
    <n v="12058"/>
    <n v="898"/>
    <n v="654"/>
    <n v="15377"/>
    <n v="439272"/>
    <n v="1305"/>
    <n v="41351.200000000004"/>
  </r>
  <r>
    <n v="203"/>
    <d v="2020-09-17T14:21:33"/>
    <n v="4"/>
    <x v="2"/>
    <x v="6"/>
    <x v="28"/>
    <n v="84"/>
    <n v="12142"/>
    <n v="895"/>
    <n v="663"/>
    <n v="15080"/>
    <n v="441132"/>
    <n v="1860"/>
    <n v="30026.2"/>
  </r>
  <r>
    <n v="204"/>
    <d v="2020-09-18T14:29:00"/>
    <n v="5"/>
    <x v="3"/>
    <x v="6"/>
    <x v="28"/>
    <n v="57"/>
    <n v="12199"/>
    <n v="902"/>
    <n v="675"/>
    <n v="14647"/>
    <n v="442805"/>
    <n v="1673"/>
    <n v="23040.699999999997"/>
  </r>
  <r>
    <n v="205"/>
    <d v="2020-09-20T02:25:57"/>
    <n v="7"/>
    <x v="5"/>
    <x v="6"/>
    <x v="28"/>
    <n v="55"/>
    <n v="12254"/>
    <n v="894"/>
    <n v="667"/>
    <n v="14319"/>
    <n v="444653"/>
    <n v="1848"/>
    <n v="13964.499999999998"/>
  </r>
  <r>
    <n v="206"/>
    <d v="2020-09-20T15:55:14"/>
    <n v="7"/>
    <x v="5"/>
    <x v="6"/>
    <x v="28"/>
    <n v="32"/>
    <n v="12286"/>
    <n v="901"/>
    <n v="675"/>
    <n v="14242"/>
    <n v="446253"/>
    <n v="1600"/>
    <n v="6349.9"/>
  </r>
  <r>
    <n v="207"/>
    <d v="2020-09-21T14:59:33"/>
    <n v="1"/>
    <x v="6"/>
    <x v="6"/>
    <x v="29"/>
    <n v="12"/>
    <n v="12298"/>
    <n v="915"/>
    <n v="684"/>
    <n v="14059"/>
    <n v="447447"/>
    <n v="1194"/>
    <n v="52523.5"/>
  </r>
  <r>
    <n v="208"/>
    <d v="2020-09-22T14:21:03"/>
    <n v="2"/>
    <x v="0"/>
    <x v="6"/>
    <x v="29"/>
    <n v="23"/>
    <n v="12321"/>
    <n v="918"/>
    <n v="685"/>
    <n v="13026"/>
    <n v="448501"/>
    <n v="1054"/>
    <n v="41610.100000000006"/>
  </r>
  <r>
    <n v="209"/>
    <d v="2020-09-23T16:20:35"/>
    <n v="3"/>
    <x v="1"/>
    <x v="6"/>
    <x v="29"/>
    <n v="24"/>
    <n v="12345"/>
    <n v="907"/>
    <n v="680"/>
    <n v="12393"/>
    <n v="449873"/>
    <n v="1372"/>
    <n v="39829.199999999997"/>
  </r>
  <r>
    <n v="210"/>
    <d v="2020-09-24T15:04:27"/>
    <n v="4"/>
    <x v="2"/>
    <x v="6"/>
    <x v="29"/>
    <n v="124"/>
    <n v="12469"/>
    <n v="890"/>
    <n v="673"/>
    <n v="12289"/>
    <n v="451604"/>
    <n v="1731"/>
    <n v="33180.19999999999"/>
  </r>
  <r>
    <n v="211"/>
    <d v="2020-09-25T15:22:30"/>
    <n v="5"/>
    <x v="3"/>
    <x v="6"/>
    <x v="29"/>
    <n v="58"/>
    <n v="12527"/>
    <n v="891"/>
    <n v="655"/>
    <n v="12761"/>
    <n v="453826"/>
    <n v="2222"/>
    <n v="37531.500000000007"/>
  </r>
  <r>
    <n v="212"/>
    <d v="2020-09-26T14:27:31"/>
    <n v="6"/>
    <x v="4"/>
    <x v="6"/>
    <x v="29"/>
    <n v="64"/>
    <n v="12591"/>
    <n v="895"/>
    <n v="653"/>
    <n v="13129"/>
    <n v="455977"/>
    <n v="2151"/>
    <n v="16603.8"/>
  </r>
  <r>
    <n v="213"/>
    <d v="2020-09-27T14:59:08"/>
    <n v="7"/>
    <x v="5"/>
    <x v="6"/>
    <x v="29"/>
    <n v="50"/>
    <n v="12641"/>
    <n v="888"/>
    <n v="637"/>
    <n v="13556"/>
    <n v="457900"/>
    <n v="1923"/>
    <n v="4432.3"/>
  </r>
  <r>
    <n v="214"/>
    <d v="2020-09-28T19:56:19"/>
    <n v="1"/>
    <x v="6"/>
    <x v="6"/>
    <x v="30"/>
    <n v="57"/>
    <n v="12698"/>
    <n v="884"/>
    <n v="645"/>
    <n v="13957"/>
    <n v="459672"/>
    <n v="1772"/>
    <n v="51182.500000000007"/>
  </r>
  <r>
    <n v="215"/>
    <d v="2020-09-29T14:28:36"/>
    <n v="2"/>
    <x v="0"/>
    <x v="6"/>
    <x v="30"/>
    <n v="27"/>
    <n v="12725"/>
    <n v="865"/>
    <n v="637"/>
    <n v="13781"/>
    <n v="461294"/>
    <n v="1622"/>
    <n v="39643.000000000007"/>
  </r>
  <r>
    <n v="216"/>
    <d v="2020-09-30T14:55:47"/>
    <n v="3"/>
    <x v="1"/>
    <x v="6"/>
    <x v="30"/>
    <n v="16"/>
    <n v="12741"/>
    <n v="849"/>
    <n v="630"/>
    <n v="13661"/>
    <n v="462987"/>
    <n v="1693"/>
    <n v="39700.300000000003"/>
  </r>
  <r>
    <n v="217"/>
    <d v="2020-10-01T19:45:22"/>
    <n v="4"/>
    <x v="2"/>
    <x v="7"/>
    <x v="30"/>
    <n v="81"/>
    <n v="12822"/>
    <n v="849"/>
    <n v="633"/>
    <n v="13780"/>
    <n v="464752"/>
    <n v="1765"/>
    <n v="30803.500000000007"/>
  </r>
  <r>
    <n v="218"/>
    <d v="2020-10-02T14:14:02"/>
    <n v="5"/>
    <x v="3"/>
    <x v="7"/>
    <x v="30"/>
    <n v="45"/>
    <n v="12867"/>
    <n v="868"/>
    <n v="660"/>
    <n v="14116"/>
    <n v="466593"/>
    <n v="1841"/>
    <n v="41707.999999999993"/>
  </r>
  <r>
    <n v="219"/>
    <d v="2020-10-03T23:32:11"/>
    <n v="6"/>
    <x v="4"/>
    <x v="7"/>
    <x v="30"/>
    <n v="52"/>
    <n v="12919"/>
    <n v="849"/>
    <n v="639"/>
    <n v="14671"/>
    <n v="468473"/>
    <n v="1880"/>
    <n v="15577.500000000002"/>
  </r>
  <r>
    <n v="220"/>
    <d v="2020-10-04T15:54:57"/>
    <n v="7"/>
    <x v="5"/>
    <x v="7"/>
    <x v="30"/>
    <n v="60"/>
    <n v="12979"/>
    <n v="856"/>
    <n v="638"/>
    <n v="15130"/>
    <n v="470349"/>
    <n v="1876"/>
    <n v="4400"/>
  </r>
  <r>
    <n v="221"/>
    <d v="2020-10-05T16:22:02"/>
    <n v="1"/>
    <x v="6"/>
    <x v="7"/>
    <x v="31"/>
    <n v="58"/>
    <n v="13037"/>
    <n v="853"/>
    <n v="648"/>
    <n v="15256"/>
    <n v="471916"/>
    <n v="1567"/>
    <n v="54305.499999999985"/>
  </r>
  <r>
    <n v="222"/>
    <d v="2020-10-06T14:06:16"/>
    <n v="2"/>
    <x v="0"/>
    <x v="7"/>
    <x v="31"/>
    <n v="33"/>
    <n v="13070"/>
    <n v="847"/>
    <n v="645"/>
    <n v="14818"/>
    <n v="473470"/>
    <n v="1554"/>
    <n v="34533.900000000009"/>
  </r>
  <r>
    <n v="223"/>
    <d v="2020-10-07T14:18:19"/>
    <n v="3"/>
    <x v="1"/>
    <x v="7"/>
    <x v="31"/>
    <n v="20"/>
    <n v="13090"/>
    <n v="818"/>
    <n v="622"/>
    <n v="14297"/>
    <n v="474817"/>
    <n v="1347"/>
    <n v="41158.399999999987"/>
  </r>
  <r>
    <n v="224"/>
    <d v="2020-10-08T15:52:42"/>
    <n v="4"/>
    <x v="2"/>
    <x v="7"/>
    <x v="31"/>
    <n v="77"/>
    <n v="13167"/>
    <n v="812"/>
    <n v="610"/>
    <n v="14139"/>
    <n v="476392"/>
    <n v="1575"/>
    <n v="34012.299999999981"/>
  </r>
  <r>
    <n v="225"/>
    <d v="2020-10-09T14:47:46"/>
    <n v="5"/>
    <x v="3"/>
    <x v="7"/>
    <x v="31"/>
    <n v="53"/>
    <n v="13220"/>
    <n v="821"/>
    <n v="617"/>
    <n v="14252"/>
    <n v="478142"/>
    <n v="1750"/>
    <n v="40308.600000000006"/>
  </r>
  <r>
    <n v="226"/>
    <d v="2020-10-10T05:02:00"/>
    <n v="6"/>
    <x v="4"/>
    <x v="7"/>
    <x v="31"/>
    <n v="52"/>
    <n v="13272"/>
    <n v="817"/>
    <n v="609"/>
    <n v="14269"/>
    <n v="479994"/>
    <n v="1852"/>
    <n v="11859.2"/>
  </r>
  <r>
    <n v="227"/>
    <d v="2020-10-11T15:24:57"/>
    <n v="7"/>
    <x v="5"/>
    <x v="7"/>
    <x v="31"/>
    <n v="46"/>
    <n v="13318"/>
    <n v="791"/>
    <n v="610"/>
    <n v="14701"/>
    <n v="481770"/>
    <n v="1776"/>
    <n v="5119.7000000000007"/>
  </r>
  <r>
    <n v="228"/>
    <d v="2020-10-12T15:40:39"/>
    <n v="1"/>
    <x v="6"/>
    <x v="7"/>
    <x v="32"/>
    <n v="61"/>
    <n v="13379"/>
    <n v="785"/>
    <n v="611"/>
    <n v="15025"/>
    <n v="483287"/>
    <n v="1517"/>
    <n v="40080.200000000004"/>
  </r>
  <r>
    <n v="229"/>
    <d v="2020-10-13T14:10:07"/>
    <n v="2"/>
    <x v="0"/>
    <x v="7"/>
    <x v="32"/>
    <n v="17"/>
    <n v="13396"/>
    <n v="778"/>
    <n v="612"/>
    <n v="14385"/>
    <n v="484280"/>
    <n v="1392"/>
    <n v="37994.800000000003"/>
  </r>
  <r>
    <n v="230"/>
    <d v="2020-10-14T14:09:03"/>
    <n v="3"/>
    <x v="1"/>
    <x v="7"/>
    <x v="32"/>
    <n v="19"/>
    <n v="13415"/>
    <n v="785"/>
    <n v="615"/>
    <n v="13884"/>
    <n v="485372"/>
    <n v="1089"/>
    <n v="41781.9"/>
  </r>
  <r>
    <n v="231"/>
    <d v="2020-10-15T18:08:23"/>
    <n v="4"/>
    <x v="2"/>
    <x v="7"/>
    <x v="32"/>
    <n v="19"/>
    <n v="13434"/>
    <n v="786"/>
    <n v="617"/>
    <n v="13526"/>
    <n v="486494"/>
    <n v="1122"/>
    <n v="35588.199999999997"/>
  </r>
  <r>
    <n v="232"/>
    <d v="2020-10-16T14:07:55"/>
    <n v="5"/>
    <x v="3"/>
    <x v="7"/>
    <x v="32"/>
    <n v="95"/>
    <n v="13529"/>
    <n v="794"/>
    <n v="625"/>
    <n v="13564"/>
    <n v="488183"/>
    <n v="1689"/>
    <n v="38579.700000000012"/>
  </r>
  <r>
    <n v="233"/>
    <d v="2020-10-17T14:43:42"/>
    <n v="6"/>
    <x v="4"/>
    <x v="7"/>
    <x v="32"/>
    <n v="59"/>
    <n v="13588"/>
    <n v="791"/>
    <n v="623"/>
    <n v="13703"/>
    <n v="489994"/>
    <n v="1811"/>
    <n v="15185.4"/>
  </r>
  <r>
    <n v="234"/>
    <d v="2020-10-18T16:20:54"/>
    <n v="7"/>
    <x v="5"/>
    <x v="7"/>
    <x v="32"/>
    <n v="47"/>
    <n v="13635"/>
    <n v="776"/>
    <n v="602"/>
    <n v="14182"/>
    <n v="491753"/>
    <n v="1759"/>
    <n v="5063.3999999999996"/>
  </r>
  <r>
    <n v="235"/>
    <d v="2020-10-19T15:43:32"/>
    <n v="1"/>
    <x v="6"/>
    <x v="7"/>
    <x v="33"/>
    <n v="41"/>
    <n v="13676"/>
    <n v="769"/>
    <n v="600"/>
    <n v="14608"/>
    <n v="493298"/>
    <n v="1545"/>
    <n v="58221.600000000028"/>
  </r>
  <r>
    <n v="236"/>
    <d v="2020-10-20T14:29:57"/>
    <n v="2"/>
    <x v="0"/>
    <x v="7"/>
    <x v="33"/>
    <n v="26"/>
    <n v="13702"/>
    <n v="770"/>
    <n v="604"/>
    <n v="14409"/>
    <n v="494397"/>
    <n v="1099"/>
    <n v="36748.400000000001"/>
  </r>
  <r>
    <n v="237"/>
    <d v="2020-10-21T14:57:46"/>
    <n v="3"/>
    <x v="1"/>
    <x v="7"/>
    <x v="33"/>
    <n v="17"/>
    <n v="13719"/>
    <n v="767"/>
    <n v="601"/>
    <n v="13565"/>
    <n v="495549"/>
    <n v="1152"/>
    <n v="38359.100000000006"/>
  </r>
  <r>
    <n v="238"/>
    <d v="2020-10-22T15:17:24"/>
    <n v="4"/>
    <x v="2"/>
    <x v="7"/>
    <x v="33"/>
    <n v="73"/>
    <n v="13792"/>
    <n v="759"/>
    <n v="603"/>
    <n v="13490"/>
    <n v="497044"/>
    <n v="1495"/>
    <n v="36930.100000000006"/>
  </r>
  <r>
    <n v="239"/>
    <d v="2020-10-23T14:53:31"/>
    <n v="5"/>
    <x v="3"/>
    <x v="7"/>
    <x v="33"/>
    <n v="52"/>
    <n v="13844"/>
    <n v="759"/>
    <n v="610"/>
    <n v="13635"/>
    <n v="498817"/>
    <n v="1773"/>
    <n v="39498.500000000007"/>
  </r>
  <r>
    <n v="240"/>
    <d v="2020-10-24T03:55:00"/>
    <n v="6"/>
    <x v="4"/>
    <x v="7"/>
    <x v="33"/>
    <n v="48"/>
    <n v="13892"/>
    <n v="729"/>
    <n v="591"/>
    <n v="9990"/>
    <n v="500448"/>
    <n v="1631"/>
    <n v="12965.899999999998"/>
  </r>
  <r>
    <n v="241"/>
    <d v="2020-10-25T16:17:44"/>
    <n v="7"/>
    <x v="5"/>
    <x v="7"/>
    <x v="33"/>
    <n v="52"/>
    <n v="13944"/>
    <n v="723"/>
    <n v="593"/>
    <n v="9784"/>
    <n v="501988"/>
    <n v="1540"/>
    <n v="4124.5"/>
  </r>
  <r>
    <n v="242"/>
    <d v="2020-10-26T15:09:41"/>
    <n v="1"/>
    <x v="6"/>
    <x v="7"/>
    <x v="34"/>
    <n v="59"/>
    <n v="14003"/>
    <n v="730"/>
    <m/>
    <n v="9634"/>
    <n v="503493"/>
    <n v="1505"/>
    <n v="48929.399999999994"/>
  </r>
  <r>
    <n v="243"/>
    <d v="2020-10-27T18:45:37"/>
    <n v="2"/>
    <x v="0"/>
    <x v="7"/>
    <x v="34"/>
    <n v="23"/>
    <n v="14026"/>
    <n v="740"/>
    <n v="619"/>
    <n v="9035"/>
    <n v="504415"/>
    <n v="922"/>
    <n v="34358"/>
  </r>
  <r>
    <n v="244"/>
    <d v="2020-10-28T15:08:56"/>
    <n v="3"/>
    <x v="1"/>
    <x v="7"/>
    <x v="34"/>
    <n v="6"/>
    <n v="14032"/>
    <n v="745"/>
    <n v="612"/>
    <n v="8507"/>
    <n v="505419"/>
    <n v="1004"/>
    <n v="36777.5"/>
  </r>
  <r>
    <n v="245"/>
    <d v="2020-10-29T17:42:57"/>
    <n v="4"/>
    <x v="2"/>
    <x v="7"/>
    <x v="34"/>
    <n v="86"/>
    <n v="14118"/>
    <n v="748"/>
    <n v="611"/>
    <n v="8925"/>
    <n v="506938"/>
    <n v="1519"/>
    <n v="33778.099999999991"/>
  </r>
  <r>
    <n v="246"/>
    <d v="2020-10-30T16:34:14"/>
    <n v="5"/>
    <x v="3"/>
    <x v="7"/>
    <x v="34"/>
    <n v="40"/>
    <n v="14158"/>
    <n v="764"/>
    <m/>
    <n v="9176"/>
    <n v="508467"/>
    <n v="1529"/>
    <n v="33792.5"/>
  </r>
  <r>
    <n v="247"/>
    <d v="2020-10-31T15:14:29"/>
    <n v="6"/>
    <x v="4"/>
    <x v="7"/>
    <x v="34"/>
    <n v="49"/>
    <n v="14207"/>
    <n v="756"/>
    <m/>
    <n v="9121"/>
    <n v="510153"/>
    <n v="1686"/>
    <n v="13635.400000000001"/>
  </r>
  <r>
    <n v="248"/>
    <d v="2020-11-01T15:20:59"/>
    <n v="7"/>
    <x v="5"/>
    <x v="8"/>
    <x v="34"/>
    <n v="40"/>
    <n v="14247"/>
    <n v="720"/>
    <m/>
    <n v="9164"/>
    <n v="511760"/>
    <n v="1607"/>
    <n v="3749.3999999999996"/>
  </r>
  <r>
    <n v="249"/>
    <d v="2020-11-02T15:26:07"/>
    <n v="1"/>
    <x v="6"/>
    <x v="8"/>
    <x v="35"/>
    <n v="55"/>
    <n v="14302"/>
    <n v="723"/>
    <n v="597"/>
    <n v="9074"/>
    <n v="513074"/>
    <n v="1314"/>
    <n v="48454.5"/>
  </r>
  <r>
    <n v="250"/>
    <d v="2020-11-03T15:05:17"/>
    <n v="2"/>
    <x v="0"/>
    <x v="8"/>
    <x v="35"/>
    <n v="17"/>
    <n v="14319"/>
    <n v="727"/>
    <m/>
    <n v="8776"/>
    <n v="514083"/>
    <n v="1009"/>
    <n v="33785.5"/>
  </r>
  <r>
    <n v="251"/>
    <d v="2020-11-04T15:15:15"/>
    <n v="3"/>
    <x v="1"/>
    <x v="8"/>
    <x v="35"/>
    <n v="21"/>
    <n v="14340"/>
    <n v="733"/>
    <n v="576"/>
    <n v="8266"/>
    <n v="514929"/>
    <n v="846"/>
    <n v="41757.9"/>
  </r>
  <r>
    <n v="252"/>
    <d v="2020-11-05T15:14:19"/>
    <n v="4"/>
    <x v="2"/>
    <x v="8"/>
    <x v="35"/>
    <n v="64"/>
    <n v="14404"/>
    <n v="725"/>
    <m/>
    <n v="8640"/>
    <n v="516469"/>
    <n v="1540"/>
    <n v="34448.400000000001"/>
  </r>
  <r>
    <n v="253"/>
    <d v="2020-11-06T15:25:49"/>
    <n v="5"/>
    <x v="3"/>
    <x v="8"/>
    <x v="35"/>
    <n v="46"/>
    <n v="14450"/>
    <n v="733"/>
    <m/>
    <n v="9346"/>
    <n v="518270"/>
    <n v="1801"/>
    <n v="32898.450000000019"/>
  </r>
  <r>
    <n v="254"/>
    <d v="2020-11-08T02:43:32"/>
    <n v="7"/>
    <x v="5"/>
    <x v="8"/>
    <x v="35"/>
    <n v="49"/>
    <n v="14499"/>
    <n v="734"/>
    <m/>
    <n v="9334"/>
    <n v="519838"/>
    <n v="1568"/>
    <n v="15346.7"/>
  </r>
  <r>
    <n v="255"/>
    <d v="2020-11-08T15:41:39"/>
    <n v="7"/>
    <x v="5"/>
    <x v="8"/>
    <x v="35"/>
    <n v="44"/>
    <n v="14543"/>
    <n v="735"/>
    <n v="586"/>
    <n v="9311"/>
    <n v="521414"/>
    <n v="1576"/>
    <n v="3407.1000000000004"/>
  </r>
  <r>
    <n v="256"/>
    <d v="2020-11-09T16:47:40"/>
    <n v="1"/>
    <x v="6"/>
    <x v="8"/>
    <x v="36"/>
    <n v="45"/>
    <n v="14588"/>
    <n v="729"/>
    <n v="577"/>
    <n v="9094"/>
    <n v="522732"/>
    <n v="1318"/>
    <n v="47420.200000000004"/>
  </r>
  <r>
    <n v="257"/>
    <d v="2020-11-10T16:17:05"/>
    <n v="2"/>
    <x v="0"/>
    <x v="8"/>
    <x v="36"/>
    <n v="23"/>
    <n v="14611"/>
    <n v="720"/>
    <m/>
    <n v="8861"/>
    <n v="523815"/>
    <n v="1083"/>
    <n v="33172.000000000007"/>
  </r>
  <r>
    <n v="258"/>
    <d v="2020-11-11T14:51:53"/>
    <n v="3"/>
    <x v="1"/>
    <x v="8"/>
    <x v="36"/>
    <n v="22"/>
    <n v="14633"/>
    <n v="721"/>
    <m/>
    <n v="8451"/>
    <n v="524719"/>
    <n v="904"/>
    <n v="39306.599999999991"/>
  </r>
  <r>
    <n v="259"/>
    <d v="2020-11-12T18:23:11"/>
    <n v="4"/>
    <x v="2"/>
    <x v="8"/>
    <x v="36"/>
    <n v="66"/>
    <n v="14699"/>
    <n v="726"/>
    <n v="580"/>
    <n v="8968"/>
    <n v="526350"/>
    <n v="1631"/>
    <n v="33952.199999999997"/>
  </r>
  <r>
    <n v="260"/>
    <d v="2020-11-13T15:21:22"/>
    <n v="5"/>
    <x v="3"/>
    <x v="8"/>
    <x v="36"/>
    <n v="39"/>
    <n v="14738"/>
    <n v="733"/>
    <m/>
    <n v="9454"/>
    <n v="527942"/>
    <n v="1592"/>
    <n v="37779.800000000003"/>
  </r>
  <r>
    <n v="261"/>
    <d v="2020-11-14T13:11:00"/>
    <n v="6"/>
    <x v="4"/>
    <x v="8"/>
    <x v="36"/>
    <n v="39"/>
    <n v="14777"/>
    <n v="731"/>
    <m/>
    <n v="9358"/>
    <n v="529586"/>
    <n v="1644"/>
    <n v="13802.9"/>
  </r>
  <r>
    <n v="262"/>
    <d v="2020-11-15T13:14:00"/>
    <n v="7"/>
    <x v="5"/>
    <x v="8"/>
    <x v="36"/>
    <n v="42"/>
    <n v="14819"/>
    <n v="721"/>
    <n v="571"/>
    <n v="9455"/>
    <n v="531183"/>
    <n v="1597"/>
    <n v="3708.3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D4EA6-C121-4D60-A0A7-AFD1EEBB42DA}" name="TablaDinámica8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S71:AB126" firstHeaderRow="1" firstDataRow="2" firstDataCol="2"/>
  <pivotFields count="14">
    <pivotField compact="0" outline="0" showAll="0"/>
    <pivotField compact="0" numFmtId="14" outline="0" showAll="0"/>
    <pivotField compact="0" numFmtId="1" outline="0" showAll="0"/>
    <pivotField axis="axisCol" compact="0" outline="0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compact="0" numFmtId="1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numFmtId="1" outline="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</pivotFields>
  <rowFields count="2">
    <field x="4"/>
    <field x="5"/>
  </rowFields>
  <rowItems count="54">
    <i>
      <x/>
      <x/>
    </i>
    <i r="1">
      <x v="1"/>
    </i>
    <i r="1">
      <x v="2"/>
    </i>
    <i r="1">
      <x v="3"/>
    </i>
    <i r="1">
      <x v="4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8"/>
    </i>
    <i r="1"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>
      <x v="4"/>
      <x v="17"/>
    </i>
    <i r="1">
      <x v="18"/>
    </i>
    <i r="1">
      <x v="19"/>
    </i>
    <i r="1">
      <x v="20"/>
    </i>
    <i r="1">
      <x v="21"/>
    </i>
    <i t="default">
      <x v="4"/>
    </i>
    <i>
      <x v="5"/>
      <x v="21"/>
    </i>
    <i r="1">
      <x v="22"/>
    </i>
    <i r="1">
      <x v="23"/>
    </i>
    <i r="1">
      <x v="24"/>
    </i>
    <i r="1">
      <x v="25"/>
    </i>
    <i r="1">
      <x v="26"/>
    </i>
    <i t="default">
      <x v="5"/>
    </i>
    <i>
      <x v="6"/>
      <x v="26"/>
    </i>
    <i r="1">
      <x v="27"/>
    </i>
    <i r="1">
      <x v="28"/>
    </i>
    <i r="1">
      <x v="29"/>
    </i>
    <i r="1">
      <x v="30"/>
    </i>
    <i t="default">
      <x v="6"/>
    </i>
    <i>
      <x v="7"/>
      <x v="30"/>
    </i>
    <i r="1">
      <x v="31"/>
    </i>
    <i r="1">
      <x v="32"/>
    </i>
    <i r="1">
      <x v="33"/>
    </i>
    <i r="1">
      <x v="34"/>
    </i>
    <i t="default">
      <x v="7"/>
    </i>
    <i>
      <x v="8"/>
      <x v="34"/>
    </i>
    <i r="1">
      <x v="35"/>
    </i>
    <i r="1">
      <x v="36"/>
    </i>
    <i t="default">
      <x v="8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Kg Reas Retirado" fld="13" baseField="0" baseItem="0"/>
  </dataFields>
  <formats count="19">
    <format dxfId="17">
      <pivotArea outline="0" fieldPosition="0">
        <references count="1">
          <reference field="3" count="2" selected="0">
            <x v="0"/>
            <x v="1"/>
          </reference>
        </references>
      </pivotArea>
    </format>
    <format dxfId="18">
      <pivotArea type="origin" dataOnly="0" labelOnly="1" outline="0" fieldPosition="0"/>
    </format>
    <format dxfId="19">
      <pivotArea field="3" type="button" dataOnly="0" labelOnly="1" outline="0" axis="axisCol" fieldPosition="0"/>
    </format>
    <format dxfId="20">
      <pivotArea type="topRight" dataOnly="0" labelOnly="1" outline="0" fieldPosition="0"/>
    </format>
    <format dxfId="21">
      <pivotArea field="4" type="button" dataOnly="0" labelOnly="1" outline="0" axis="axisRow" fieldPosition="0"/>
    </format>
    <format dxfId="22">
      <pivotArea field="5" type="button" dataOnly="0" labelOnly="1" outline="0" axis="axisRow" fieldPosition="1"/>
    </format>
    <format dxfId="23">
      <pivotArea dataOnly="0" labelOnly="1" outline="0" fieldPosition="0">
        <references count="1">
          <reference field="4" count="0"/>
        </references>
      </pivotArea>
    </format>
    <format dxfId="24">
      <pivotArea dataOnly="0" labelOnly="1" outline="0" fieldPosition="0">
        <references count="1">
          <reference field="4" count="0" defaultSubtotal="1"/>
        </references>
      </pivotArea>
    </format>
    <format dxfId="25">
      <pivotArea dataOnly="0" labelOnly="1" grandRow="1" outline="0" fieldPosition="0"/>
    </format>
    <format dxfId="26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27">
      <pivotArea dataOnly="0" labelOnly="1" outline="0" fieldPosition="0">
        <references count="2">
          <reference field="4" count="1" selected="0">
            <x v="1"/>
          </reference>
          <reference field="5" count="5">
            <x v="4"/>
            <x v="5"/>
            <x v="6"/>
            <x v="7"/>
            <x v="8"/>
          </reference>
        </references>
      </pivotArea>
    </format>
    <format dxfId="28">
      <pivotArea dataOnly="0" labelOnly="1" outline="0" fieldPosition="0">
        <references count="2">
          <reference field="4" count="1" selected="0">
            <x v="2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29">
      <pivotArea dataOnly="0" labelOnly="1" outline="0" fieldPosition="0">
        <references count="2">
          <reference field="4" count="1" selected="0">
            <x v="3"/>
          </reference>
          <reference field="5" count="5">
            <x v="13"/>
            <x v="14"/>
            <x v="15"/>
            <x v="16"/>
            <x v="17"/>
          </reference>
        </references>
      </pivotArea>
    </format>
    <format dxfId="30">
      <pivotArea dataOnly="0" labelOnly="1" outline="0" fieldPosition="0">
        <references count="2">
          <reference field="4" count="1" selected="0">
            <x v="4"/>
          </reference>
          <reference field="5" count="5">
            <x v="17"/>
            <x v="18"/>
            <x v="19"/>
            <x v="20"/>
            <x v="21"/>
          </reference>
        </references>
      </pivotArea>
    </format>
    <format dxfId="31">
      <pivotArea dataOnly="0" labelOnly="1" outline="0" fieldPosition="0">
        <references count="2">
          <reference field="4" count="1" selected="0">
            <x v="5"/>
          </reference>
          <reference field="5" count="6">
            <x v="21"/>
            <x v="22"/>
            <x v="23"/>
            <x v="24"/>
            <x v="25"/>
            <x v="26"/>
          </reference>
        </references>
      </pivotArea>
    </format>
    <format dxfId="32">
      <pivotArea dataOnly="0" labelOnly="1" outline="0" fieldPosition="0">
        <references count="2">
          <reference field="4" count="1" selected="0">
            <x v="6"/>
          </reference>
          <reference field="5" count="5">
            <x v="26"/>
            <x v="27"/>
            <x v="28"/>
            <x v="29"/>
            <x v="30"/>
          </reference>
        </references>
      </pivotArea>
    </format>
    <format dxfId="33">
      <pivotArea dataOnly="0" labelOnly="1" outline="0" fieldPosition="0">
        <references count="2">
          <reference field="4" count="1" selected="0">
            <x v="7"/>
          </reference>
          <reference field="5" count="5">
            <x v="30"/>
            <x v="31"/>
            <x v="32"/>
            <x v="33"/>
            <x v="34"/>
          </reference>
        </references>
      </pivotArea>
    </format>
    <format dxfId="34">
      <pivotArea dataOnly="0" labelOnly="1" outline="0" fieldPosition="0">
        <references count="2">
          <reference field="4" count="1" selected="0">
            <x v="8"/>
          </reference>
          <reference field="5" count="3">
            <x v="34"/>
            <x v="35"/>
            <x v="36"/>
          </reference>
        </references>
      </pivotArea>
    </format>
    <format dxfId="35">
      <pivotArea dataOnly="0" labelOnly="1" outline="0" fieldPosition="0">
        <references count="1">
          <reference field="3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74987-D136-4C50-B505-B26B5A219BDF}" name="TablaDinámica9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Semanal">
  <location ref="S18:V56" firstHeaderRow="0" firstDataRow="1" firstDataCol="1"/>
  <pivotFields count="14">
    <pivotField showAll="0"/>
    <pivotField numFmtId="14" showAll="0"/>
    <pivotField numFmtId="1" showAll="0"/>
    <pivotField showAll="0"/>
    <pivotField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numFmtId="1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numFmtId="3" showAll="0"/>
  </pivotFields>
  <rowFields count="1">
    <field x="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CASOS" fld="12" baseField="0" baseItem="0" numFmtId="3"/>
    <dataField name="Kg Reas" fld="13" baseField="0" baseItem="0" numFmtId="3"/>
    <dataField name="THOSP" fld="8" baseField="0" baseItem="0" numFmtId="3"/>
  </dataFields>
  <formats count="6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0"/>
        </references>
      </pivotArea>
    </format>
    <format dxfId="40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type="all"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3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3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3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</reference>
          </references>
        </pivotArea>
      </pivotAreas>
    </conditionalFormat>
  </conditional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5" count="1" selected="0">
            <x v="2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5" count="1" selected="0">
            <x v="2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2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3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2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3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3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1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5" count="1" selected="0">
            <x v="2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BAAA6-0C39-46A1-A2C4-0C16D82A50C0}" name="TablaDinámica10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ensual">
  <location ref="S3:V13" firstHeaderRow="0" firstDataRow="1" firstDataCol="1"/>
  <pivotFields count="14">
    <pivotField showAll="0"/>
    <pivotField numFmtId="14" showAll="0"/>
    <pivotField numFmtId="1" showAll="0"/>
    <pivotField showAll="0"/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numFmtId="3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CASOS" fld="12" baseField="0" baseItem="0" numFmtId="3"/>
    <dataField name="Kg Reas" fld="13" baseField="0" baseItem="0" numFmtId="3"/>
    <dataField name="THOSP" fld="8" baseField="0" baseItem="0" numFmtId="3"/>
  </dataFields>
  <formats count="6"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4" type="button" dataOnly="0" labelOnly="1" outline="0" axis="axisRow" fieldPosition="0"/>
    </format>
    <format dxfId="45">
      <pivotArea dataOnly="0" labelOnly="1" fieldPosition="0">
        <references count="1">
          <reference field="4" count="0"/>
        </references>
      </pivotArea>
    </format>
    <format dxfId="46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CDF6F5-8784-4996-96B9-8196D5C7A10E}" name="Tabla15" displayName="Tabla15" ref="A1:O264" totalsRowShown="0" headerRowDxfId="16" dataDxfId="15">
  <autoFilter ref="A1:O264" xr:uid="{E10DCEBE-6DAA-4634-B3E8-4FC8AC5A9C29}"/>
  <tableColumns count="15">
    <tableColumn id="1" xr3:uid="{FB109406-0075-4128-AAA6-0021F7E1DFDA}" name="OBJECTID" dataDxfId="14"/>
    <tableColumn id="2" xr3:uid="{246CDD52-080F-4845-8474-E6DF05661CFE}" name="FECHA" dataDxfId="13"/>
    <tableColumn id="32" xr3:uid="{46A1738D-7E23-47BB-A9D5-8EE3BA080D94}" name="Dia Semana" dataDxfId="12">
      <calculatedColumnFormula>WEEKDAY(Tabla15[[#This Row],[FECHA]],2)</calculatedColumnFormula>
    </tableColumn>
    <tableColumn id="33" xr3:uid="{E8E49D61-C698-47D9-9570-F845237FA45F}" name="Dia" dataDxfId="11">
      <calculatedColumnFormula>WEEKDAY(Tabla15[[#This Row],[FECHA]],2)</calculatedColumnFormula>
    </tableColumn>
    <tableColumn id="5" xr3:uid="{5B39F2F1-A456-4084-8E02-094E6CA78BB1}" name="Dia Semana2" dataDxfId="10">
      <calculatedColumnFormula>VLOOKUP(Tabla15[[#This Row],[Dia]],$Q$4:$R$10,2,FALSE)</calculatedColumnFormula>
    </tableColumn>
    <tableColumn id="3" xr3:uid="{0941BD3C-7EF2-4D2D-B289-1E1C253CF4FF}" name="Mes" dataDxfId="9">
      <calculatedColumnFormula>MONTH(B2)</calculatedColumnFormula>
    </tableColumn>
    <tableColumn id="4" xr3:uid="{A2665DEE-97FB-4463-80DD-14462AE0455D}" name="Semana" dataDxfId="8">
      <calculatedColumnFormula>WEEKNUM(B2,2)</calculatedColumnFormula>
    </tableColumn>
    <tableColumn id="7" xr3:uid="{44553932-BB6F-47F8-91DE-0EA616D8B112}" name="N_FALL" dataDxfId="7"/>
    <tableColumn id="10" xr3:uid="{78B14D19-ABCD-4326-B66F-F02482B9805D}" name="T_FALL" dataDxfId="6"/>
    <tableColumn id="11" xr3:uid="{DAB3EF76-AD2A-41D9-9205-068B70B35457}" name="T_HOSP" dataDxfId="5"/>
    <tableColumn id="24" xr3:uid="{5BA441B1-873D-4C62-B945-832FAD05CEAC}" name="T_VM" dataDxfId="4"/>
    <tableColumn id="25" xr3:uid="{06ED4E91-B557-4E6B-8C51-1821EC984640}" name="T_ACT" dataDxfId="3"/>
    <tableColumn id="29" xr3:uid="{81A7D83E-5CE4-4502-BFA1-822AD30A926A}" name="T_CASOS" dataDxfId="2"/>
    <tableColumn id="30" xr3:uid="{2083BDB7-4C51-4D99-9FA6-BDF6F58D6ADE}" name="N_CASOS" dataDxfId="1"/>
    <tableColumn id="31" xr3:uid="{8584C3CD-729D-4423-A432-F694BB6A5D54}" name="Kg Reas Retirado" dataDxfId="0">
      <calculatedColumnFormula>VLOOKUP(Tabla15[[#This Row],[FECHA]],#REF!,2,FALSE)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1D65-4D29-41AC-93E7-05A8E9273F25}">
  <sheetPr>
    <tabColor rgb="FF92D050"/>
  </sheetPr>
  <dimension ref="A1:AB264"/>
  <sheetViews>
    <sheetView showGridLines="0" tabSelected="1" topLeftCell="A190" zoomScaleNormal="100" workbookViewId="0">
      <selection activeCell="O260" sqref="O260"/>
    </sheetView>
  </sheetViews>
  <sheetFormatPr baseColWidth="10" defaultRowHeight="15.75" x14ac:dyDescent="0.3"/>
  <cols>
    <col min="1" max="1" width="12.85546875" style="1" bestFit="1" customWidth="1"/>
    <col min="2" max="2" width="11.28515625" style="2" bestFit="1" customWidth="1"/>
    <col min="3" max="3" width="15" style="3" bestFit="1" customWidth="1"/>
    <col min="4" max="4" width="7" style="3" bestFit="1" customWidth="1"/>
    <col min="5" max="5" width="16.140625" style="3" bestFit="1" customWidth="1"/>
    <col min="6" max="6" width="7.7109375" style="3" bestFit="1" customWidth="1"/>
    <col min="7" max="7" width="11.28515625" style="1" bestFit="1" customWidth="1"/>
    <col min="8" max="8" width="10.5703125" style="1" bestFit="1" customWidth="1"/>
    <col min="9" max="9" width="10.28515625" style="1" bestFit="1" customWidth="1"/>
    <col min="10" max="10" width="11.140625" style="1" bestFit="1" customWidth="1"/>
    <col min="11" max="11" width="9" style="1" bestFit="1" customWidth="1"/>
    <col min="12" max="12" width="9.5703125" style="1" bestFit="1" customWidth="1"/>
    <col min="13" max="13" width="12.28515625" style="1" bestFit="1" customWidth="1"/>
    <col min="14" max="14" width="12.5703125" style="1" bestFit="1" customWidth="1"/>
    <col min="15" max="15" width="20.42578125" bestFit="1" customWidth="1"/>
    <col min="16" max="16" width="11.42578125" customWidth="1"/>
    <col min="17" max="17" width="2.140625" bestFit="1" customWidth="1"/>
    <col min="18" max="18" width="10.28515625" style="1" bestFit="1" customWidth="1"/>
    <col min="19" max="19" width="26.7109375" style="1" bestFit="1" customWidth="1"/>
    <col min="20" max="20" width="9.7109375" style="1" bestFit="1" customWidth="1"/>
    <col min="21" max="21" width="12.85546875" style="1" bestFit="1" customWidth="1"/>
    <col min="22" max="22" width="12.85546875" bestFit="1" customWidth="1"/>
    <col min="23" max="24" width="10.28515625" bestFit="1" customWidth="1"/>
    <col min="25" max="25" width="11.28515625" bestFit="1" customWidth="1"/>
    <col min="26" max="27" width="9.28515625" bestFit="1" customWidth="1"/>
    <col min="28" max="28" width="12.5703125" bestFit="1" customWidth="1"/>
    <col min="29" max="29" width="17.42578125" bestFit="1" customWidth="1"/>
    <col min="30" max="30" width="24" bestFit="1" customWidth="1"/>
    <col min="31" max="31" width="17.42578125" bestFit="1" customWidth="1"/>
    <col min="32" max="32" width="24" bestFit="1" customWidth="1"/>
    <col min="33" max="33" width="22.42578125" bestFit="1" customWidth="1"/>
    <col min="34" max="34" width="29" bestFit="1" customWidth="1"/>
  </cols>
  <sheetData>
    <row r="1" spans="1:22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/>
      <c r="V1" s="1"/>
    </row>
    <row r="2" spans="1:22" x14ac:dyDescent="0.3">
      <c r="A2" s="1">
        <v>1</v>
      </c>
      <c r="B2" s="2">
        <v>43893.614583333336</v>
      </c>
      <c r="C2" s="3">
        <f>WEEKDAY(Tabla15[[#This Row],[FECHA]],2)</f>
        <v>2</v>
      </c>
      <c r="D2" s="3">
        <f>WEEKDAY(Tabla15[[#This Row],[FECHA]],2)</f>
        <v>2</v>
      </c>
      <c r="E2" s="3" t="str">
        <f>VLOOKUP(Tabla15[[#This Row],[Dia]],$Q$4:$R$10,2,FALSE)</f>
        <v>Martes</v>
      </c>
      <c r="F2" s="3">
        <f>MONTH(B2)</f>
        <v>3</v>
      </c>
      <c r="G2" s="3">
        <f>WEEKNUM(B2,2)</f>
        <v>10</v>
      </c>
      <c r="H2" s="1">
        <v>0</v>
      </c>
      <c r="I2" s="1">
        <v>0</v>
      </c>
      <c r="J2" s="1">
        <v>0</v>
      </c>
      <c r="L2" s="1">
        <v>1</v>
      </c>
      <c r="M2" s="1">
        <v>1</v>
      </c>
      <c r="N2" s="1">
        <v>1</v>
      </c>
      <c r="O2" s="4">
        <v>15003.600000000004</v>
      </c>
      <c r="R2"/>
      <c r="V2" s="1"/>
    </row>
    <row r="3" spans="1:22" x14ac:dyDescent="0.3">
      <c r="A3" s="1">
        <v>2</v>
      </c>
      <c r="B3" s="2">
        <v>43894.614583333336</v>
      </c>
      <c r="C3" s="3">
        <f>WEEKDAY(Tabla15[[#This Row],[FECHA]],2)</f>
        <v>3</v>
      </c>
      <c r="D3" s="3">
        <f>WEEKDAY(Tabla15[[#This Row],[FECHA]],2)</f>
        <v>3</v>
      </c>
      <c r="E3" s="3" t="str">
        <f>VLOOKUP(Tabla15[[#This Row],[Dia]],$Q$4:$R$10,2,FALSE)</f>
        <v>Miércoles</v>
      </c>
      <c r="F3" s="3">
        <f t="shared" ref="F3:F66" si="0">MONTH(B3)</f>
        <v>3</v>
      </c>
      <c r="G3" s="3">
        <f t="shared" ref="G3:G66" si="1">WEEKNUM(B3,2)</f>
        <v>10</v>
      </c>
      <c r="H3" s="1">
        <v>0</v>
      </c>
      <c r="I3" s="1">
        <v>0</v>
      </c>
      <c r="J3" s="1">
        <v>0</v>
      </c>
      <c r="L3" s="1">
        <v>3</v>
      </c>
      <c r="M3" s="1">
        <v>3</v>
      </c>
      <c r="N3" s="1">
        <v>2</v>
      </c>
      <c r="O3" s="4">
        <v>19506.900000000001</v>
      </c>
      <c r="R3"/>
      <c r="S3" s="1" t="s">
        <v>15</v>
      </c>
      <c r="T3" s="1" t="s">
        <v>16</v>
      </c>
      <c r="U3" s="1" t="s">
        <v>17</v>
      </c>
      <c r="V3" s="1" t="s">
        <v>18</v>
      </c>
    </row>
    <row r="4" spans="1:22" x14ac:dyDescent="0.3">
      <c r="A4" s="1">
        <v>3</v>
      </c>
      <c r="B4" s="2">
        <v>43895.614583333336</v>
      </c>
      <c r="C4" s="3">
        <f>WEEKDAY(Tabla15[[#This Row],[FECHA]],2)</f>
        <v>4</v>
      </c>
      <c r="D4" s="3">
        <f>WEEKDAY(Tabla15[[#This Row],[FECHA]],2)</f>
        <v>4</v>
      </c>
      <c r="E4" s="3" t="str">
        <f>VLOOKUP(Tabla15[[#This Row],[Dia]],$Q$4:$R$10,2,FALSE)</f>
        <v>Jueves</v>
      </c>
      <c r="F4" s="3">
        <f t="shared" si="0"/>
        <v>3</v>
      </c>
      <c r="G4" s="3">
        <f t="shared" si="1"/>
        <v>10</v>
      </c>
      <c r="H4" s="1">
        <v>0</v>
      </c>
      <c r="I4" s="1">
        <v>0</v>
      </c>
      <c r="J4" s="1">
        <v>0</v>
      </c>
      <c r="L4" s="1">
        <v>4</v>
      </c>
      <c r="M4" s="1">
        <v>4</v>
      </c>
      <c r="N4" s="1">
        <v>1</v>
      </c>
      <c r="O4" s="4">
        <v>16950.200000000004</v>
      </c>
      <c r="Q4" s="5">
        <v>1</v>
      </c>
      <c r="R4" s="5" t="s">
        <v>19</v>
      </c>
      <c r="S4" s="6">
        <v>3</v>
      </c>
      <c r="T4" s="4">
        <v>2738</v>
      </c>
      <c r="U4" s="4">
        <v>404578.10000000003</v>
      </c>
      <c r="V4" s="4">
        <v>783</v>
      </c>
    </row>
    <row r="5" spans="1:22" x14ac:dyDescent="0.3">
      <c r="A5" s="1">
        <v>4</v>
      </c>
      <c r="B5" s="2">
        <v>43896.614583333336</v>
      </c>
      <c r="C5" s="3">
        <f>WEEKDAY(Tabla15[[#This Row],[FECHA]],2)</f>
        <v>5</v>
      </c>
      <c r="D5" s="3">
        <f>WEEKDAY(Tabla15[[#This Row],[FECHA]],2)</f>
        <v>5</v>
      </c>
      <c r="E5" s="3" t="str">
        <f>VLOOKUP(Tabla15[[#This Row],[Dia]],$Q$4:$R$10,2,FALSE)</f>
        <v>Viernes</v>
      </c>
      <c r="F5" s="3">
        <f t="shared" si="0"/>
        <v>3</v>
      </c>
      <c r="G5" s="3">
        <f t="shared" si="1"/>
        <v>10</v>
      </c>
      <c r="H5" s="1">
        <v>0</v>
      </c>
      <c r="I5" s="1">
        <v>0</v>
      </c>
      <c r="J5" s="1">
        <v>0</v>
      </c>
      <c r="L5" s="1">
        <v>5</v>
      </c>
      <c r="M5" s="1">
        <v>5</v>
      </c>
      <c r="N5" s="1">
        <v>1</v>
      </c>
      <c r="O5" s="4">
        <v>22946.899999999994</v>
      </c>
      <c r="Q5" s="5">
        <v>2</v>
      </c>
      <c r="R5" s="5" t="s">
        <v>20</v>
      </c>
      <c r="S5" s="6">
        <v>4</v>
      </c>
      <c r="T5" s="4">
        <v>13285</v>
      </c>
      <c r="U5" s="4">
        <v>405213.20000000013</v>
      </c>
      <c r="V5" s="4">
        <v>10911</v>
      </c>
    </row>
    <row r="6" spans="1:22" x14ac:dyDescent="0.3">
      <c r="A6" s="1">
        <v>5</v>
      </c>
      <c r="B6" s="2">
        <v>43897.614583333336</v>
      </c>
      <c r="C6" s="3">
        <f>WEEKDAY(Tabla15[[#This Row],[FECHA]],2)</f>
        <v>6</v>
      </c>
      <c r="D6" s="3">
        <f>WEEKDAY(Tabla15[[#This Row],[FECHA]],2)</f>
        <v>6</v>
      </c>
      <c r="E6" s="3" t="str">
        <f>VLOOKUP(Tabla15[[#This Row],[Dia]],$Q$4:$R$10,2,FALSE)</f>
        <v>Sábado</v>
      </c>
      <c r="F6" s="3">
        <f t="shared" si="0"/>
        <v>3</v>
      </c>
      <c r="G6" s="3">
        <f t="shared" si="1"/>
        <v>10</v>
      </c>
      <c r="H6" s="1">
        <v>0</v>
      </c>
      <c r="I6" s="1">
        <v>0</v>
      </c>
      <c r="J6" s="1">
        <v>0</v>
      </c>
      <c r="L6" s="1">
        <v>7</v>
      </c>
      <c r="M6" s="1">
        <v>7</v>
      </c>
      <c r="N6" s="1">
        <v>2</v>
      </c>
      <c r="O6" s="4">
        <v>2122.3000000000002</v>
      </c>
      <c r="Q6" s="5">
        <v>3</v>
      </c>
      <c r="R6" s="5" t="s">
        <v>21</v>
      </c>
      <c r="S6" s="6">
        <v>5</v>
      </c>
      <c r="T6" s="4">
        <v>83665</v>
      </c>
      <c r="U6" s="4">
        <v>660630.60000000021</v>
      </c>
      <c r="V6" s="4">
        <v>25192</v>
      </c>
    </row>
    <row r="7" spans="1:22" x14ac:dyDescent="0.3">
      <c r="A7" s="1">
        <v>6</v>
      </c>
      <c r="B7" s="2">
        <v>43898.614583333336</v>
      </c>
      <c r="C7" s="3">
        <f>WEEKDAY(Tabla15[[#This Row],[FECHA]],2)</f>
        <v>7</v>
      </c>
      <c r="D7" s="3">
        <f>WEEKDAY(Tabla15[[#This Row],[FECHA]],2)</f>
        <v>7</v>
      </c>
      <c r="E7" s="3" t="str">
        <f>VLOOKUP(Tabla15[[#This Row],[Dia]],$Q$4:$R$10,2,FALSE)</f>
        <v>Domingo</v>
      </c>
      <c r="F7" s="3">
        <f t="shared" si="0"/>
        <v>3</v>
      </c>
      <c r="G7" s="3">
        <f t="shared" si="1"/>
        <v>10</v>
      </c>
      <c r="H7" s="1">
        <v>0</v>
      </c>
      <c r="I7" s="1">
        <v>0</v>
      </c>
      <c r="J7" s="1">
        <v>0</v>
      </c>
      <c r="L7" s="1">
        <v>10</v>
      </c>
      <c r="M7" s="1">
        <v>10</v>
      </c>
      <c r="N7" s="1">
        <v>3</v>
      </c>
      <c r="O7" s="4">
        <v>0</v>
      </c>
      <c r="Q7" s="5">
        <v>4</v>
      </c>
      <c r="R7" s="5" t="s">
        <v>22</v>
      </c>
      <c r="S7" s="6">
        <v>6</v>
      </c>
      <c r="T7" s="4">
        <v>148283</v>
      </c>
      <c r="U7" s="4">
        <v>1116114.6000000003</v>
      </c>
      <c r="V7" s="4">
        <v>53470</v>
      </c>
    </row>
    <row r="8" spans="1:22" x14ac:dyDescent="0.3">
      <c r="A8" s="1">
        <v>7</v>
      </c>
      <c r="B8" s="2">
        <v>43899.614583333336</v>
      </c>
      <c r="C8" s="3">
        <f>WEEKDAY(Tabla15[[#This Row],[FECHA]],2)</f>
        <v>1</v>
      </c>
      <c r="D8" s="3">
        <f>WEEKDAY(Tabla15[[#This Row],[FECHA]],2)</f>
        <v>1</v>
      </c>
      <c r="E8" s="3" t="str">
        <f>VLOOKUP(Tabla15[[#This Row],[Dia]],$Q$4:$R$10,2,FALSE)</f>
        <v xml:space="preserve">Lunes </v>
      </c>
      <c r="F8" s="3">
        <f t="shared" si="0"/>
        <v>3</v>
      </c>
      <c r="G8" s="3">
        <f t="shared" si="1"/>
        <v>11</v>
      </c>
      <c r="H8" s="1">
        <v>0</v>
      </c>
      <c r="I8" s="1">
        <v>0</v>
      </c>
      <c r="J8" s="1">
        <v>0</v>
      </c>
      <c r="L8" s="1">
        <v>13</v>
      </c>
      <c r="M8" s="1">
        <v>13</v>
      </c>
      <c r="N8" s="1">
        <v>3</v>
      </c>
      <c r="O8" s="4">
        <v>23487.3</v>
      </c>
      <c r="Q8" s="5">
        <v>5</v>
      </c>
      <c r="R8" s="5" t="s">
        <v>23</v>
      </c>
      <c r="S8" s="6">
        <v>7</v>
      </c>
      <c r="T8" s="4">
        <v>76163</v>
      </c>
      <c r="U8" s="4">
        <v>1108224.9000000001</v>
      </c>
      <c r="V8" s="4">
        <v>56654</v>
      </c>
    </row>
    <row r="9" spans="1:22" x14ac:dyDescent="0.3">
      <c r="A9" s="1">
        <v>8</v>
      </c>
      <c r="B9" s="2">
        <v>43900.614583333336</v>
      </c>
      <c r="C9" s="3">
        <f>WEEKDAY(Tabla15[[#This Row],[FECHA]],2)</f>
        <v>2</v>
      </c>
      <c r="D9" s="3">
        <f>WEEKDAY(Tabla15[[#This Row],[FECHA]],2)</f>
        <v>2</v>
      </c>
      <c r="E9" s="3" t="str">
        <f>VLOOKUP(Tabla15[[#This Row],[Dia]],$Q$4:$R$10,2,FALSE)</f>
        <v>Martes</v>
      </c>
      <c r="F9" s="3">
        <f t="shared" si="0"/>
        <v>3</v>
      </c>
      <c r="G9" s="3">
        <f t="shared" si="1"/>
        <v>11</v>
      </c>
      <c r="H9" s="1">
        <v>0</v>
      </c>
      <c r="I9" s="1">
        <v>0</v>
      </c>
      <c r="J9" s="1">
        <v>0</v>
      </c>
      <c r="L9" s="1">
        <v>17</v>
      </c>
      <c r="M9" s="1">
        <v>17</v>
      </c>
      <c r="N9" s="1">
        <v>4</v>
      </c>
      <c r="O9" s="4">
        <v>14124.900000000003</v>
      </c>
      <c r="Q9" s="5">
        <v>6</v>
      </c>
      <c r="R9" s="5" t="s">
        <v>24</v>
      </c>
      <c r="S9" s="6">
        <v>8</v>
      </c>
      <c r="T9" s="4">
        <v>56155</v>
      </c>
      <c r="U9" s="4">
        <v>967735.20000000042</v>
      </c>
      <c r="V9" s="4">
        <v>36716</v>
      </c>
    </row>
    <row r="10" spans="1:22" x14ac:dyDescent="0.3">
      <c r="A10" s="1">
        <v>9</v>
      </c>
      <c r="B10" s="2">
        <v>43901.614583333336</v>
      </c>
      <c r="C10" s="3">
        <f>WEEKDAY(Tabla15[[#This Row],[FECHA]],2)</f>
        <v>3</v>
      </c>
      <c r="D10" s="3">
        <f>WEEKDAY(Tabla15[[#This Row],[FECHA]],2)</f>
        <v>3</v>
      </c>
      <c r="E10" s="3" t="str">
        <f>VLOOKUP(Tabla15[[#This Row],[Dia]],$Q$4:$R$10,2,FALSE)</f>
        <v>Miércoles</v>
      </c>
      <c r="F10" s="3">
        <f t="shared" si="0"/>
        <v>3</v>
      </c>
      <c r="G10" s="3">
        <f t="shared" si="1"/>
        <v>11</v>
      </c>
      <c r="H10" s="1">
        <v>0</v>
      </c>
      <c r="I10" s="1">
        <v>0</v>
      </c>
      <c r="J10" s="1">
        <v>0</v>
      </c>
      <c r="L10" s="1">
        <v>23</v>
      </c>
      <c r="M10" s="1">
        <v>23</v>
      </c>
      <c r="N10" s="1">
        <v>6</v>
      </c>
      <c r="O10" s="4">
        <v>22748.899999999998</v>
      </c>
      <c r="Q10" s="5">
        <v>7</v>
      </c>
      <c r="R10" s="5" t="s">
        <v>25</v>
      </c>
      <c r="S10" s="6">
        <v>9</v>
      </c>
      <c r="T10" s="4">
        <v>51276</v>
      </c>
      <c r="U10" s="4">
        <v>969720.3</v>
      </c>
      <c r="V10" s="4">
        <v>27286</v>
      </c>
    </row>
    <row r="11" spans="1:22" x14ac:dyDescent="0.3">
      <c r="A11" s="1">
        <v>10</v>
      </c>
      <c r="B11" s="2">
        <v>43902.614583333336</v>
      </c>
      <c r="C11" s="3">
        <f>WEEKDAY(Tabla15[[#This Row],[FECHA]],2)</f>
        <v>4</v>
      </c>
      <c r="D11" s="3">
        <f>WEEKDAY(Tabla15[[#This Row],[FECHA]],2)</f>
        <v>4</v>
      </c>
      <c r="E11" s="3" t="str">
        <f>VLOOKUP(Tabla15[[#This Row],[Dia]],$Q$4:$R$10,2,FALSE)</f>
        <v>Jueves</v>
      </c>
      <c r="F11" s="3">
        <f t="shared" si="0"/>
        <v>3</v>
      </c>
      <c r="G11" s="3">
        <f t="shared" si="1"/>
        <v>11</v>
      </c>
      <c r="H11" s="1">
        <v>0</v>
      </c>
      <c r="I11" s="1">
        <v>0</v>
      </c>
      <c r="J11" s="1">
        <v>0</v>
      </c>
      <c r="L11" s="1">
        <v>33</v>
      </c>
      <c r="M11" s="1">
        <v>33</v>
      </c>
      <c r="N11" s="1">
        <v>10</v>
      </c>
      <c r="O11" s="4">
        <v>15788.400000000001</v>
      </c>
      <c r="R11"/>
      <c r="S11" s="6">
        <v>10</v>
      </c>
      <c r="T11" s="4">
        <v>47562</v>
      </c>
      <c r="U11" s="4">
        <v>956179.20000000007</v>
      </c>
      <c r="V11" s="4">
        <v>24435</v>
      </c>
    </row>
    <row r="12" spans="1:22" x14ac:dyDescent="0.3">
      <c r="A12" s="1">
        <v>11</v>
      </c>
      <c r="B12" s="2">
        <v>43903.614583333336</v>
      </c>
      <c r="C12" s="3">
        <f>WEEKDAY(Tabla15[[#This Row],[FECHA]],2)</f>
        <v>5</v>
      </c>
      <c r="D12" s="3">
        <f>WEEKDAY(Tabla15[[#This Row],[FECHA]],2)</f>
        <v>5</v>
      </c>
      <c r="E12" s="3" t="str">
        <f>VLOOKUP(Tabla15[[#This Row],[Dia]],$Q$4:$R$10,2,FALSE)</f>
        <v>Viernes</v>
      </c>
      <c r="F12" s="3">
        <f t="shared" si="0"/>
        <v>3</v>
      </c>
      <c r="G12" s="3">
        <f t="shared" si="1"/>
        <v>11</v>
      </c>
      <c r="H12" s="1">
        <v>0</v>
      </c>
      <c r="I12" s="1">
        <v>0</v>
      </c>
      <c r="J12" s="1">
        <v>0</v>
      </c>
      <c r="L12" s="1">
        <v>43</v>
      </c>
      <c r="M12" s="1">
        <v>43</v>
      </c>
      <c r="N12" s="1">
        <v>10</v>
      </c>
      <c r="O12" s="4">
        <v>22185.700000000004</v>
      </c>
      <c r="R12"/>
      <c r="S12" s="6">
        <v>11</v>
      </c>
      <c r="T12" s="4">
        <v>27957</v>
      </c>
      <c r="U12" s="4" t="e">
        <v>#REF!</v>
      </c>
      <c r="V12" s="4">
        <v>14525</v>
      </c>
    </row>
    <row r="13" spans="1:22" x14ac:dyDescent="0.3">
      <c r="A13" s="1">
        <v>12</v>
      </c>
      <c r="B13" s="2">
        <v>43904.614583333336</v>
      </c>
      <c r="C13" s="3">
        <f>WEEKDAY(Tabla15[[#This Row],[FECHA]],2)</f>
        <v>6</v>
      </c>
      <c r="D13" s="3">
        <f>WEEKDAY(Tabla15[[#This Row],[FECHA]],2)</f>
        <v>6</v>
      </c>
      <c r="E13" s="3" t="str">
        <f>VLOOKUP(Tabla15[[#This Row],[Dia]],$Q$4:$R$10,2,FALSE)</f>
        <v>Sábado</v>
      </c>
      <c r="F13" s="3">
        <f t="shared" si="0"/>
        <v>3</v>
      </c>
      <c r="G13" s="3">
        <f t="shared" si="1"/>
        <v>11</v>
      </c>
      <c r="H13" s="1">
        <v>0</v>
      </c>
      <c r="I13" s="1">
        <v>0</v>
      </c>
      <c r="J13" s="1">
        <v>0</v>
      </c>
      <c r="L13" s="1">
        <v>61</v>
      </c>
      <c r="M13" s="1">
        <v>61</v>
      </c>
      <c r="N13" s="1">
        <v>18</v>
      </c>
      <c r="O13" s="4">
        <v>2432.6999999999998</v>
      </c>
      <c r="R13"/>
      <c r="S13" s="6" t="s">
        <v>26</v>
      </c>
      <c r="T13" s="4">
        <v>507084</v>
      </c>
      <c r="U13" s="4" t="e">
        <v>#REF!</v>
      </c>
      <c r="V13" s="4">
        <v>249972</v>
      </c>
    </row>
    <row r="14" spans="1:22" x14ac:dyDescent="0.3">
      <c r="A14" s="1">
        <v>13</v>
      </c>
      <c r="B14" s="2">
        <v>43905.614583333336</v>
      </c>
      <c r="C14" s="3">
        <f>WEEKDAY(Tabla15[[#This Row],[FECHA]],2)</f>
        <v>7</v>
      </c>
      <c r="D14" s="3">
        <f>WEEKDAY(Tabla15[[#This Row],[FECHA]],2)</f>
        <v>7</v>
      </c>
      <c r="E14" s="3" t="str">
        <f>VLOOKUP(Tabla15[[#This Row],[Dia]],$Q$4:$R$10,2,FALSE)</f>
        <v>Domingo</v>
      </c>
      <c r="F14" s="3">
        <f t="shared" si="0"/>
        <v>3</v>
      </c>
      <c r="G14" s="3">
        <f t="shared" si="1"/>
        <v>11</v>
      </c>
      <c r="H14" s="1">
        <v>0</v>
      </c>
      <c r="I14" s="1">
        <v>0</v>
      </c>
      <c r="J14" s="1">
        <v>0</v>
      </c>
      <c r="L14" s="1">
        <v>75</v>
      </c>
      <c r="M14" s="1">
        <v>75</v>
      </c>
      <c r="N14" s="1">
        <v>14</v>
      </c>
      <c r="O14" s="4">
        <v>0</v>
      </c>
      <c r="R14"/>
      <c r="V14" s="1"/>
    </row>
    <row r="15" spans="1:22" x14ac:dyDescent="0.3">
      <c r="A15" s="1">
        <v>14</v>
      </c>
      <c r="B15" s="2">
        <v>43906.614583333336</v>
      </c>
      <c r="C15" s="3">
        <f>WEEKDAY(Tabla15[[#This Row],[FECHA]],2)</f>
        <v>1</v>
      </c>
      <c r="D15" s="3">
        <f>WEEKDAY(Tabla15[[#This Row],[FECHA]],2)</f>
        <v>1</v>
      </c>
      <c r="E15" s="3" t="str">
        <f>VLOOKUP(Tabla15[[#This Row],[Dia]],$Q$4:$R$10,2,FALSE)</f>
        <v xml:space="preserve">Lunes </v>
      </c>
      <c r="F15" s="3">
        <f t="shared" si="0"/>
        <v>3</v>
      </c>
      <c r="G15" s="3">
        <f t="shared" si="1"/>
        <v>12</v>
      </c>
      <c r="H15" s="1">
        <v>0</v>
      </c>
      <c r="I15" s="1">
        <v>0</v>
      </c>
      <c r="J15" s="1">
        <v>0</v>
      </c>
      <c r="L15" s="1">
        <v>156</v>
      </c>
      <c r="M15" s="1">
        <v>156</v>
      </c>
      <c r="N15" s="1">
        <v>81</v>
      </c>
      <c r="O15" s="4">
        <v>24369.400000000009</v>
      </c>
      <c r="R15"/>
      <c r="V15" s="1"/>
    </row>
    <row r="16" spans="1:22" x14ac:dyDescent="0.3">
      <c r="A16" s="1">
        <v>15</v>
      </c>
      <c r="B16" s="2">
        <v>43907.614583333336</v>
      </c>
      <c r="C16" s="3">
        <f>WEEKDAY(Tabla15[[#This Row],[FECHA]],2)</f>
        <v>2</v>
      </c>
      <c r="D16" s="3">
        <f>WEEKDAY(Tabla15[[#This Row],[FECHA]],2)</f>
        <v>2</v>
      </c>
      <c r="E16" s="3" t="str">
        <f>VLOOKUP(Tabla15[[#This Row],[Dia]],$Q$4:$R$10,2,FALSE)</f>
        <v>Martes</v>
      </c>
      <c r="F16" s="3">
        <f t="shared" si="0"/>
        <v>3</v>
      </c>
      <c r="G16" s="3">
        <f t="shared" si="1"/>
        <v>12</v>
      </c>
      <c r="H16" s="1">
        <v>0</v>
      </c>
      <c r="I16" s="1">
        <v>0</v>
      </c>
      <c r="J16" s="1">
        <v>0</v>
      </c>
      <c r="L16" s="1">
        <v>201</v>
      </c>
      <c r="M16" s="1">
        <v>201</v>
      </c>
      <c r="N16" s="1">
        <v>45</v>
      </c>
      <c r="O16" s="4">
        <v>16052.300000000003</v>
      </c>
      <c r="R16"/>
      <c r="V16" s="1"/>
    </row>
    <row r="17" spans="1:22" x14ac:dyDescent="0.3">
      <c r="A17" s="1">
        <v>16</v>
      </c>
      <c r="B17" s="2">
        <v>43908.614583333336</v>
      </c>
      <c r="C17" s="3">
        <f>WEEKDAY(Tabla15[[#This Row],[FECHA]],2)</f>
        <v>3</v>
      </c>
      <c r="D17" s="3">
        <f>WEEKDAY(Tabla15[[#This Row],[FECHA]],2)</f>
        <v>3</v>
      </c>
      <c r="E17" s="3" t="str">
        <f>VLOOKUP(Tabla15[[#This Row],[Dia]],$Q$4:$R$10,2,FALSE)</f>
        <v>Miércoles</v>
      </c>
      <c r="F17" s="3">
        <f t="shared" si="0"/>
        <v>3</v>
      </c>
      <c r="G17" s="3">
        <f t="shared" si="1"/>
        <v>12</v>
      </c>
      <c r="H17" s="1">
        <v>0</v>
      </c>
      <c r="I17" s="1">
        <v>0</v>
      </c>
      <c r="J17" s="1">
        <v>8</v>
      </c>
      <c r="L17" s="1">
        <v>238</v>
      </c>
      <c r="M17" s="1">
        <v>238</v>
      </c>
      <c r="N17" s="1">
        <v>37</v>
      </c>
      <c r="O17" s="4">
        <v>19099.400000000001</v>
      </c>
      <c r="R17"/>
      <c r="V17" s="1"/>
    </row>
    <row r="18" spans="1:22" x14ac:dyDescent="0.3">
      <c r="A18" s="1">
        <v>17</v>
      </c>
      <c r="B18" s="2">
        <v>43909.614583333336</v>
      </c>
      <c r="C18" s="3">
        <f>WEEKDAY(Tabla15[[#This Row],[FECHA]],2)</f>
        <v>4</v>
      </c>
      <c r="D18" s="3">
        <f>WEEKDAY(Tabla15[[#This Row],[FECHA]],2)</f>
        <v>4</v>
      </c>
      <c r="E18" s="3" t="str">
        <f>VLOOKUP(Tabla15[[#This Row],[Dia]],$Q$4:$R$10,2,FALSE)</f>
        <v>Jueves</v>
      </c>
      <c r="F18" s="3">
        <f t="shared" si="0"/>
        <v>3</v>
      </c>
      <c r="G18" s="3">
        <f t="shared" si="1"/>
        <v>12</v>
      </c>
      <c r="H18" s="1">
        <v>0</v>
      </c>
      <c r="I18" s="1">
        <v>0</v>
      </c>
      <c r="J18" s="1">
        <v>19</v>
      </c>
      <c r="L18" s="1">
        <v>337</v>
      </c>
      <c r="M18" s="1">
        <v>342</v>
      </c>
      <c r="N18" s="1">
        <v>104</v>
      </c>
      <c r="O18" s="4">
        <v>19514.000000000004</v>
      </c>
      <c r="R18"/>
      <c r="S18" s="1" t="s">
        <v>27</v>
      </c>
      <c r="T18" s="1" t="s">
        <v>16</v>
      </c>
      <c r="U18" s="1" t="s">
        <v>17</v>
      </c>
      <c r="V18" s="1" t="s">
        <v>18</v>
      </c>
    </row>
    <row r="19" spans="1:22" x14ac:dyDescent="0.3">
      <c r="A19" s="1">
        <v>18</v>
      </c>
      <c r="B19" s="2">
        <v>43910.583333333336</v>
      </c>
      <c r="C19" s="3">
        <f>WEEKDAY(Tabla15[[#This Row],[FECHA]],2)</f>
        <v>5</v>
      </c>
      <c r="D19" s="3">
        <f>WEEKDAY(Tabla15[[#This Row],[FECHA]],2)</f>
        <v>5</v>
      </c>
      <c r="E19" s="3" t="str">
        <f>VLOOKUP(Tabla15[[#This Row],[Dia]],$Q$4:$R$10,2,FALSE)</f>
        <v>Viernes</v>
      </c>
      <c r="F19" s="3">
        <f t="shared" si="0"/>
        <v>3</v>
      </c>
      <c r="G19" s="3">
        <f t="shared" si="1"/>
        <v>12</v>
      </c>
      <c r="H19" s="1">
        <v>0</v>
      </c>
      <c r="I19" s="1">
        <v>0</v>
      </c>
      <c r="J19" s="1">
        <v>32</v>
      </c>
      <c r="L19" s="1">
        <v>428</v>
      </c>
      <c r="M19" s="1">
        <v>434</v>
      </c>
      <c r="N19" s="1">
        <v>92</v>
      </c>
      <c r="O19" s="4">
        <v>20816</v>
      </c>
      <c r="R19"/>
      <c r="S19" s="6">
        <v>10</v>
      </c>
      <c r="T19" s="4">
        <v>10</v>
      </c>
      <c r="U19" s="4">
        <v>76529.900000000009</v>
      </c>
      <c r="V19" s="4">
        <v>0</v>
      </c>
    </row>
    <row r="20" spans="1:22" x14ac:dyDescent="0.3">
      <c r="A20" s="1">
        <v>20</v>
      </c>
      <c r="B20" s="2">
        <v>43911.597361111111</v>
      </c>
      <c r="C20" s="3">
        <f>WEEKDAY(Tabla15[[#This Row],[FECHA]],2)</f>
        <v>6</v>
      </c>
      <c r="D20" s="3">
        <f>WEEKDAY(Tabla15[[#This Row],[FECHA]],2)</f>
        <v>6</v>
      </c>
      <c r="E20" s="3" t="str">
        <f>VLOOKUP(Tabla15[[#This Row],[Dia]],$Q$4:$R$10,2,FALSE)</f>
        <v>Sábado</v>
      </c>
      <c r="F20" s="3">
        <f t="shared" si="0"/>
        <v>3</v>
      </c>
      <c r="G20" s="3">
        <f t="shared" si="1"/>
        <v>12</v>
      </c>
      <c r="H20" s="1">
        <v>1</v>
      </c>
      <c r="I20" s="1">
        <v>1</v>
      </c>
      <c r="J20" s="1">
        <v>36</v>
      </c>
      <c r="L20" s="1">
        <v>528</v>
      </c>
      <c r="M20" s="1">
        <v>537</v>
      </c>
      <c r="N20" s="1">
        <v>103</v>
      </c>
      <c r="O20" s="4">
        <v>3235.4</v>
      </c>
      <c r="R20"/>
      <c r="S20" s="6">
        <v>11</v>
      </c>
      <c r="T20" s="4">
        <v>65</v>
      </c>
      <c r="U20" s="4">
        <v>100767.90000000001</v>
      </c>
      <c r="V20" s="4">
        <v>0</v>
      </c>
    </row>
    <row r="21" spans="1:22" x14ac:dyDescent="0.3">
      <c r="A21" s="1">
        <v>21</v>
      </c>
      <c r="B21" s="2">
        <v>43912.559432870374</v>
      </c>
      <c r="C21" s="3">
        <f>WEEKDAY(Tabla15[[#This Row],[FECHA]],2)</f>
        <v>7</v>
      </c>
      <c r="D21" s="3">
        <f>WEEKDAY(Tabla15[[#This Row],[FECHA]],2)</f>
        <v>7</v>
      </c>
      <c r="E21" s="3" t="str">
        <f>VLOOKUP(Tabla15[[#This Row],[Dia]],$Q$4:$R$10,2,FALSE)</f>
        <v>Domingo</v>
      </c>
      <c r="F21" s="3">
        <f t="shared" si="0"/>
        <v>3</v>
      </c>
      <c r="G21" s="3">
        <f t="shared" si="1"/>
        <v>12</v>
      </c>
      <c r="H21" s="1">
        <v>0</v>
      </c>
      <c r="I21" s="1">
        <v>1</v>
      </c>
      <c r="J21" s="1">
        <v>29</v>
      </c>
      <c r="L21" s="1">
        <v>623</v>
      </c>
      <c r="M21" s="1">
        <v>632</v>
      </c>
      <c r="N21" s="1">
        <v>95</v>
      </c>
      <c r="O21" s="4">
        <v>680</v>
      </c>
      <c r="R21"/>
      <c r="S21" s="6">
        <v>12</v>
      </c>
      <c r="T21" s="4">
        <v>557</v>
      </c>
      <c r="U21" s="4">
        <v>103766.50000000001</v>
      </c>
      <c r="V21" s="4">
        <v>124</v>
      </c>
    </row>
    <row r="22" spans="1:22" x14ac:dyDescent="0.3">
      <c r="A22" s="1">
        <v>22</v>
      </c>
      <c r="B22" s="2">
        <v>43913.549189814818</v>
      </c>
      <c r="C22" s="3">
        <f>WEEKDAY(Tabla15[[#This Row],[FECHA]],2)</f>
        <v>1</v>
      </c>
      <c r="D22" s="3">
        <f>WEEKDAY(Tabla15[[#This Row],[FECHA]],2)</f>
        <v>1</v>
      </c>
      <c r="E22" s="3" t="str">
        <f>VLOOKUP(Tabla15[[#This Row],[Dia]],$Q$4:$R$10,2,FALSE)</f>
        <v xml:space="preserve">Lunes </v>
      </c>
      <c r="F22" s="3">
        <f t="shared" si="0"/>
        <v>3</v>
      </c>
      <c r="G22" s="3">
        <f t="shared" si="1"/>
        <v>13</v>
      </c>
      <c r="H22" s="1">
        <v>1</v>
      </c>
      <c r="I22" s="1">
        <v>2</v>
      </c>
      <c r="J22" s="1">
        <v>34</v>
      </c>
      <c r="L22" s="1">
        <v>733</v>
      </c>
      <c r="M22" s="1">
        <v>746</v>
      </c>
      <c r="N22" s="1">
        <v>114</v>
      </c>
      <c r="O22" s="4">
        <v>23599.399999999998</v>
      </c>
      <c r="R22"/>
      <c r="S22" s="6">
        <v>13</v>
      </c>
      <c r="T22" s="4">
        <v>1507</v>
      </c>
      <c r="U22" s="4">
        <v>87467.7</v>
      </c>
      <c r="V22" s="4">
        <v>399</v>
      </c>
    </row>
    <row r="23" spans="1:22" x14ac:dyDescent="0.3">
      <c r="A23" s="1">
        <v>23</v>
      </c>
      <c r="B23" s="2">
        <v>43914.554756944446</v>
      </c>
      <c r="C23" s="3">
        <f>WEEKDAY(Tabla15[[#This Row],[FECHA]],2)</f>
        <v>2</v>
      </c>
      <c r="D23" s="3">
        <f>WEEKDAY(Tabla15[[#This Row],[FECHA]],2)</f>
        <v>2</v>
      </c>
      <c r="E23" s="3" t="str">
        <f>VLOOKUP(Tabla15[[#This Row],[Dia]],$Q$4:$R$10,2,FALSE)</f>
        <v>Martes</v>
      </c>
      <c r="F23" s="3">
        <f t="shared" si="0"/>
        <v>3</v>
      </c>
      <c r="G23" s="3">
        <f t="shared" si="1"/>
        <v>13</v>
      </c>
      <c r="H23" s="1">
        <v>0</v>
      </c>
      <c r="I23" s="1">
        <v>2</v>
      </c>
      <c r="J23" s="1">
        <v>40</v>
      </c>
      <c r="L23" s="1">
        <v>903</v>
      </c>
      <c r="M23" s="1">
        <v>922</v>
      </c>
      <c r="N23" s="1">
        <v>176</v>
      </c>
      <c r="O23" s="4">
        <v>13675.899999999998</v>
      </c>
      <c r="R23"/>
      <c r="S23" s="6">
        <v>14</v>
      </c>
      <c r="T23" s="4">
        <v>2332</v>
      </c>
      <c r="U23" s="4">
        <v>87571.200000000012</v>
      </c>
      <c r="V23" s="4">
        <v>1457</v>
      </c>
    </row>
    <row r="24" spans="1:22" x14ac:dyDescent="0.3">
      <c r="A24" s="1">
        <v>24</v>
      </c>
      <c r="B24" s="2">
        <v>43915.600405092591</v>
      </c>
      <c r="C24" s="3">
        <f>WEEKDAY(Tabla15[[#This Row],[FECHA]],2)</f>
        <v>3</v>
      </c>
      <c r="D24" s="3">
        <f>WEEKDAY(Tabla15[[#This Row],[FECHA]],2)</f>
        <v>3</v>
      </c>
      <c r="E24" s="3" t="str">
        <f>VLOOKUP(Tabla15[[#This Row],[Dia]],$Q$4:$R$10,2,FALSE)</f>
        <v>Miércoles</v>
      </c>
      <c r="F24" s="3">
        <f t="shared" si="0"/>
        <v>3</v>
      </c>
      <c r="G24" s="3">
        <f t="shared" si="1"/>
        <v>13</v>
      </c>
      <c r="H24" s="1">
        <v>1</v>
      </c>
      <c r="I24" s="1">
        <v>3</v>
      </c>
      <c r="J24" s="1">
        <v>43</v>
      </c>
      <c r="L24" s="1">
        <v>1117</v>
      </c>
      <c r="M24" s="1">
        <v>1142</v>
      </c>
      <c r="N24" s="1">
        <v>220</v>
      </c>
      <c r="O24" s="4">
        <v>15079</v>
      </c>
      <c r="R24"/>
      <c r="S24" s="6">
        <v>15</v>
      </c>
      <c r="T24" s="4">
        <v>2742</v>
      </c>
      <c r="U24" s="4">
        <v>80345.5</v>
      </c>
      <c r="V24" s="4">
        <v>2539</v>
      </c>
    </row>
    <row r="25" spans="1:22" x14ac:dyDescent="0.3">
      <c r="A25" s="1">
        <v>25</v>
      </c>
      <c r="B25" s="2">
        <v>43916.56322916667</v>
      </c>
      <c r="C25" s="3">
        <f>WEEKDAY(Tabla15[[#This Row],[FECHA]],2)</f>
        <v>4</v>
      </c>
      <c r="D25" s="3">
        <f>WEEKDAY(Tabla15[[#This Row],[FECHA]],2)</f>
        <v>4</v>
      </c>
      <c r="E25" s="3" t="str">
        <f>VLOOKUP(Tabla15[[#This Row],[Dia]],$Q$4:$R$10,2,FALSE)</f>
        <v>Jueves</v>
      </c>
      <c r="F25" s="3">
        <f t="shared" si="0"/>
        <v>3</v>
      </c>
      <c r="G25" s="3">
        <f t="shared" si="1"/>
        <v>13</v>
      </c>
      <c r="H25" s="1">
        <v>1</v>
      </c>
      <c r="I25" s="1">
        <v>4</v>
      </c>
      <c r="J25" s="1">
        <v>44</v>
      </c>
      <c r="L25" s="1">
        <v>1269</v>
      </c>
      <c r="M25" s="1">
        <v>1306</v>
      </c>
      <c r="N25" s="1">
        <v>164</v>
      </c>
      <c r="O25" s="4">
        <v>14381.499999999998</v>
      </c>
      <c r="R25"/>
      <c r="S25" s="6">
        <v>16</v>
      </c>
      <c r="T25" s="4">
        <v>2875</v>
      </c>
      <c r="U25" s="4">
        <v>91110.200000000012</v>
      </c>
      <c r="V25" s="4">
        <v>2657</v>
      </c>
    </row>
    <row r="26" spans="1:22" x14ac:dyDescent="0.3">
      <c r="A26" s="1">
        <v>26</v>
      </c>
      <c r="B26" s="2">
        <v>43917.578310185185</v>
      </c>
      <c r="C26" s="3">
        <f>WEEKDAY(Tabla15[[#This Row],[FECHA]],2)</f>
        <v>5</v>
      </c>
      <c r="D26" s="3">
        <f>WEEKDAY(Tabla15[[#This Row],[FECHA]],2)</f>
        <v>5</v>
      </c>
      <c r="E26" s="3" t="str">
        <f>VLOOKUP(Tabla15[[#This Row],[Dia]],$Q$4:$R$10,2,FALSE)</f>
        <v>Viernes</v>
      </c>
      <c r="F26" s="3">
        <f t="shared" si="0"/>
        <v>3</v>
      </c>
      <c r="G26" s="3">
        <f t="shared" si="1"/>
        <v>13</v>
      </c>
      <c r="H26" s="1">
        <v>1</v>
      </c>
      <c r="I26" s="1">
        <v>5</v>
      </c>
      <c r="J26" s="1">
        <v>52</v>
      </c>
      <c r="L26" s="1">
        <v>1562</v>
      </c>
      <c r="M26" s="1">
        <v>1610</v>
      </c>
      <c r="N26" s="1">
        <v>304</v>
      </c>
      <c r="O26" s="4">
        <v>18086.800000000003</v>
      </c>
      <c r="R26"/>
      <c r="S26" s="6">
        <v>17</v>
      </c>
      <c r="T26" s="4">
        <v>3243</v>
      </c>
      <c r="U26" s="4">
        <v>99752.499999999985</v>
      </c>
      <c r="V26" s="4">
        <v>2827</v>
      </c>
    </row>
    <row r="27" spans="1:22" x14ac:dyDescent="0.3">
      <c r="A27" s="1">
        <v>27</v>
      </c>
      <c r="B27" s="2">
        <v>43918.615532407406</v>
      </c>
      <c r="C27" s="3">
        <f>WEEKDAY(Tabla15[[#This Row],[FECHA]],2)</f>
        <v>6</v>
      </c>
      <c r="D27" s="3">
        <f>WEEKDAY(Tabla15[[#This Row],[FECHA]],2)</f>
        <v>6</v>
      </c>
      <c r="E27" s="3" t="str">
        <f>VLOOKUP(Tabla15[[#This Row],[Dia]],$Q$4:$R$10,2,FALSE)</f>
        <v>Sábado</v>
      </c>
      <c r="F27" s="3">
        <f t="shared" si="0"/>
        <v>3</v>
      </c>
      <c r="G27" s="3">
        <f t="shared" si="1"/>
        <v>13</v>
      </c>
      <c r="H27" s="1">
        <v>1</v>
      </c>
      <c r="I27" s="1">
        <v>6</v>
      </c>
      <c r="J27" s="1">
        <v>81</v>
      </c>
      <c r="L27" s="1">
        <v>1842</v>
      </c>
      <c r="M27" s="1">
        <v>1909</v>
      </c>
      <c r="N27" s="1">
        <v>299</v>
      </c>
      <c r="O27" s="4">
        <v>2645.1000000000004</v>
      </c>
      <c r="R27"/>
      <c r="S27" s="6">
        <v>18</v>
      </c>
      <c r="T27" s="4">
        <v>6332</v>
      </c>
      <c r="U27" s="4">
        <v>100961.1</v>
      </c>
      <c r="V27" s="4">
        <v>2993</v>
      </c>
    </row>
    <row r="28" spans="1:22" x14ac:dyDescent="0.3">
      <c r="A28" s="1">
        <v>28</v>
      </c>
      <c r="B28" s="2">
        <v>43919.627384259256</v>
      </c>
      <c r="C28" s="3">
        <f>WEEKDAY(Tabla15[[#This Row],[FECHA]],2)</f>
        <v>7</v>
      </c>
      <c r="D28" s="3">
        <f>WEEKDAY(Tabla15[[#This Row],[FECHA]],2)</f>
        <v>7</v>
      </c>
      <c r="E28" s="3" t="str">
        <f>VLOOKUP(Tabla15[[#This Row],[Dia]],$Q$4:$R$10,2,FALSE)</f>
        <v>Domingo</v>
      </c>
      <c r="F28" s="3">
        <f t="shared" si="0"/>
        <v>3</v>
      </c>
      <c r="G28" s="3">
        <f t="shared" si="1"/>
        <v>13</v>
      </c>
      <c r="H28" s="1">
        <v>1</v>
      </c>
      <c r="I28" s="1">
        <v>7</v>
      </c>
      <c r="J28" s="1">
        <v>105</v>
      </c>
      <c r="L28" s="1">
        <v>2057</v>
      </c>
      <c r="M28" s="1">
        <v>2139</v>
      </c>
      <c r="N28" s="1">
        <v>230</v>
      </c>
      <c r="O28" s="4">
        <v>0</v>
      </c>
      <c r="R28"/>
      <c r="S28" s="6">
        <v>19</v>
      </c>
      <c r="T28" s="4">
        <v>9203</v>
      </c>
      <c r="U28" s="4">
        <v>128892.19999999998</v>
      </c>
      <c r="V28" s="4">
        <v>3530</v>
      </c>
    </row>
    <row r="29" spans="1:22" x14ac:dyDescent="0.3">
      <c r="A29" s="1">
        <v>29</v>
      </c>
      <c r="B29" s="2">
        <v>43920.55201388889</v>
      </c>
      <c r="C29" s="3">
        <f>WEEKDAY(Tabla15[[#This Row],[FECHA]],2)</f>
        <v>1</v>
      </c>
      <c r="D29" s="3">
        <f>WEEKDAY(Tabla15[[#This Row],[FECHA]],2)</f>
        <v>1</v>
      </c>
      <c r="E29" s="3" t="str">
        <f>VLOOKUP(Tabla15[[#This Row],[Dia]],$Q$4:$R$10,2,FALSE)</f>
        <v xml:space="preserve">Lunes </v>
      </c>
      <c r="F29" s="3">
        <f t="shared" si="0"/>
        <v>3</v>
      </c>
      <c r="G29" s="3">
        <f t="shared" si="1"/>
        <v>14</v>
      </c>
      <c r="H29" s="1">
        <v>1</v>
      </c>
      <c r="I29" s="1">
        <v>8</v>
      </c>
      <c r="J29" s="1">
        <v>122</v>
      </c>
      <c r="K29" s="1">
        <v>82</v>
      </c>
      <c r="L29" s="1">
        <v>2285</v>
      </c>
      <c r="M29" s="1">
        <v>2449</v>
      </c>
      <c r="N29" s="1">
        <v>310</v>
      </c>
      <c r="O29" s="4">
        <v>21621.000000000004</v>
      </c>
      <c r="R29"/>
      <c r="S29" s="6">
        <v>20</v>
      </c>
      <c r="T29" s="4">
        <v>14915</v>
      </c>
      <c r="U29" s="4">
        <v>154250.69999999998</v>
      </c>
      <c r="V29" s="4">
        <v>4714</v>
      </c>
    </row>
    <row r="30" spans="1:22" x14ac:dyDescent="0.3">
      <c r="A30" s="1">
        <v>30</v>
      </c>
      <c r="B30" s="2">
        <v>43921.600277777776</v>
      </c>
      <c r="C30" s="3">
        <f>WEEKDAY(Tabla15[[#This Row],[FECHA]],2)</f>
        <v>2</v>
      </c>
      <c r="D30" s="3">
        <f>WEEKDAY(Tabla15[[#This Row],[FECHA]],2)</f>
        <v>2</v>
      </c>
      <c r="E30" s="3" t="str">
        <f>VLOOKUP(Tabla15[[#This Row],[Dia]],$Q$4:$R$10,2,FALSE)</f>
        <v>Martes</v>
      </c>
      <c r="F30" s="3">
        <f t="shared" si="0"/>
        <v>3</v>
      </c>
      <c r="G30" s="3">
        <f t="shared" si="1"/>
        <v>14</v>
      </c>
      <c r="H30" s="1">
        <v>4</v>
      </c>
      <c r="I30" s="1">
        <v>12</v>
      </c>
      <c r="J30" s="1">
        <v>138</v>
      </c>
      <c r="K30" s="1">
        <v>108</v>
      </c>
      <c r="L30" s="1">
        <v>2570</v>
      </c>
      <c r="M30" s="1">
        <v>2738</v>
      </c>
      <c r="N30" s="1">
        <v>289</v>
      </c>
      <c r="O30" s="4">
        <v>14425.100000000002</v>
      </c>
      <c r="R30"/>
      <c r="S30" s="6">
        <v>21</v>
      </c>
      <c r="T30" s="4">
        <v>25321</v>
      </c>
      <c r="U30" s="4">
        <v>162141.4</v>
      </c>
      <c r="V30" s="4">
        <v>6668</v>
      </c>
    </row>
    <row r="31" spans="1:22" x14ac:dyDescent="0.3">
      <c r="A31" s="1">
        <v>31</v>
      </c>
      <c r="B31" s="2">
        <v>43922.566759259258</v>
      </c>
      <c r="C31" s="3">
        <f>WEEKDAY(Tabla15[[#This Row],[FECHA]],2)</f>
        <v>3</v>
      </c>
      <c r="D31" s="3">
        <f>WEEKDAY(Tabla15[[#This Row],[FECHA]],2)</f>
        <v>3</v>
      </c>
      <c r="E31" s="3" t="str">
        <f>VLOOKUP(Tabla15[[#This Row],[Dia]],$Q$4:$R$10,2,FALSE)</f>
        <v>Miércoles</v>
      </c>
      <c r="F31" s="3">
        <f t="shared" si="0"/>
        <v>4</v>
      </c>
      <c r="G31" s="3">
        <f t="shared" si="1"/>
        <v>14</v>
      </c>
      <c r="H31" s="1">
        <v>4</v>
      </c>
      <c r="I31" s="1">
        <v>16</v>
      </c>
      <c r="J31" s="1">
        <v>173</v>
      </c>
      <c r="K31" s="1">
        <v>142</v>
      </c>
      <c r="L31" s="1">
        <v>2781</v>
      </c>
      <c r="M31" s="1">
        <v>3031</v>
      </c>
      <c r="N31" s="1">
        <v>293</v>
      </c>
      <c r="O31" s="4">
        <v>18195.400000000001</v>
      </c>
      <c r="R31"/>
      <c r="S31" s="6">
        <v>22</v>
      </c>
      <c r="T31" s="4">
        <v>30586</v>
      </c>
      <c r="U31" s="4">
        <v>196865.09999999998</v>
      </c>
      <c r="V31" s="4">
        <v>8978</v>
      </c>
    </row>
    <row r="32" spans="1:22" x14ac:dyDescent="0.3">
      <c r="A32" s="1">
        <v>32</v>
      </c>
      <c r="B32" s="2">
        <v>43923.558287037034</v>
      </c>
      <c r="C32" s="3">
        <f>WEEKDAY(Tabla15[[#This Row],[FECHA]],2)</f>
        <v>4</v>
      </c>
      <c r="D32" s="3">
        <f>WEEKDAY(Tabla15[[#This Row],[FECHA]],2)</f>
        <v>4</v>
      </c>
      <c r="E32" s="3" t="str">
        <f>VLOOKUP(Tabla15[[#This Row],[Dia]],$Q$4:$R$10,2,FALSE)</f>
        <v>Jueves</v>
      </c>
      <c r="F32" s="3">
        <f t="shared" si="0"/>
        <v>4</v>
      </c>
      <c r="G32" s="3">
        <f t="shared" si="1"/>
        <v>14</v>
      </c>
      <c r="H32" s="1">
        <v>2</v>
      </c>
      <c r="I32" s="1">
        <v>18</v>
      </c>
      <c r="J32" s="1">
        <v>200</v>
      </c>
      <c r="K32" s="1">
        <v>168</v>
      </c>
      <c r="L32" s="1">
        <v>3051</v>
      </c>
      <c r="M32" s="1">
        <v>3404</v>
      </c>
      <c r="N32" s="1">
        <v>373</v>
      </c>
      <c r="O32" s="4">
        <v>13001.900000000003</v>
      </c>
      <c r="R32"/>
      <c r="S32" s="6">
        <v>23</v>
      </c>
      <c r="T32" s="4">
        <v>34462</v>
      </c>
      <c r="U32" s="4">
        <v>234856.90000000002</v>
      </c>
      <c r="V32" s="4">
        <v>10491</v>
      </c>
    </row>
    <row r="33" spans="1:22" x14ac:dyDescent="0.3">
      <c r="A33" s="1">
        <v>33</v>
      </c>
      <c r="B33" s="2">
        <v>43924.59747685185</v>
      </c>
      <c r="C33" s="3">
        <f>WEEKDAY(Tabla15[[#This Row],[FECHA]],2)</f>
        <v>5</v>
      </c>
      <c r="D33" s="3">
        <f>WEEKDAY(Tabla15[[#This Row],[FECHA]],2)</f>
        <v>5</v>
      </c>
      <c r="E33" s="3" t="str">
        <f>VLOOKUP(Tabla15[[#This Row],[Dia]],$Q$4:$R$10,2,FALSE)</f>
        <v>Viernes</v>
      </c>
      <c r="F33" s="3">
        <f t="shared" si="0"/>
        <v>4</v>
      </c>
      <c r="G33" s="3">
        <f t="shared" si="1"/>
        <v>14</v>
      </c>
      <c r="H33" s="1">
        <v>4</v>
      </c>
      <c r="I33" s="1">
        <v>22</v>
      </c>
      <c r="J33" s="1">
        <v>237</v>
      </c>
      <c r="K33" s="1">
        <v>190</v>
      </c>
      <c r="L33" s="1">
        <v>3288</v>
      </c>
      <c r="M33" s="1">
        <v>3737</v>
      </c>
      <c r="N33" s="1">
        <v>333</v>
      </c>
      <c r="O33" s="4">
        <v>16205.300000000003</v>
      </c>
      <c r="R33"/>
      <c r="S33" s="6">
        <v>24</v>
      </c>
      <c r="T33" s="4">
        <v>40143</v>
      </c>
      <c r="U33" s="4">
        <v>252996.6999999999</v>
      </c>
      <c r="V33" s="4">
        <v>11384</v>
      </c>
    </row>
    <row r="34" spans="1:22" x14ac:dyDescent="0.3">
      <c r="A34" s="1">
        <v>34</v>
      </c>
      <c r="B34" s="2">
        <v>43925.644282407404</v>
      </c>
      <c r="C34" s="3">
        <f>WEEKDAY(Tabla15[[#This Row],[FECHA]],2)</f>
        <v>6</v>
      </c>
      <c r="D34" s="3">
        <f>WEEKDAY(Tabla15[[#This Row],[FECHA]],2)</f>
        <v>6</v>
      </c>
      <c r="E34" s="3" t="str">
        <f>VLOOKUP(Tabla15[[#This Row],[Dia]],$Q$4:$R$10,2,FALSE)</f>
        <v>Sábado</v>
      </c>
      <c r="F34" s="3">
        <f t="shared" si="0"/>
        <v>4</v>
      </c>
      <c r="G34" s="3">
        <f t="shared" si="1"/>
        <v>14</v>
      </c>
      <c r="H34" s="1">
        <v>5</v>
      </c>
      <c r="I34" s="1">
        <v>27</v>
      </c>
      <c r="J34" s="1">
        <v>280</v>
      </c>
      <c r="K34" s="1">
        <v>225</v>
      </c>
      <c r="L34" s="1">
        <v>3606</v>
      </c>
      <c r="M34" s="1">
        <v>4161</v>
      </c>
      <c r="N34" s="1">
        <v>424</v>
      </c>
      <c r="O34" s="4">
        <v>3801.5</v>
      </c>
      <c r="R34"/>
      <c r="S34" s="6">
        <v>25</v>
      </c>
      <c r="T34" s="4">
        <v>36640</v>
      </c>
      <c r="U34" s="4">
        <v>251128.19999999998</v>
      </c>
      <c r="V34" s="4">
        <v>12947</v>
      </c>
    </row>
    <row r="35" spans="1:22" x14ac:dyDescent="0.3">
      <c r="A35" s="1">
        <v>35</v>
      </c>
      <c r="B35" s="2">
        <v>43926.663506944446</v>
      </c>
      <c r="C35" s="3">
        <f>WEEKDAY(Tabla15[[#This Row],[FECHA]],2)</f>
        <v>7</v>
      </c>
      <c r="D35" s="3">
        <f>WEEKDAY(Tabla15[[#This Row],[FECHA]],2)</f>
        <v>7</v>
      </c>
      <c r="E35" s="3" t="str">
        <f>VLOOKUP(Tabla15[[#This Row],[Dia]],$Q$4:$R$10,2,FALSE)</f>
        <v>Domingo</v>
      </c>
      <c r="F35" s="3">
        <f t="shared" si="0"/>
        <v>4</v>
      </c>
      <c r="G35" s="3">
        <f t="shared" si="1"/>
        <v>14</v>
      </c>
      <c r="H35" s="1">
        <v>7</v>
      </c>
      <c r="I35" s="1">
        <v>34</v>
      </c>
      <c r="J35" s="1">
        <v>307</v>
      </c>
      <c r="K35" s="1">
        <v>252</v>
      </c>
      <c r="L35" s="1">
        <v>3820</v>
      </c>
      <c r="M35" s="1">
        <v>4471</v>
      </c>
      <c r="N35" s="1">
        <v>310</v>
      </c>
      <c r="O35" s="4">
        <v>321</v>
      </c>
      <c r="R35"/>
      <c r="S35" s="6">
        <v>26</v>
      </c>
      <c r="T35" s="4">
        <v>29627</v>
      </c>
      <c r="U35" s="4">
        <v>283445.5</v>
      </c>
      <c r="V35" s="4">
        <v>14452</v>
      </c>
    </row>
    <row r="36" spans="1:22" x14ac:dyDescent="0.3">
      <c r="A36" s="1">
        <v>36</v>
      </c>
      <c r="B36" s="2">
        <v>43927.621759259258</v>
      </c>
      <c r="C36" s="3">
        <f>WEEKDAY(Tabla15[[#This Row],[FECHA]],2)</f>
        <v>1</v>
      </c>
      <c r="D36" s="3">
        <f>WEEKDAY(Tabla15[[#This Row],[FECHA]],2)</f>
        <v>1</v>
      </c>
      <c r="E36" s="3" t="str">
        <f>VLOOKUP(Tabla15[[#This Row],[Dia]],$Q$4:$R$10,2,FALSE)</f>
        <v xml:space="preserve">Lunes </v>
      </c>
      <c r="F36" s="3">
        <f t="shared" si="0"/>
        <v>4</v>
      </c>
      <c r="G36" s="3">
        <f t="shared" si="1"/>
        <v>15</v>
      </c>
      <c r="H36" s="1">
        <v>3</v>
      </c>
      <c r="I36" s="1">
        <v>37</v>
      </c>
      <c r="J36" s="1">
        <v>327</v>
      </c>
      <c r="K36" s="1">
        <v>270</v>
      </c>
      <c r="L36" s="1">
        <v>4050</v>
      </c>
      <c r="M36" s="1">
        <v>4815</v>
      </c>
      <c r="N36" s="1">
        <v>344</v>
      </c>
      <c r="O36" s="4">
        <v>20311.000000000004</v>
      </c>
      <c r="R36"/>
      <c r="S36" s="6">
        <v>27</v>
      </c>
      <c r="T36" s="4">
        <v>23550</v>
      </c>
      <c r="U36" s="4">
        <v>257494.59999999995</v>
      </c>
      <c r="V36" s="4">
        <v>14632</v>
      </c>
    </row>
    <row r="37" spans="1:22" x14ac:dyDescent="0.3">
      <c r="A37" s="1">
        <v>37</v>
      </c>
      <c r="B37" s="2">
        <v>43928.626851851855</v>
      </c>
      <c r="C37" s="3">
        <f>WEEKDAY(Tabla15[[#This Row],[FECHA]],2)</f>
        <v>2</v>
      </c>
      <c r="D37" s="3">
        <f>WEEKDAY(Tabla15[[#This Row],[FECHA]],2)</f>
        <v>2</v>
      </c>
      <c r="E37" s="3" t="str">
        <f>VLOOKUP(Tabla15[[#This Row],[Dia]],$Q$4:$R$10,2,FALSE)</f>
        <v>Martes</v>
      </c>
      <c r="F37" s="3">
        <f t="shared" si="0"/>
        <v>4</v>
      </c>
      <c r="G37" s="3">
        <f t="shared" si="1"/>
        <v>15</v>
      </c>
      <c r="H37" s="1">
        <v>6</v>
      </c>
      <c r="I37" s="1">
        <v>43</v>
      </c>
      <c r="J37" s="1">
        <v>337</v>
      </c>
      <c r="K37" s="1">
        <v>286</v>
      </c>
      <c r="L37" s="1">
        <v>4175</v>
      </c>
      <c r="M37" s="1">
        <v>5116</v>
      </c>
      <c r="N37" s="1">
        <v>301</v>
      </c>
      <c r="O37" s="4">
        <v>13339.3</v>
      </c>
      <c r="R37"/>
      <c r="S37" s="6">
        <v>28</v>
      </c>
      <c r="T37" s="4">
        <v>19509</v>
      </c>
      <c r="U37" s="4">
        <v>258473.99999999997</v>
      </c>
      <c r="V37" s="4">
        <v>14165</v>
      </c>
    </row>
    <row r="38" spans="1:22" x14ac:dyDescent="0.3">
      <c r="A38" s="1">
        <v>38</v>
      </c>
      <c r="B38" s="2">
        <v>43929.59202546296</v>
      </c>
      <c r="C38" s="3">
        <f>WEEKDAY(Tabla15[[#This Row],[FECHA]],2)</f>
        <v>3</v>
      </c>
      <c r="D38" s="3">
        <f>WEEKDAY(Tabla15[[#This Row],[FECHA]],2)</f>
        <v>3</v>
      </c>
      <c r="E38" s="3" t="str">
        <f>VLOOKUP(Tabla15[[#This Row],[Dia]],$Q$4:$R$10,2,FALSE)</f>
        <v>Miércoles</v>
      </c>
      <c r="F38" s="3">
        <f t="shared" si="0"/>
        <v>4</v>
      </c>
      <c r="G38" s="3">
        <f t="shared" si="1"/>
        <v>15</v>
      </c>
      <c r="H38" s="1">
        <v>5</v>
      </c>
      <c r="I38" s="1">
        <v>48</v>
      </c>
      <c r="J38" s="1">
        <v>362</v>
      </c>
      <c r="K38" s="1">
        <v>316</v>
      </c>
      <c r="L38" s="1">
        <v>4383</v>
      </c>
      <c r="M38" s="1">
        <v>5546</v>
      </c>
      <c r="N38" s="1">
        <v>430</v>
      </c>
      <c r="O38" s="4">
        <v>16318.600000000002</v>
      </c>
      <c r="R38"/>
      <c r="S38" s="6">
        <v>29</v>
      </c>
      <c r="T38" s="4">
        <v>15765</v>
      </c>
      <c r="U38" s="4">
        <v>246790.59999999998</v>
      </c>
      <c r="V38" s="4">
        <v>12897</v>
      </c>
    </row>
    <row r="39" spans="1:22" x14ac:dyDescent="0.3">
      <c r="A39" s="1">
        <v>39</v>
      </c>
      <c r="B39" s="2">
        <v>43930.577835648146</v>
      </c>
      <c r="C39" s="3">
        <f>WEEKDAY(Tabla15[[#This Row],[FECHA]],2)</f>
        <v>4</v>
      </c>
      <c r="D39" s="3">
        <f>WEEKDAY(Tabla15[[#This Row],[FECHA]],2)</f>
        <v>4</v>
      </c>
      <c r="E39" s="3" t="str">
        <f>VLOOKUP(Tabla15[[#This Row],[Dia]],$Q$4:$R$10,2,FALSE)</f>
        <v>Jueves</v>
      </c>
      <c r="F39" s="3">
        <f t="shared" si="0"/>
        <v>4</v>
      </c>
      <c r="G39" s="3">
        <f t="shared" si="1"/>
        <v>15</v>
      </c>
      <c r="H39" s="1">
        <v>9</v>
      </c>
      <c r="I39" s="1">
        <v>57</v>
      </c>
      <c r="J39" s="1">
        <v>360</v>
      </c>
      <c r="K39" s="1">
        <v>316</v>
      </c>
      <c r="L39" s="1">
        <v>4641</v>
      </c>
      <c r="M39" s="1">
        <v>5972</v>
      </c>
      <c r="N39" s="1">
        <v>426</v>
      </c>
      <c r="O39" s="4">
        <v>15252.400000000001</v>
      </c>
      <c r="R39"/>
      <c r="S39" s="6">
        <v>30</v>
      </c>
      <c r="T39" s="4">
        <v>14897</v>
      </c>
      <c r="U39" s="4">
        <v>245799.30000000002</v>
      </c>
      <c r="V39" s="4">
        <v>11679</v>
      </c>
    </row>
    <row r="40" spans="1:22" x14ac:dyDescent="0.3">
      <c r="A40" s="1">
        <v>40</v>
      </c>
      <c r="B40" s="2">
        <v>43931.658043981479</v>
      </c>
      <c r="C40" s="3">
        <f>WEEKDAY(Tabla15[[#This Row],[FECHA]],2)</f>
        <v>5</v>
      </c>
      <c r="D40" s="3">
        <f>WEEKDAY(Tabla15[[#This Row],[FECHA]],2)</f>
        <v>5</v>
      </c>
      <c r="E40" s="3" t="str">
        <f>VLOOKUP(Tabla15[[#This Row],[Dia]],$Q$4:$R$10,2,FALSE)</f>
        <v>Viernes</v>
      </c>
      <c r="F40" s="3">
        <f t="shared" si="0"/>
        <v>4</v>
      </c>
      <c r="G40" s="3">
        <f t="shared" si="1"/>
        <v>15</v>
      </c>
      <c r="H40" s="1">
        <v>8</v>
      </c>
      <c r="I40" s="1">
        <v>65</v>
      </c>
      <c r="J40" s="1">
        <v>383</v>
      </c>
      <c r="K40" s="1">
        <v>318</v>
      </c>
      <c r="L40" s="1">
        <v>4865</v>
      </c>
      <c r="M40" s="1">
        <v>6501</v>
      </c>
      <c r="N40" s="1">
        <v>529</v>
      </c>
      <c r="O40" s="4">
        <v>11874.300000000003</v>
      </c>
      <c r="R40"/>
      <c r="S40" s="6">
        <v>31</v>
      </c>
      <c r="T40" s="4">
        <v>13913</v>
      </c>
      <c r="U40" s="4">
        <v>221271.2</v>
      </c>
      <c r="V40" s="4">
        <v>10359</v>
      </c>
    </row>
    <row r="41" spans="1:22" x14ac:dyDescent="0.3">
      <c r="A41" s="1">
        <v>41</v>
      </c>
      <c r="B41" s="2">
        <v>43932.615983796299</v>
      </c>
      <c r="C41" s="3">
        <f>WEEKDAY(Tabla15[[#This Row],[FECHA]],2)</f>
        <v>6</v>
      </c>
      <c r="D41" s="3">
        <f>WEEKDAY(Tabla15[[#This Row],[FECHA]],2)</f>
        <v>6</v>
      </c>
      <c r="E41" s="3" t="str">
        <f>VLOOKUP(Tabla15[[#This Row],[Dia]],$Q$4:$R$10,2,FALSE)</f>
        <v>Sábado</v>
      </c>
      <c r="F41" s="3">
        <f t="shared" si="0"/>
        <v>4</v>
      </c>
      <c r="G41" s="3">
        <f t="shared" si="1"/>
        <v>15</v>
      </c>
      <c r="H41" s="1">
        <v>8</v>
      </c>
      <c r="I41" s="1">
        <v>73</v>
      </c>
      <c r="J41" s="1">
        <v>383</v>
      </c>
      <c r="K41" s="1">
        <v>322</v>
      </c>
      <c r="L41" s="1">
        <v>4945</v>
      </c>
      <c r="M41" s="1">
        <v>6927</v>
      </c>
      <c r="N41" s="1">
        <v>426</v>
      </c>
      <c r="O41" s="4">
        <v>2092.8999999999996</v>
      </c>
      <c r="R41"/>
      <c r="S41" s="6">
        <v>32</v>
      </c>
      <c r="T41" s="4">
        <v>13441</v>
      </c>
      <c r="U41" s="4">
        <v>227182.69999999998</v>
      </c>
      <c r="V41" s="4">
        <v>9511</v>
      </c>
    </row>
    <row r="42" spans="1:22" x14ac:dyDescent="0.3">
      <c r="A42" s="1">
        <v>42</v>
      </c>
      <c r="B42" s="2">
        <v>43933.658750000002</v>
      </c>
      <c r="C42" s="3">
        <f>WEEKDAY(Tabla15[[#This Row],[FECHA]],2)</f>
        <v>7</v>
      </c>
      <c r="D42" s="3">
        <f>WEEKDAY(Tabla15[[#This Row],[FECHA]],2)</f>
        <v>7</v>
      </c>
      <c r="E42" s="3" t="str">
        <f>VLOOKUP(Tabla15[[#This Row],[Dia]],$Q$4:$R$10,2,FALSE)</f>
        <v>Domingo</v>
      </c>
      <c r="F42" s="3">
        <f t="shared" si="0"/>
        <v>4</v>
      </c>
      <c r="G42" s="3">
        <f t="shared" si="1"/>
        <v>15</v>
      </c>
      <c r="H42" s="1">
        <v>7</v>
      </c>
      <c r="I42" s="1">
        <v>80</v>
      </c>
      <c r="J42" s="1">
        <v>387</v>
      </c>
      <c r="K42" s="1">
        <v>328</v>
      </c>
      <c r="L42" s="1">
        <v>5074</v>
      </c>
      <c r="M42" s="1">
        <v>7213</v>
      </c>
      <c r="N42" s="1">
        <v>286</v>
      </c>
      <c r="O42" s="4">
        <v>1157</v>
      </c>
      <c r="R42"/>
      <c r="S42" s="6">
        <v>33</v>
      </c>
      <c r="T42" s="4">
        <v>12891</v>
      </c>
      <c r="U42" s="4">
        <v>227228.79999999996</v>
      </c>
      <c r="V42" s="4">
        <v>8711</v>
      </c>
    </row>
    <row r="43" spans="1:22" x14ac:dyDescent="0.3">
      <c r="A43" s="1">
        <v>43</v>
      </c>
      <c r="B43" s="2">
        <v>43934.60355324074</v>
      </c>
      <c r="C43" s="3">
        <f>WEEKDAY(Tabla15[[#This Row],[FECHA]],2)</f>
        <v>1</v>
      </c>
      <c r="D43" s="3">
        <f>WEEKDAY(Tabla15[[#This Row],[FECHA]],2)</f>
        <v>1</v>
      </c>
      <c r="E43" s="3" t="str">
        <f>VLOOKUP(Tabla15[[#This Row],[Dia]],$Q$4:$R$10,2,FALSE)</f>
        <v xml:space="preserve">Lunes </v>
      </c>
      <c r="F43" s="3">
        <f t="shared" si="0"/>
        <v>4</v>
      </c>
      <c r="G43" s="3">
        <f t="shared" si="1"/>
        <v>16</v>
      </c>
      <c r="H43" s="1">
        <v>2</v>
      </c>
      <c r="I43" s="1">
        <v>82</v>
      </c>
      <c r="J43" s="1">
        <v>387</v>
      </c>
      <c r="K43" s="1">
        <v>330</v>
      </c>
      <c r="L43" s="1">
        <v>5076</v>
      </c>
      <c r="M43" s="1">
        <v>7525</v>
      </c>
      <c r="N43" s="1">
        <v>312</v>
      </c>
      <c r="O43" s="4">
        <v>20577.2</v>
      </c>
      <c r="R43"/>
      <c r="S43" s="6">
        <v>34</v>
      </c>
      <c r="T43" s="4">
        <v>11724</v>
      </c>
      <c r="U43" s="4">
        <v>226591.69999999998</v>
      </c>
      <c r="V43" s="4">
        <v>7688</v>
      </c>
    </row>
    <row r="44" spans="1:22" x14ac:dyDescent="0.3">
      <c r="A44" s="1">
        <v>44</v>
      </c>
      <c r="B44" s="2">
        <v>43935.620995370373</v>
      </c>
      <c r="C44" s="3">
        <f>WEEKDAY(Tabla15[[#This Row],[FECHA]],2)</f>
        <v>2</v>
      </c>
      <c r="D44" s="3">
        <f>WEEKDAY(Tabla15[[#This Row],[FECHA]],2)</f>
        <v>2</v>
      </c>
      <c r="E44" s="3" t="str">
        <f>VLOOKUP(Tabla15[[#This Row],[Dia]],$Q$4:$R$10,2,FALSE)</f>
        <v>Martes</v>
      </c>
      <c r="F44" s="3">
        <f t="shared" si="0"/>
        <v>4</v>
      </c>
      <c r="G44" s="3">
        <f t="shared" si="1"/>
        <v>16</v>
      </c>
      <c r="H44" s="1">
        <v>10</v>
      </c>
      <c r="I44" s="1">
        <v>92</v>
      </c>
      <c r="J44" s="1">
        <v>379</v>
      </c>
      <c r="K44" s="1">
        <v>315</v>
      </c>
      <c r="L44" s="1">
        <v>5179</v>
      </c>
      <c r="M44" s="1">
        <v>7917</v>
      </c>
      <c r="N44" s="1">
        <v>392</v>
      </c>
      <c r="O44" s="4">
        <v>14175.899999999998</v>
      </c>
      <c r="R44"/>
      <c r="S44" s="6">
        <v>35</v>
      </c>
      <c r="T44" s="4">
        <v>12286</v>
      </c>
      <c r="U44" s="4">
        <v>210247.59999999998</v>
      </c>
      <c r="V44" s="4">
        <v>6955</v>
      </c>
    </row>
    <row r="45" spans="1:22" x14ac:dyDescent="0.3">
      <c r="A45" s="1">
        <v>45</v>
      </c>
      <c r="B45" s="2">
        <v>43936.617939814816</v>
      </c>
      <c r="C45" s="3">
        <f>WEEKDAY(Tabla15[[#This Row],[FECHA]],2)</f>
        <v>3</v>
      </c>
      <c r="D45" s="3">
        <f>WEEKDAY(Tabla15[[#This Row],[FECHA]],2)</f>
        <v>3</v>
      </c>
      <c r="E45" s="3" t="str">
        <f>VLOOKUP(Tabla15[[#This Row],[Dia]],$Q$4:$R$10,2,FALSE)</f>
        <v>Miércoles</v>
      </c>
      <c r="F45" s="3">
        <f t="shared" si="0"/>
        <v>4</v>
      </c>
      <c r="G45" s="3">
        <f t="shared" si="1"/>
        <v>16</v>
      </c>
      <c r="H45" s="1">
        <v>2</v>
      </c>
      <c r="I45" s="1">
        <v>94</v>
      </c>
      <c r="J45" s="1">
        <v>389</v>
      </c>
      <c r="K45" s="1">
        <v>315</v>
      </c>
      <c r="L45" s="1">
        <v>5242</v>
      </c>
      <c r="M45" s="1">
        <v>8273</v>
      </c>
      <c r="N45" s="1">
        <v>356</v>
      </c>
      <c r="O45" s="4">
        <v>18958.300000000007</v>
      </c>
      <c r="R45"/>
      <c r="S45" s="6">
        <v>36</v>
      </c>
      <c r="T45" s="4">
        <v>12546</v>
      </c>
      <c r="U45" s="4">
        <v>225372.40000000002</v>
      </c>
      <c r="V45" s="4">
        <v>6567</v>
      </c>
    </row>
    <row r="46" spans="1:22" x14ac:dyDescent="0.3">
      <c r="A46" s="1">
        <v>46</v>
      </c>
      <c r="B46" s="2">
        <v>43937.618935185186</v>
      </c>
      <c r="C46" s="3">
        <f>WEEKDAY(Tabla15[[#This Row],[FECHA]],2)</f>
        <v>4</v>
      </c>
      <c r="D46" s="3">
        <f>WEEKDAY(Tabla15[[#This Row],[FECHA]],2)</f>
        <v>4</v>
      </c>
      <c r="E46" s="3" t="str">
        <f>VLOOKUP(Tabla15[[#This Row],[Dia]],$Q$4:$R$10,2,FALSE)</f>
        <v>Jueves</v>
      </c>
      <c r="F46" s="3">
        <f t="shared" si="0"/>
        <v>4</v>
      </c>
      <c r="G46" s="3">
        <f t="shared" si="1"/>
        <v>16</v>
      </c>
      <c r="H46" s="1">
        <v>11</v>
      </c>
      <c r="I46" s="1">
        <v>105</v>
      </c>
      <c r="J46" s="1">
        <v>384</v>
      </c>
      <c r="K46" s="1">
        <v>313</v>
      </c>
      <c r="L46" s="1">
        <v>5403</v>
      </c>
      <c r="M46" s="1">
        <v>8807</v>
      </c>
      <c r="N46" s="1">
        <v>534</v>
      </c>
      <c r="O46" s="4">
        <v>13972.8</v>
      </c>
      <c r="R46"/>
      <c r="S46" s="6">
        <v>37</v>
      </c>
      <c r="T46" s="4">
        <v>12242</v>
      </c>
      <c r="U46" s="4">
        <v>230466.5</v>
      </c>
      <c r="V46" s="4">
        <v>6485</v>
      </c>
    </row>
    <row r="47" spans="1:22" x14ac:dyDescent="0.3">
      <c r="A47" s="1">
        <v>47</v>
      </c>
      <c r="B47" s="2">
        <v>43938.60255787037</v>
      </c>
      <c r="C47" s="3">
        <f>WEEKDAY(Tabla15[[#This Row],[FECHA]],2)</f>
        <v>5</v>
      </c>
      <c r="D47" s="3">
        <f>WEEKDAY(Tabla15[[#This Row],[FECHA]],2)</f>
        <v>5</v>
      </c>
      <c r="E47" s="3" t="str">
        <f>VLOOKUP(Tabla15[[#This Row],[Dia]],$Q$4:$R$10,2,FALSE)</f>
        <v>Viernes</v>
      </c>
      <c r="F47" s="3">
        <f t="shared" si="0"/>
        <v>4</v>
      </c>
      <c r="G47" s="3">
        <f t="shared" si="1"/>
        <v>16</v>
      </c>
      <c r="H47" s="1">
        <v>11</v>
      </c>
      <c r="I47" s="1">
        <v>116</v>
      </c>
      <c r="J47" s="1">
        <v>385</v>
      </c>
      <c r="K47" s="1">
        <v>316</v>
      </c>
      <c r="L47" s="1">
        <v>5515</v>
      </c>
      <c r="M47" s="1">
        <v>9252</v>
      </c>
      <c r="N47" s="1">
        <v>445</v>
      </c>
      <c r="O47" s="4">
        <v>18196.099999999999</v>
      </c>
      <c r="R47"/>
      <c r="S47" s="6">
        <v>38</v>
      </c>
      <c r="T47" s="4">
        <v>11507</v>
      </c>
      <c r="U47" s="4">
        <v>206211.9</v>
      </c>
      <c r="V47" s="4">
        <v>6301</v>
      </c>
    </row>
    <row r="48" spans="1:22" x14ac:dyDescent="0.3">
      <c r="A48" s="1">
        <v>48</v>
      </c>
      <c r="B48" s="2">
        <v>43939.631874999999</v>
      </c>
      <c r="C48" s="3">
        <f>WEEKDAY(Tabla15[[#This Row],[FECHA]],2)</f>
        <v>6</v>
      </c>
      <c r="D48" s="3">
        <f>WEEKDAY(Tabla15[[#This Row],[FECHA]],2)</f>
        <v>6</v>
      </c>
      <c r="E48" s="3" t="str">
        <f>VLOOKUP(Tabla15[[#This Row],[Dia]],$Q$4:$R$10,2,FALSE)</f>
        <v>Sábado</v>
      </c>
      <c r="F48" s="3">
        <f t="shared" si="0"/>
        <v>4</v>
      </c>
      <c r="G48" s="3">
        <f t="shared" si="1"/>
        <v>16</v>
      </c>
      <c r="H48" s="1">
        <v>10</v>
      </c>
      <c r="I48" s="1">
        <v>126</v>
      </c>
      <c r="J48" s="1">
        <v>360</v>
      </c>
      <c r="K48" s="1">
        <v>296</v>
      </c>
      <c r="L48" s="1">
        <v>5569</v>
      </c>
      <c r="M48" s="1">
        <v>9730</v>
      </c>
      <c r="N48" s="1">
        <v>478</v>
      </c>
      <c r="O48" s="4">
        <v>4746.7</v>
      </c>
      <c r="R48"/>
      <c r="S48" s="6">
        <v>39</v>
      </c>
      <c r="T48" s="4">
        <v>11647</v>
      </c>
      <c r="U48" s="4">
        <v>225710.59999999995</v>
      </c>
      <c r="V48" s="4">
        <v>6304</v>
      </c>
    </row>
    <row r="49" spans="1:22" x14ac:dyDescent="0.3">
      <c r="A49" s="1">
        <v>49</v>
      </c>
      <c r="B49" s="2">
        <v>43940.642199074071</v>
      </c>
      <c r="C49" s="3">
        <f>WEEKDAY(Tabla15[[#This Row],[FECHA]],2)</f>
        <v>7</v>
      </c>
      <c r="D49" s="3">
        <f>WEEKDAY(Tabla15[[#This Row],[FECHA]],2)</f>
        <v>7</v>
      </c>
      <c r="E49" s="3" t="str">
        <f>VLOOKUP(Tabla15[[#This Row],[Dia]],$Q$4:$R$10,2,FALSE)</f>
        <v>Domingo</v>
      </c>
      <c r="F49" s="3">
        <f t="shared" si="0"/>
        <v>4</v>
      </c>
      <c r="G49" s="3">
        <f t="shared" si="1"/>
        <v>16</v>
      </c>
      <c r="H49" s="1">
        <v>7</v>
      </c>
      <c r="I49" s="1">
        <v>133</v>
      </c>
      <c r="J49" s="1">
        <v>373</v>
      </c>
      <c r="K49" s="1">
        <v>312</v>
      </c>
      <c r="L49" s="1">
        <v>5617</v>
      </c>
      <c r="M49" s="1">
        <v>10088</v>
      </c>
      <c r="N49" s="1">
        <v>358</v>
      </c>
      <c r="O49" s="4">
        <v>483.2</v>
      </c>
      <c r="R49"/>
      <c r="S49" s="6">
        <v>40</v>
      </c>
      <c r="T49" s="4">
        <v>12449</v>
      </c>
      <c r="U49" s="4">
        <v>223014.80000000002</v>
      </c>
      <c r="V49" s="4">
        <v>6020</v>
      </c>
    </row>
    <row r="50" spans="1:22" x14ac:dyDescent="0.3">
      <c r="A50" s="1">
        <v>50</v>
      </c>
      <c r="B50" s="2">
        <v>43941.615601851852</v>
      </c>
      <c r="C50" s="3">
        <f>WEEKDAY(Tabla15[[#This Row],[FECHA]],2)</f>
        <v>1</v>
      </c>
      <c r="D50" s="3">
        <f>WEEKDAY(Tabla15[[#This Row],[FECHA]],2)</f>
        <v>1</v>
      </c>
      <c r="E50" s="3" t="str">
        <f>VLOOKUP(Tabla15[[#This Row],[Dia]],$Q$4:$R$10,2,FALSE)</f>
        <v xml:space="preserve">Lunes </v>
      </c>
      <c r="F50" s="3">
        <f t="shared" si="0"/>
        <v>4</v>
      </c>
      <c r="G50" s="3">
        <f t="shared" si="1"/>
        <v>17</v>
      </c>
      <c r="H50" s="1">
        <v>6</v>
      </c>
      <c r="I50" s="1">
        <v>139</v>
      </c>
      <c r="J50" s="1">
        <v>377</v>
      </c>
      <c r="K50" s="1">
        <v>296</v>
      </c>
      <c r="L50" s="1">
        <v>5692</v>
      </c>
      <c r="M50" s="1">
        <v>10507</v>
      </c>
      <c r="N50" s="1">
        <v>419</v>
      </c>
      <c r="O50" s="4">
        <v>25386.699999999997</v>
      </c>
      <c r="R50"/>
      <c r="S50" s="6">
        <v>41</v>
      </c>
      <c r="T50" s="4">
        <v>11421</v>
      </c>
      <c r="U50" s="4">
        <v>221297.6</v>
      </c>
      <c r="V50" s="4">
        <v>5759</v>
      </c>
    </row>
    <row r="51" spans="1:22" x14ac:dyDescent="0.3">
      <c r="A51" s="1">
        <v>51</v>
      </c>
      <c r="B51" s="2">
        <v>43942.617824074077</v>
      </c>
      <c r="C51" s="3">
        <f>WEEKDAY(Tabla15[[#This Row],[FECHA]],2)</f>
        <v>2</v>
      </c>
      <c r="D51" s="3">
        <f>WEEKDAY(Tabla15[[#This Row],[FECHA]],2)</f>
        <v>2</v>
      </c>
      <c r="E51" s="3" t="str">
        <f>VLOOKUP(Tabla15[[#This Row],[Dia]],$Q$4:$R$10,2,FALSE)</f>
        <v>Martes</v>
      </c>
      <c r="F51" s="3">
        <f t="shared" si="0"/>
        <v>4</v>
      </c>
      <c r="G51" s="3">
        <f t="shared" si="1"/>
        <v>17</v>
      </c>
      <c r="H51" s="1">
        <v>8</v>
      </c>
      <c r="I51" s="1">
        <v>147</v>
      </c>
      <c r="J51" s="1">
        <v>392</v>
      </c>
      <c r="K51" s="1">
        <v>303</v>
      </c>
      <c r="L51" s="1">
        <v>5716</v>
      </c>
      <c r="M51" s="1">
        <v>10832</v>
      </c>
      <c r="N51" s="1">
        <v>325</v>
      </c>
      <c r="O51" s="4">
        <v>16447.899999999994</v>
      </c>
      <c r="R51"/>
      <c r="S51" s="6">
        <v>42</v>
      </c>
      <c r="T51" s="4">
        <v>10379</v>
      </c>
      <c r="U51" s="4">
        <v>214273.59999999998</v>
      </c>
      <c r="V51" s="4">
        <v>5495</v>
      </c>
    </row>
    <row r="52" spans="1:22" x14ac:dyDescent="0.3">
      <c r="A52" s="1">
        <v>52</v>
      </c>
      <c r="B52" s="2">
        <v>43943.647974537038</v>
      </c>
      <c r="C52" s="3">
        <f>WEEKDAY(Tabla15[[#This Row],[FECHA]],2)</f>
        <v>3</v>
      </c>
      <c r="D52" s="3">
        <f>WEEKDAY(Tabla15[[#This Row],[FECHA]],2)</f>
        <v>3</v>
      </c>
      <c r="E52" s="3" t="str">
        <f>VLOOKUP(Tabla15[[#This Row],[Dia]],$Q$4:$R$10,2,FALSE)</f>
        <v>Miércoles</v>
      </c>
      <c r="F52" s="3">
        <f t="shared" si="0"/>
        <v>4</v>
      </c>
      <c r="G52" s="3">
        <f t="shared" si="1"/>
        <v>17</v>
      </c>
      <c r="H52" s="1">
        <v>13</v>
      </c>
      <c r="I52" s="1">
        <v>160</v>
      </c>
      <c r="J52" s="1">
        <v>399</v>
      </c>
      <c r="K52" s="1">
        <v>309</v>
      </c>
      <c r="L52" s="1">
        <v>5750</v>
      </c>
      <c r="M52" s="1">
        <v>11296</v>
      </c>
      <c r="N52" s="1">
        <v>464</v>
      </c>
      <c r="O52" s="4">
        <v>20317.400000000001</v>
      </c>
      <c r="R52"/>
      <c r="S52" s="6">
        <v>43</v>
      </c>
      <c r="T52" s="4">
        <v>10235</v>
      </c>
      <c r="U52" s="4">
        <v>226848.10000000003</v>
      </c>
      <c r="V52" s="4">
        <v>5276</v>
      </c>
    </row>
    <row r="53" spans="1:22" x14ac:dyDescent="0.3">
      <c r="A53" s="1">
        <v>53</v>
      </c>
      <c r="B53" s="2">
        <v>43944.634571759256</v>
      </c>
      <c r="C53" s="3">
        <f>WEEKDAY(Tabla15[[#This Row],[FECHA]],2)</f>
        <v>4</v>
      </c>
      <c r="D53" s="3">
        <f>WEEKDAY(Tabla15[[#This Row],[FECHA]],2)</f>
        <v>4</v>
      </c>
      <c r="E53" s="3" t="str">
        <f>VLOOKUP(Tabla15[[#This Row],[Dia]],$Q$4:$R$10,2,FALSE)</f>
        <v>Jueves</v>
      </c>
      <c r="F53" s="3">
        <f t="shared" si="0"/>
        <v>4</v>
      </c>
      <c r="G53" s="3">
        <f t="shared" si="1"/>
        <v>17</v>
      </c>
      <c r="H53" s="1">
        <v>8</v>
      </c>
      <c r="I53" s="1">
        <v>168</v>
      </c>
      <c r="J53" s="1">
        <v>411</v>
      </c>
      <c r="K53" s="1">
        <v>316</v>
      </c>
      <c r="L53" s="1">
        <v>5840</v>
      </c>
      <c r="M53" s="1">
        <v>11812</v>
      </c>
      <c r="N53" s="1">
        <v>516</v>
      </c>
      <c r="O53" s="4">
        <v>14598</v>
      </c>
      <c r="R53"/>
      <c r="S53" s="6">
        <v>44</v>
      </c>
      <c r="T53" s="4">
        <v>9772</v>
      </c>
      <c r="U53" s="4">
        <v>205020.3</v>
      </c>
      <c r="V53" s="4">
        <v>5203</v>
      </c>
    </row>
    <row r="54" spans="1:22" x14ac:dyDescent="0.3">
      <c r="A54" s="1">
        <v>54</v>
      </c>
      <c r="B54" s="2">
        <v>43945.620196759257</v>
      </c>
      <c r="C54" s="3">
        <f>WEEKDAY(Tabla15[[#This Row],[FECHA]],2)</f>
        <v>5</v>
      </c>
      <c r="D54" s="3">
        <f>WEEKDAY(Tabla15[[#This Row],[FECHA]],2)</f>
        <v>5</v>
      </c>
      <c r="E54" s="3" t="str">
        <f>VLOOKUP(Tabla15[[#This Row],[Dia]],$Q$4:$R$10,2,FALSE)</f>
        <v>Viernes</v>
      </c>
      <c r="F54" s="3">
        <f t="shared" si="0"/>
        <v>4</v>
      </c>
      <c r="G54" s="3">
        <f t="shared" si="1"/>
        <v>17</v>
      </c>
      <c r="H54" s="1">
        <v>6</v>
      </c>
      <c r="I54" s="1">
        <v>174</v>
      </c>
      <c r="J54" s="1">
        <v>415</v>
      </c>
      <c r="K54" s="1">
        <v>325</v>
      </c>
      <c r="L54" s="1">
        <v>5805</v>
      </c>
      <c r="M54" s="1">
        <v>12306</v>
      </c>
      <c r="N54" s="1">
        <v>494</v>
      </c>
      <c r="O54" s="4">
        <v>20481.399999999998</v>
      </c>
      <c r="R54"/>
      <c r="S54" s="6">
        <v>45</v>
      </c>
      <c r="T54" s="4">
        <v>9654</v>
      </c>
      <c r="U54" s="4">
        <v>210098.55000000002</v>
      </c>
      <c r="V54" s="4">
        <v>5110</v>
      </c>
    </row>
    <row r="55" spans="1:22" x14ac:dyDescent="0.3">
      <c r="A55" s="1">
        <v>55</v>
      </c>
      <c r="B55" s="2">
        <v>43946.615787037037</v>
      </c>
      <c r="C55" s="3">
        <f>WEEKDAY(Tabla15[[#This Row],[FECHA]],2)</f>
        <v>6</v>
      </c>
      <c r="D55" s="3">
        <f>WEEKDAY(Tabla15[[#This Row],[FECHA]],2)</f>
        <v>6</v>
      </c>
      <c r="E55" s="3" t="str">
        <f>VLOOKUP(Tabla15[[#This Row],[Dia]],$Q$4:$R$10,2,FALSE)</f>
        <v>Sábado</v>
      </c>
      <c r="F55" s="3">
        <f t="shared" si="0"/>
        <v>4</v>
      </c>
      <c r="G55" s="3">
        <f t="shared" si="1"/>
        <v>17</v>
      </c>
      <c r="H55" s="1">
        <v>7</v>
      </c>
      <c r="I55" s="1">
        <v>181</v>
      </c>
      <c r="J55" s="1">
        <v>418</v>
      </c>
      <c r="K55" s="1">
        <v>321</v>
      </c>
      <c r="L55" s="1">
        <v>5931</v>
      </c>
      <c r="M55" s="1">
        <v>12858</v>
      </c>
      <c r="N55" s="1">
        <v>552</v>
      </c>
      <c r="O55" s="4">
        <v>2199.3999999999996</v>
      </c>
      <c r="R55"/>
      <c r="S55" s="6">
        <v>46</v>
      </c>
      <c r="T55" s="4">
        <v>9769</v>
      </c>
      <c r="U55" s="4">
        <v>209142.09999999998</v>
      </c>
      <c r="V55" s="4">
        <v>5081</v>
      </c>
    </row>
    <row r="56" spans="1:22" x14ac:dyDescent="0.3">
      <c r="A56" s="1">
        <v>56</v>
      </c>
      <c r="B56" s="2">
        <v>43947.655127314814</v>
      </c>
      <c r="C56" s="3">
        <f>WEEKDAY(Tabla15[[#This Row],[FECHA]],2)</f>
        <v>7</v>
      </c>
      <c r="D56" s="3">
        <f>WEEKDAY(Tabla15[[#This Row],[FECHA]],2)</f>
        <v>7</v>
      </c>
      <c r="E56" s="3" t="str">
        <f>VLOOKUP(Tabla15[[#This Row],[Dia]],$Q$4:$R$10,2,FALSE)</f>
        <v>Domingo</v>
      </c>
      <c r="F56" s="3">
        <f t="shared" si="0"/>
        <v>4</v>
      </c>
      <c r="G56" s="3">
        <f t="shared" si="1"/>
        <v>17</v>
      </c>
      <c r="H56" s="1">
        <v>8</v>
      </c>
      <c r="I56" s="1">
        <v>189</v>
      </c>
      <c r="J56" s="1">
        <v>415</v>
      </c>
      <c r="K56" s="1">
        <v>319</v>
      </c>
      <c r="L56" s="1">
        <v>6118</v>
      </c>
      <c r="M56" s="1">
        <v>13331</v>
      </c>
      <c r="N56" s="1">
        <v>473</v>
      </c>
      <c r="O56" s="4">
        <v>321.7</v>
      </c>
      <c r="R56"/>
      <c r="S56" s="6" t="s">
        <v>26</v>
      </c>
      <c r="T56" s="4">
        <v>500157</v>
      </c>
      <c r="U56" s="4">
        <v>7011386.1499999976</v>
      </c>
      <c r="V56" s="4">
        <v>246358</v>
      </c>
    </row>
    <row r="57" spans="1:22" x14ac:dyDescent="0.3">
      <c r="A57" s="1">
        <v>57</v>
      </c>
      <c r="B57" s="2">
        <v>43948.604537037034</v>
      </c>
      <c r="C57" s="3">
        <f>WEEKDAY(Tabla15[[#This Row],[FECHA]],2)</f>
        <v>1</v>
      </c>
      <c r="D57" s="3">
        <f>WEEKDAY(Tabla15[[#This Row],[FECHA]],2)</f>
        <v>1</v>
      </c>
      <c r="E57" s="3" t="str">
        <f>VLOOKUP(Tabla15[[#This Row],[Dia]],$Q$4:$R$10,2,FALSE)</f>
        <v xml:space="preserve">Lunes </v>
      </c>
      <c r="F57" s="3">
        <f t="shared" si="0"/>
        <v>4</v>
      </c>
      <c r="G57" s="3">
        <f t="shared" si="1"/>
        <v>18</v>
      </c>
      <c r="H57" s="1">
        <v>9</v>
      </c>
      <c r="I57" s="1">
        <v>198</v>
      </c>
      <c r="J57" s="1">
        <v>426</v>
      </c>
      <c r="K57" s="1">
        <v>325</v>
      </c>
      <c r="L57" s="1">
        <v>6288</v>
      </c>
      <c r="M57" s="1">
        <v>13813</v>
      </c>
      <c r="N57" s="1">
        <v>482</v>
      </c>
      <c r="O57" s="4">
        <v>27418.199999999997</v>
      </c>
      <c r="R57"/>
      <c r="V57" s="1"/>
    </row>
    <row r="58" spans="1:22" x14ac:dyDescent="0.3">
      <c r="A58" s="1">
        <v>58</v>
      </c>
      <c r="B58" s="2">
        <v>43949.623842592591</v>
      </c>
      <c r="C58" s="3">
        <f>WEEKDAY(Tabla15[[#This Row],[FECHA]],2)</f>
        <v>2</v>
      </c>
      <c r="D58" s="3">
        <f>WEEKDAY(Tabla15[[#This Row],[FECHA]],2)</f>
        <v>2</v>
      </c>
      <c r="E58" s="3" t="str">
        <f>VLOOKUP(Tabla15[[#This Row],[Dia]],$Q$4:$R$10,2,FALSE)</f>
        <v>Martes</v>
      </c>
      <c r="F58" s="3">
        <f t="shared" si="0"/>
        <v>4</v>
      </c>
      <c r="G58" s="3">
        <f t="shared" si="1"/>
        <v>18</v>
      </c>
      <c r="H58" s="1">
        <v>9</v>
      </c>
      <c r="I58" s="1">
        <v>207</v>
      </c>
      <c r="J58" s="1">
        <v>428</v>
      </c>
      <c r="K58" s="1">
        <v>317</v>
      </c>
      <c r="L58" s="1">
        <v>6448</v>
      </c>
      <c r="M58" s="1">
        <v>14365</v>
      </c>
      <c r="N58" s="1">
        <v>552</v>
      </c>
      <c r="O58" s="4">
        <v>18051.100000000002</v>
      </c>
      <c r="R58"/>
      <c r="V58" s="1"/>
    </row>
    <row r="59" spans="1:22" x14ac:dyDescent="0.3">
      <c r="A59" s="1">
        <v>59</v>
      </c>
      <c r="B59" s="2">
        <v>43950.637314814812</v>
      </c>
      <c r="C59" s="3">
        <f>WEEKDAY(Tabla15[[#This Row],[FECHA]],2)</f>
        <v>3</v>
      </c>
      <c r="D59" s="3">
        <f>WEEKDAY(Tabla15[[#This Row],[FECHA]],2)</f>
        <v>3</v>
      </c>
      <c r="E59" s="3" t="str">
        <f>VLOOKUP(Tabla15[[#This Row],[Dia]],$Q$4:$R$10,2,FALSE)</f>
        <v>Miércoles</v>
      </c>
      <c r="F59" s="3">
        <f t="shared" si="0"/>
        <v>4</v>
      </c>
      <c r="G59" s="3">
        <f t="shared" si="1"/>
        <v>18</v>
      </c>
      <c r="H59" s="1">
        <v>9</v>
      </c>
      <c r="I59" s="1">
        <v>216</v>
      </c>
      <c r="J59" s="1">
        <v>418</v>
      </c>
      <c r="K59" s="1">
        <v>310</v>
      </c>
      <c r="L59" s="1">
        <v>6862</v>
      </c>
      <c r="M59" s="1">
        <v>15135</v>
      </c>
      <c r="N59" s="1">
        <v>770</v>
      </c>
      <c r="O59" s="4">
        <v>20908.600000000009</v>
      </c>
      <c r="R59"/>
      <c r="V59" s="1"/>
    </row>
    <row r="60" spans="1:22" x14ac:dyDescent="0.3">
      <c r="A60" s="1">
        <v>60</v>
      </c>
      <c r="B60" s="2">
        <v>43951.595208333332</v>
      </c>
      <c r="C60" s="3">
        <f>WEEKDAY(Tabla15[[#This Row],[FECHA]],2)</f>
        <v>4</v>
      </c>
      <c r="D60" s="3">
        <f>WEEKDAY(Tabla15[[#This Row],[FECHA]],2)</f>
        <v>4</v>
      </c>
      <c r="E60" s="3" t="str">
        <f>VLOOKUP(Tabla15[[#This Row],[Dia]],$Q$4:$R$10,2,FALSE)</f>
        <v>Jueves</v>
      </c>
      <c r="F60" s="3">
        <f t="shared" si="0"/>
        <v>4</v>
      </c>
      <c r="G60" s="3">
        <f t="shared" si="1"/>
        <v>18</v>
      </c>
      <c r="H60" s="1">
        <v>11</v>
      </c>
      <c r="I60" s="1">
        <v>227</v>
      </c>
      <c r="J60" s="1">
        <v>419</v>
      </c>
      <c r="K60" s="1">
        <v>323</v>
      </c>
      <c r="L60" s="1">
        <v>7216</v>
      </c>
      <c r="M60" s="1">
        <v>16023</v>
      </c>
      <c r="N60" s="1">
        <v>888</v>
      </c>
      <c r="O60" s="4">
        <v>16101.999999999996</v>
      </c>
      <c r="R60"/>
      <c r="V60" s="1"/>
    </row>
    <row r="61" spans="1:22" x14ac:dyDescent="0.3">
      <c r="A61" s="1">
        <v>61</v>
      </c>
      <c r="B61" s="2">
        <v>43952.623807870368</v>
      </c>
      <c r="C61" s="3">
        <f>WEEKDAY(Tabla15[[#This Row],[FECHA]],2)</f>
        <v>5</v>
      </c>
      <c r="D61" s="3">
        <f>WEEKDAY(Tabla15[[#This Row],[FECHA]],2)</f>
        <v>5</v>
      </c>
      <c r="E61" s="3" t="str">
        <f>VLOOKUP(Tabla15[[#This Row],[Dia]],$Q$4:$R$10,2,FALSE)</f>
        <v>Viernes</v>
      </c>
      <c r="F61" s="3">
        <f t="shared" si="0"/>
        <v>5</v>
      </c>
      <c r="G61" s="3">
        <f t="shared" si="1"/>
        <v>18</v>
      </c>
      <c r="H61" s="1">
        <v>7</v>
      </c>
      <c r="I61" s="1">
        <v>234</v>
      </c>
      <c r="J61" s="1">
        <v>428</v>
      </c>
      <c r="K61" s="1">
        <v>327</v>
      </c>
      <c r="L61" s="1">
        <v>7756</v>
      </c>
      <c r="M61" s="1">
        <v>17008</v>
      </c>
      <c r="N61" s="1">
        <v>985</v>
      </c>
      <c r="O61" s="4">
        <v>13469.5</v>
      </c>
      <c r="R61"/>
      <c r="V61" s="1"/>
    </row>
    <row r="62" spans="1:22" x14ac:dyDescent="0.3">
      <c r="A62" s="1">
        <v>62</v>
      </c>
      <c r="B62" s="2">
        <v>43953.657465277778</v>
      </c>
      <c r="C62" s="3">
        <f>WEEKDAY(Tabla15[[#This Row],[FECHA]],2)</f>
        <v>6</v>
      </c>
      <c r="D62" s="3">
        <f>WEEKDAY(Tabla15[[#This Row],[FECHA]],2)</f>
        <v>6</v>
      </c>
      <c r="E62" s="3" t="str">
        <f>VLOOKUP(Tabla15[[#This Row],[Dia]],$Q$4:$R$10,2,FALSE)</f>
        <v>Sábado</v>
      </c>
      <c r="F62" s="3">
        <f t="shared" si="0"/>
        <v>5</v>
      </c>
      <c r="G62" s="3">
        <f t="shared" si="1"/>
        <v>18</v>
      </c>
      <c r="H62" s="1">
        <v>13</v>
      </c>
      <c r="I62" s="1">
        <v>247</v>
      </c>
      <c r="J62" s="1">
        <v>425</v>
      </c>
      <c r="K62" s="1">
        <v>324</v>
      </c>
      <c r="L62" s="1">
        <v>8615</v>
      </c>
      <c r="M62" s="1">
        <v>18435</v>
      </c>
      <c r="N62" s="1">
        <v>1427</v>
      </c>
      <c r="O62" s="4">
        <v>5011.7000000000007</v>
      </c>
      <c r="R62"/>
      <c r="V62" s="1"/>
    </row>
    <row r="63" spans="1:22" x14ac:dyDescent="0.3">
      <c r="A63" s="1">
        <v>63</v>
      </c>
      <c r="B63" s="2">
        <v>43954.693391203706</v>
      </c>
      <c r="C63" s="3">
        <f>WEEKDAY(Tabla15[[#This Row],[FECHA]],2)</f>
        <v>7</v>
      </c>
      <c r="D63" s="3">
        <f>WEEKDAY(Tabla15[[#This Row],[FECHA]],2)</f>
        <v>7</v>
      </c>
      <c r="E63" s="3" t="str">
        <f>VLOOKUP(Tabla15[[#This Row],[Dia]],$Q$4:$R$10,2,FALSE)</f>
        <v>Domingo</v>
      </c>
      <c r="F63" s="3">
        <f t="shared" si="0"/>
        <v>5</v>
      </c>
      <c r="G63" s="3">
        <f t="shared" si="1"/>
        <v>18</v>
      </c>
      <c r="H63" s="1">
        <v>13</v>
      </c>
      <c r="I63" s="1">
        <v>260</v>
      </c>
      <c r="J63" s="1">
        <v>449</v>
      </c>
      <c r="K63" s="1">
        <v>339</v>
      </c>
      <c r="L63" s="1">
        <v>9362</v>
      </c>
      <c r="M63" s="1">
        <v>19663</v>
      </c>
      <c r="N63" s="1">
        <v>1228</v>
      </c>
      <c r="O63" s="4">
        <v>0</v>
      </c>
      <c r="R63"/>
      <c r="V63" s="1"/>
    </row>
    <row r="64" spans="1:22" x14ac:dyDescent="0.3">
      <c r="A64" s="1">
        <v>64</v>
      </c>
      <c r="B64" s="2">
        <v>43955.621469907404</v>
      </c>
      <c r="C64" s="3">
        <f>WEEKDAY(Tabla15[[#This Row],[FECHA]],2)</f>
        <v>1</v>
      </c>
      <c r="D64" s="3">
        <f>WEEKDAY(Tabla15[[#This Row],[FECHA]],2)</f>
        <v>1</v>
      </c>
      <c r="E64" s="3" t="str">
        <f>VLOOKUP(Tabla15[[#This Row],[Dia]],$Q$4:$R$10,2,FALSE)</f>
        <v xml:space="preserve">Lunes </v>
      </c>
      <c r="F64" s="3">
        <f t="shared" si="0"/>
        <v>5</v>
      </c>
      <c r="G64" s="3">
        <f t="shared" si="1"/>
        <v>19</v>
      </c>
      <c r="H64" s="1">
        <v>10</v>
      </c>
      <c r="I64" s="1">
        <v>270</v>
      </c>
      <c r="J64" s="1">
        <v>464</v>
      </c>
      <c r="K64" s="1">
        <v>354</v>
      </c>
      <c r="L64" s="1">
        <v>9958</v>
      </c>
      <c r="M64" s="1">
        <v>20643</v>
      </c>
      <c r="N64" s="1">
        <v>980</v>
      </c>
      <c r="O64" s="4">
        <v>30665.300000000003</v>
      </c>
      <c r="R64"/>
      <c r="V64" s="1"/>
    </row>
    <row r="65" spans="1:28" x14ac:dyDescent="0.3">
      <c r="A65" s="1">
        <v>65</v>
      </c>
      <c r="B65" s="2">
        <v>43956.618067129632</v>
      </c>
      <c r="C65" s="3">
        <f>WEEKDAY(Tabla15[[#This Row],[FECHA]],2)</f>
        <v>2</v>
      </c>
      <c r="D65" s="3">
        <f>WEEKDAY(Tabla15[[#This Row],[FECHA]],2)</f>
        <v>2</v>
      </c>
      <c r="E65" s="3" t="str">
        <f>VLOOKUP(Tabla15[[#This Row],[Dia]],$Q$4:$R$10,2,FALSE)</f>
        <v>Martes</v>
      </c>
      <c r="F65" s="3">
        <f t="shared" si="0"/>
        <v>5</v>
      </c>
      <c r="G65" s="3">
        <f t="shared" si="1"/>
        <v>19</v>
      </c>
      <c r="H65" s="1">
        <v>5</v>
      </c>
      <c r="I65" s="1">
        <v>275</v>
      </c>
      <c r="J65" s="1">
        <v>470</v>
      </c>
      <c r="K65" s="1">
        <v>356</v>
      </c>
      <c r="L65" s="1">
        <v>11031</v>
      </c>
      <c r="M65" s="1">
        <v>22016</v>
      </c>
      <c r="N65" s="1">
        <v>1373</v>
      </c>
      <c r="O65" s="4">
        <v>19848.699999999997</v>
      </c>
      <c r="R65"/>
      <c r="V65" s="1"/>
    </row>
    <row r="66" spans="1:28" x14ac:dyDescent="0.3">
      <c r="A66" s="1">
        <v>66</v>
      </c>
      <c r="B66" s="2">
        <v>43957.660787037035</v>
      </c>
      <c r="C66" s="3">
        <f>WEEKDAY(Tabla15[[#This Row],[FECHA]],2)</f>
        <v>3</v>
      </c>
      <c r="D66" s="3">
        <f>WEEKDAY(Tabla15[[#This Row],[FECHA]],2)</f>
        <v>3</v>
      </c>
      <c r="E66" s="3" t="str">
        <f>VLOOKUP(Tabla15[[#This Row],[Dia]],$Q$4:$R$10,2,FALSE)</f>
        <v>Miércoles</v>
      </c>
      <c r="F66" s="3">
        <f t="shared" si="0"/>
        <v>5</v>
      </c>
      <c r="G66" s="3">
        <f t="shared" si="1"/>
        <v>19</v>
      </c>
      <c r="H66" s="1">
        <v>6</v>
      </c>
      <c r="I66" s="1">
        <v>281</v>
      </c>
      <c r="J66" s="1">
        <v>486</v>
      </c>
      <c r="K66" s="1">
        <v>385</v>
      </c>
      <c r="L66" s="1">
        <v>11578</v>
      </c>
      <c r="M66" s="1">
        <v>23048</v>
      </c>
      <c r="N66" s="1">
        <v>1032</v>
      </c>
      <c r="O66" s="4">
        <v>24620.5</v>
      </c>
      <c r="R66"/>
      <c r="V66" s="1"/>
    </row>
    <row r="67" spans="1:28" x14ac:dyDescent="0.3">
      <c r="A67" s="1">
        <v>67</v>
      </c>
      <c r="B67" s="2">
        <v>43958.603935185187</v>
      </c>
      <c r="C67" s="3">
        <f>WEEKDAY(Tabla15[[#This Row],[FECHA]],2)</f>
        <v>4</v>
      </c>
      <c r="D67" s="3">
        <f>WEEKDAY(Tabla15[[#This Row],[FECHA]],2)</f>
        <v>4</v>
      </c>
      <c r="E67" s="3" t="str">
        <f>VLOOKUP(Tabla15[[#This Row],[Dia]],$Q$4:$R$10,2,FALSE)</f>
        <v>Jueves</v>
      </c>
      <c r="F67" s="3">
        <f t="shared" ref="F67:F130" si="2">MONTH(B67)</f>
        <v>5</v>
      </c>
      <c r="G67" s="3">
        <f t="shared" ref="G67:G130" si="3">WEEKNUM(B67,2)</f>
        <v>19</v>
      </c>
      <c r="H67" s="1">
        <v>4</v>
      </c>
      <c r="I67" s="1">
        <v>285</v>
      </c>
      <c r="J67" s="1">
        <v>493</v>
      </c>
      <c r="K67" s="1">
        <v>391</v>
      </c>
      <c r="L67" s="1">
        <v>12632</v>
      </c>
      <c r="M67" s="1">
        <v>24581</v>
      </c>
      <c r="N67" s="1">
        <v>1533</v>
      </c>
      <c r="O67" s="4">
        <v>17471.5</v>
      </c>
      <c r="R67"/>
      <c r="V67" s="1"/>
    </row>
    <row r="68" spans="1:28" x14ac:dyDescent="0.3">
      <c r="A68" s="1">
        <v>68</v>
      </c>
      <c r="B68" s="2">
        <v>43959.622974537036</v>
      </c>
      <c r="C68" s="3">
        <f>WEEKDAY(Tabla15[[#This Row],[FECHA]],2)</f>
        <v>5</v>
      </c>
      <c r="D68" s="3">
        <f>WEEKDAY(Tabla15[[#This Row],[FECHA]],2)</f>
        <v>5</v>
      </c>
      <c r="E68" s="3" t="str">
        <f>VLOOKUP(Tabla15[[#This Row],[Dia]],$Q$4:$R$10,2,FALSE)</f>
        <v>Viernes</v>
      </c>
      <c r="F68" s="3">
        <f t="shared" si="2"/>
        <v>5</v>
      </c>
      <c r="G68" s="3">
        <f t="shared" si="3"/>
        <v>19</v>
      </c>
      <c r="H68" s="1">
        <v>9</v>
      </c>
      <c r="I68" s="1">
        <v>294</v>
      </c>
      <c r="J68" s="1">
        <v>508</v>
      </c>
      <c r="K68" s="1">
        <v>419</v>
      </c>
      <c r="L68" s="1">
        <v>13518</v>
      </c>
      <c r="M68" s="1">
        <v>25972</v>
      </c>
      <c r="N68" s="1">
        <v>1391</v>
      </c>
      <c r="O68" s="4">
        <v>28122.099999999995</v>
      </c>
      <c r="R68"/>
      <c r="V68" s="1"/>
    </row>
    <row r="69" spans="1:28" x14ac:dyDescent="0.3">
      <c r="A69" s="1">
        <v>69</v>
      </c>
      <c r="B69" s="2">
        <v>43960.694965277777</v>
      </c>
      <c r="C69" s="3">
        <f>WEEKDAY(Tabla15[[#This Row],[FECHA]],2)</f>
        <v>6</v>
      </c>
      <c r="D69" s="3">
        <f>WEEKDAY(Tabla15[[#This Row],[FECHA]],2)</f>
        <v>6</v>
      </c>
      <c r="E69" s="3" t="str">
        <f>VLOOKUP(Tabla15[[#This Row],[Dia]],$Q$4:$R$10,2,FALSE)</f>
        <v>Sábado</v>
      </c>
      <c r="F69" s="3">
        <f t="shared" si="2"/>
        <v>5</v>
      </c>
      <c r="G69" s="3">
        <f t="shared" si="3"/>
        <v>19</v>
      </c>
      <c r="H69" s="1">
        <v>10</v>
      </c>
      <c r="I69" s="1">
        <v>304</v>
      </c>
      <c r="J69" s="1">
        <v>544</v>
      </c>
      <c r="K69" s="1">
        <v>445</v>
      </c>
      <c r="L69" s="1">
        <v>14248</v>
      </c>
      <c r="M69" s="1">
        <v>27219</v>
      </c>
      <c r="N69" s="1">
        <v>1247</v>
      </c>
      <c r="O69" s="4">
        <v>6279.1999999999989</v>
      </c>
      <c r="R69"/>
      <c r="V69" s="1"/>
    </row>
    <row r="70" spans="1:28" x14ac:dyDescent="0.3">
      <c r="A70" s="1">
        <v>70</v>
      </c>
      <c r="B70" s="2">
        <v>43961.673449074071</v>
      </c>
      <c r="C70" s="3">
        <f>WEEKDAY(Tabla15[[#This Row],[FECHA]],2)</f>
        <v>7</v>
      </c>
      <c r="D70" s="3">
        <f>WEEKDAY(Tabla15[[#This Row],[FECHA]],2)</f>
        <v>7</v>
      </c>
      <c r="E70" s="3" t="str">
        <f>VLOOKUP(Tabla15[[#This Row],[Dia]],$Q$4:$R$10,2,FALSE)</f>
        <v>Domingo</v>
      </c>
      <c r="F70" s="3">
        <f t="shared" si="2"/>
        <v>5</v>
      </c>
      <c r="G70" s="3">
        <f t="shared" si="3"/>
        <v>19</v>
      </c>
      <c r="H70" s="1">
        <v>8</v>
      </c>
      <c r="I70" s="1">
        <v>312</v>
      </c>
      <c r="J70" s="1">
        <v>565</v>
      </c>
      <c r="K70" s="1">
        <v>470</v>
      </c>
      <c r="L70" s="1">
        <v>15038</v>
      </c>
      <c r="M70" s="1">
        <v>28466</v>
      </c>
      <c r="N70" s="1">
        <v>1647</v>
      </c>
      <c r="O70" s="4">
        <v>1884.9</v>
      </c>
      <c r="R70"/>
      <c r="V70" s="1"/>
    </row>
    <row r="71" spans="1:28" x14ac:dyDescent="0.3">
      <c r="A71" s="1">
        <v>71</v>
      </c>
      <c r="B71" s="2">
        <v>43962.617939814816</v>
      </c>
      <c r="C71" s="3">
        <f>WEEKDAY(Tabla15[[#This Row],[FECHA]],2)</f>
        <v>1</v>
      </c>
      <c r="D71" s="3">
        <f>WEEKDAY(Tabla15[[#This Row],[FECHA]],2)</f>
        <v>1</v>
      </c>
      <c r="E71" s="3" t="str">
        <f>VLOOKUP(Tabla15[[#This Row],[Dia]],$Q$4:$R$10,2,FALSE)</f>
        <v xml:space="preserve">Lunes </v>
      </c>
      <c r="F71" s="3">
        <f t="shared" si="2"/>
        <v>5</v>
      </c>
      <c r="G71" s="3">
        <f t="shared" si="3"/>
        <v>20</v>
      </c>
      <c r="H71" s="1">
        <v>11</v>
      </c>
      <c r="I71" s="1">
        <v>323</v>
      </c>
      <c r="J71" s="1">
        <v>574</v>
      </c>
      <c r="K71" s="1">
        <v>474</v>
      </c>
      <c r="L71" s="1">
        <v>16135</v>
      </c>
      <c r="M71" s="1">
        <v>30063</v>
      </c>
      <c r="N71" s="1">
        <v>1197</v>
      </c>
      <c r="O71" s="4">
        <v>37027.500000000007</v>
      </c>
      <c r="R71"/>
      <c r="S71" s="1" t="s">
        <v>28</v>
      </c>
      <c r="U71" s="1" t="s">
        <v>3</v>
      </c>
      <c r="V71" s="1"/>
    </row>
    <row r="72" spans="1:28" x14ac:dyDescent="0.3">
      <c r="A72" s="1">
        <v>72</v>
      </c>
      <c r="B72" s="2">
        <v>43963.61923611111</v>
      </c>
      <c r="C72" s="3">
        <f>WEEKDAY(Tabla15[[#This Row],[FECHA]],2)</f>
        <v>2</v>
      </c>
      <c r="D72" s="3">
        <f>WEEKDAY(Tabla15[[#This Row],[FECHA]],2)</f>
        <v>2</v>
      </c>
      <c r="E72" s="3" t="str">
        <f>VLOOKUP(Tabla15[[#This Row],[Dia]],$Q$4:$R$10,2,FALSE)</f>
        <v>Martes</v>
      </c>
      <c r="F72" s="3">
        <f t="shared" si="2"/>
        <v>5</v>
      </c>
      <c r="G72" s="3">
        <f t="shared" si="3"/>
        <v>20</v>
      </c>
      <c r="H72" s="1">
        <v>12</v>
      </c>
      <c r="I72" s="1">
        <v>335</v>
      </c>
      <c r="J72" s="1">
        <v>604</v>
      </c>
      <c r="K72" s="1">
        <v>494</v>
      </c>
      <c r="L72" s="1">
        <v>17261</v>
      </c>
      <c r="M72" s="1">
        <v>31721</v>
      </c>
      <c r="N72" s="1">
        <v>1658</v>
      </c>
      <c r="O72" s="4">
        <v>20941.799999999992</v>
      </c>
      <c r="R72"/>
      <c r="S72" s="1" t="s">
        <v>5</v>
      </c>
      <c r="T72" s="1" t="s">
        <v>6</v>
      </c>
      <c r="U72" s="1" t="s">
        <v>29</v>
      </c>
      <c r="V72" s="1" t="s">
        <v>20</v>
      </c>
      <c r="W72" t="s">
        <v>21</v>
      </c>
      <c r="X72" t="s">
        <v>22</v>
      </c>
      <c r="Y72" t="s">
        <v>23</v>
      </c>
      <c r="Z72" t="s">
        <v>24</v>
      </c>
      <c r="AA72" t="s">
        <v>25</v>
      </c>
      <c r="AB72" t="s">
        <v>26</v>
      </c>
    </row>
    <row r="73" spans="1:28" x14ac:dyDescent="0.3">
      <c r="A73" s="1">
        <v>73</v>
      </c>
      <c r="B73" s="2">
        <v>43964.655474537038</v>
      </c>
      <c r="C73" s="3">
        <f>WEEKDAY(Tabla15[[#This Row],[FECHA]],2)</f>
        <v>3</v>
      </c>
      <c r="D73" s="3">
        <f>WEEKDAY(Tabla15[[#This Row],[FECHA]],2)</f>
        <v>3</v>
      </c>
      <c r="E73" s="3" t="str">
        <f>VLOOKUP(Tabla15[[#This Row],[Dia]],$Q$4:$R$10,2,FALSE)</f>
        <v>Miércoles</v>
      </c>
      <c r="F73" s="3">
        <f t="shared" si="2"/>
        <v>5</v>
      </c>
      <c r="G73" s="3">
        <f t="shared" si="3"/>
        <v>20</v>
      </c>
      <c r="H73" s="1">
        <v>11</v>
      </c>
      <c r="I73" s="1">
        <v>346</v>
      </c>
      <c r="J73" s="1">
        <v>642</v>
      </c>
      <c r="K73" s="1">
        <v>538</v>
      </c>
      <c r="L73" s="1">
        <v>19170</v>
      </c>
      <c r="M73" s="1">
        <v>34381</v>
      </c>
      <c r="N73" s="1">
        <v>2660</v>
      </c>
      <c r="O73" s="4">
        <v>32119.599999999995</v>
      </c>
      <c r="R73"/>
      <c r="S73" s="3">
        <v>3</v>
      </c>
      <c r="T73" s="3">
        <v>10</v>
      </c>
      <c r="V73" s="1">
        <v>15003.600000000004</v>
      </c>
      <c r="W73">
        <v>19506.900000000001</v>
      </c>
      <c r="X73">
        <v>16950.200000000004</v>
      </c>
      <c r="Y73">
        <v>22946.899999999994</v>
      </c>
      <c r="Z73">
        <v>2122.3000000000002</v>
      </c>
      <c r="AA73">
        <v>0</v>
      </c>
      <c r="AB73">
        <v>76529.900000000009</v>
      </c>
    </row>
    <row r="74" spans="1:28" x14ac:dyDescent="0.3">
      <c r="A74" s="1">
        <v>74</v>
      </c>
      <c r="B74" s="2">
        <v>43965.626967592594</v>
      </c>
      <c r="C74" s="3">
        <f>WEEKDAY(Tabla15[[#This Row],[FECHA]],2)</f>
        <v>4</v>
      </c>
      <c r="D74" s="3">
        <f>WEEKDAY(Tabla15[[#This Row],[FECHA]],2)</f>
        <v>4</v>
      </c>
      <c r="E74" s="3" t="str">
        <f>VLOOKUP(Tabla15[[#This Row],[Dia]],$Q$4:$R$10,2,FALSE)</f>
        <v>Jueves</v>
      </c>
      <c r="F74" s="3">
        <f t="shared" si="2"/>
        <v>5</v>
      </c>
      <c r="G74" s="3">
        <f t="shared" si="3"/>
        <v>20</v>
      </c>
      <c r="H74" s="1">
        <v>22</v>
      </c>
      <c r="I74" s="1">
        <v>368</v>
      </c>
      <c r="J74" s="1">
        <v>663</v>
      </c>
      <c r="K74" s="1">
        <v>555</v>
      </c>
      <c r="L74" s="1">
        <v>21017</v>
      </c>
      <c r="M74" s="1">
        <v>37040</v>
      </c>
      <c r="N74" s="1">
        <v>2659</v>
      </c>
      <c r="O74" s="4">
        <v>23571.999999999996</v>
      </c>
      <c r="R74"/>
      <c r="T74" s="3">
        <v>11</v>
      </c>
      <c r="U74" s="1">
        <v>23487.3</v>
      </c>
      <c r="V74" s="1">
        <v>14124.900000000003</v>
      </c>
      <c r="W74">
        <v>22748.899999999998</v>
      </c>
      <c r="X74">
        <v>15788.400000000001</v>
      </c>
      <c r="Y74">
        <v>22185.700000000004</v>
      </c>
      <c r="Z74">
        <v>2432.6999999999998</v>
      </c>
      <c r="AA74">
        <v>0</v>
      </c>
      <c r="AB74">
        <v>100767.90000000001</v>
      </c>
    </row>
    <row r="75" spans="1:28" x14ac:dyDescent="0.3">
      <c r="A75" s="1">
        <v>75</v>
      </c>
      <c r="B75" s="2">
        <v>43966.598391203705</v>
      </c>
      <c r="C75" s="3">
        <f>WEEKDAY(Tabla15[[#This Row],[FECHA]],2)</f>
        <v>5</v>
      </c>
      <c r="D75" s="3">
        <f>WEEKDAY(Tabla15[[#This Row],[FECHA]],2)</f>
        <v>5</v>
      </c>
      <c r="E75" s="3" t="str">
        <f>VLOOKUP(Tabla15[[#This Row],[Dia]],$Q$4:$R$10,2,FALSE)</f>
        <v>Viernes</v>
      </c>
      <c r="F75" s="3">
        <f t="shared" si="2"/>
        <v>5</v>
      </c>
      <c r="G75" s="3">
        <f t="shared" si="3"/>
        <v>20</v>
      </c>
      <c r="H75" s="1">
        <v>26</v>
      </c>
      <c r="I75" s="1">
        <v>394</v>
      </c>
      <c r="J75" s="1">
        <v>711</v>
      </c>
      <c r="K75" s="1">
        <v>584</v>
      </c>
      <c r="L75" s="1">
        <v>22534</v>
      </c>
      <c r="M75" s="1">
        <v>39542</v>
      </c>
      <c r="N75" s="1">
        <v>2502</v>
      </c>
      <c r="O75" s="4">
        <v>32430.199999999997</v>
      </c>
      <c r="R75"/>
      <c r="T75" s="3">
        <v>12</v>
      </c>
      <c r="U75" s="1">
        <v>24369.400000000009</v>
      </c>
      <c r="V75" s="1">
        <v>16052.300000000003</v>
      </c>
      <c r="W75">
        <v>19099.400000000001</v>
      </c>
      <c r="X75">
        <v>19514.000000000004</v>
      </c>
      <c r="Y75">
        <v>20816</v>
      </c>
      <c r="Z75">
        <v>3235.4</v>
      </c>
      <c r="AA75">
        <v>680</v>
      </c>
      <c r="AB75">
        <v>103766.50000000001</v>
      </c>
    </row>
    <row r="76" spans="1:28" x14ac:dyDescent="0.3">
      <c r="A76" s="1">
        <v>76</v>
      </c>
      <c r="B76" s="2">
        <v>43967.632557870369</v>
      </c>
      <c r="C76" s="3">
        <f>WEEKDAY(Tabla15[[#This Row],[FECHA]],2)</f>
        <v>6</v>
      </c>
      <c r="D76" s="3">
        <f>WEEKDAY(Tabla15[[#This Row],[FECHA]],2)</f>
        <v>6</v>
      </c>
      <c r="E76" s="3" t="str">
        <f>VLOOKUP(Tabla15[[#This Row],[Dia]],$Q$4:$R$10,2,FALSE)</f>
        <v>Sábado</v>
      </c>
      <c r="F76" s="3">
        <f t="shared" si="2"/>
        <v>5</v>
      </c>
      <c r="G76" s="3">
        <f t="shared" si="3"/>
        <v>20</v>
      </c>
      <c r="H76" s="1">
        <v>27</v>
      </c>
      <c r="I76" s="1">
        <v>421</v>
      </c>
      <c r="J76" s="1">
        <v>751</v>
      </c>
      <c r="K76" s="1">
        <v>624</v>
      </c>
      <c r="L76" s="1">
        <v>22993</v>
      </c>
      <c r="M76" s="1">
        <v>41428</v>
      </c>
      <c r="N76" s="1">
        <v>1886</v>
      </c>
      <c r="O76" s="4">
        <v>7206.3999999999987</v>
      </c>
      <c r="R76"/>
      <c r="T76" s="3">
        <v>13</v>
      </c>
      <c r="U76" s="1">
        <v>23599.399999999998</v>
      </c>
      <c r="V76" s="1">
        <v>13675.899999999998</v>
      </c>
      <c r="W76">
        <v>15079</v>
      </c>
      <c r="X76">
        <v>14381.499999999998</v>
      </c>
      <c r="Y76">
        <v>18086.800000000003</v>
      </c>
      <c r="Z76">
        <v>2645.1000000000004</v>
      </c>
      <c r="AA76">
        <v>0</v>
      </c>
      <c r="AB76">
        <v>87467.7</v>
      </c>
    </row>
    <row r="77" spans="1:28" x14ac:dyDescent="0.3">
      <c r="A77" s="1">
        <v>77</v>
      </c>
      <c r="B77" s="2">
        <v>43968.663472222222</v>
      </c>
      <c r="C77" s="3">
        <f>WEEKDAY(Tabla15[[#This Row],[FECHA]],2)</f>
        <v>7</v>
      </c>
      <c r="D77" s="3">
        <f>WEEKDAY(Tabla15[[#This Row],[FECHA]],2)</f>
        <v>7</v>
      </c>
      <c r="E77" s="3" t="str">
        <f>VLOOKUP(Tabla15[[#This Row],[Dia]],$Q$4:$R$10,2,FALSE)</f>
        <v>Domingo</v>
      </c>
      <c r="F77" s="3">
        <f t="shared" si="2"/>
        <v>5</v>
      </c>
      <c r="G77" s="3">
        <f t="shared" si="3"/>
        <v>20</v>
      </c>
      <c r="H77" s="1">
        <v>29</v>
      </c>
      <c r="I77" s="1">
        <v>450</v>
      </c>
      <c r="J77" s="1">
        <v>769</v>
      </c>
      <c r="K77" s="1">
        <v>627</v>
      </c>
      <c r="L77" s="1">
        <v>24118</v>
      </c>
      <c r="M77" s="1">
        <v>43781</v>
      </c>
      <c r="N77" s="1">
        <v>2353</v>
      </c>
      <c r="O77" s="4">
        <v>953.2</v>
      </c>
      <c r="R77"/>
      <c r="T77" s="3">
        <v>14</v>
      </c>
      <c r="U77" s="1">
        <v>21621.000000000004</v>
      </c>
      <c r="V77" s="1">
        <v>14425.100000000002</v>
      </c>
      <c r="AB77">
        <v>36046.100000000006</v>
      </c>
    </row>
    <row r="78" spans="1:28" x14ac:dyDescent="0.3">
      <c r="A78" s="1">
        <v>78</v>
      </c>
      <c r="B78" s="2">
        <v>43969.638055555559</v>
      </c>
      <c r="C78" s="3">
        <f>WEEKDAY(Tabla15[[#This Row],[FECHA]],2)</f>
        <v>1</v>
      </c>
      <c r="D78" s="3">
        <f>WEEKDAY(Tabla15[[#This Row],[FECHA]],2)</f>
        <v>1</v>
      </c>
      <c r="E78" s="3" t="str">
        <f>VLOOKUP(Tabla15[[#This Row],[Dia]],$Q$4:$R$10,2,FALSE)</f>
        <v xml:space="preserve">Lunes </v>
      </c>
      <c r="F78" s="3">
        <f t="shared" si="2"/>
        <v>5</v>
      </c>
      <c r="G78" s="3">
        <f t="shared" si="3"/>
        <v>21</v>
      </c>
      <c r="H78" s="1">
        <v>28</v>
      </c>
      <c r="I78" s="1">
        <v>478</v>
      </c>
      <c r="J78" s="1">
        <v>807</v>
      </c>
      <c r="K78" s="1">
        <v>670</v>
      </c>
      <c r="L78" s="1">
        <v>25416</v>
      </c>
      <c r="M78" s="1">
        <v>46059</v>
      </c>
      <c r="N78" s="1">
        <v>2278</v>
      </c>
      <c r="O78" s="4">
        <v>42901.9</v>
      </c>
      <c r="R78"/>
      <c r="S78" s="3" t="s">
        <v>30</v>
      </c>
      <c r="U78" s="1">
        <v>93077.1</v>
      </c>
      <c r="V78" s="1">
        <v>73281.800000000017</v>
      </c>
      <c r="W78">
        <v>76434.200000000012</v>
      </c>
      <c r="X78">
        <v>66634.100000000006</v>
      </c>
      <c r="Y78">
        <v>84035.400000000009</v>
      </c>
      <c r="Z78">
        <v>10435.5</v>
      </c>
      <c r="AA78">
        <v>680</v>
      </c>
      <c r="AB78">
        <v>404578.10000000009</v>
      </c>
    </row>
    <row r="79" spans="1:28" x14ac:dyDescent="0.3">
      <c r="A79" s="1">
        <v>79</v>
      </c>
      <c r="B79" s="2">
        <v>43970.614756944444</v>
      </c>
      <c r="C79" s="3">
        <f>WEEKDAY(Tabla15[[#This Row],[FECHA]],2)</f>
        <v>2</v>
      </c>
      <c r="D79" s="3">
        <f>WEEKDAY(Tabla15[[#This Row],[FECHA]],2)</f>
        <v>2</v>
      </c>
      <c r="E79" s="3" t="str">
        <f>VLOOKUP(Tabla15[[#This Row],[Dia]],$Q$4:$R$10,2,FALSE)</f>
        <v>Martes</v>
      </c>
      <c r="F79" s="3">
        <f t="shared" si="2"/>
        <v>5</v>
      </c>
      <c r="G79" s="3">
        <f t="shared" si="3"/>
        <v>21</v>
      </c>
      <c r="H79" s="1">
        <v>31</v>
      </c>
      <c r="I79" s="1">
        <v>509</v>
      </c>
      <c r="J79" s="1">
        <v>876</v>
      </c>
      <c r="K79" s="1">
        <v>728</v>
      </c>
      <c r="L79" s="1">
        <v>27563</v>
      </c>
      <c r="M79" s="1">
        <v>49579</v>
      </c>
      <c r="N79" s="1">
        <v>3520</v>
      </c>
      <c r="O79" s="4">
        <v>26335.1</v>
      </c>
      <c r="R79"/>
      <c r="S79" s="3">
        <v>4</v>
      </c>
      <c r="T79" s="3">
        <v>14</v>
      </c>
      <c r="V79" s="1"/>
      <c r="W79">
        <v>18195.400000000001</v>
      </c>
      <c r="X79">
        <v>13001.900000000003</v>
      </c>
      <c r="Y79">
        <v>16205.300000000003</v>
      </c>
      <c r="Z79">
        <v>3801.5</v>
      </c>
      <c r="AA79">
        <v>321</v>
      </c>
      <c r="AB79">
        <v>51525.100000000006</v>
      </c>
    </row>
    <row r="80" spans="1:28" x14ac:dyDescent="0.3">
      <c r="A80" s="1">
        <v>80</v>
      </c>
      <c r="B80" s="2">
        <v>43971.67150462963</v>
      </c>
      <c r="C80" s="3">
        <f>WEEKDAY(Tabla15[[#This Row],[FECHA]],2)</f>
        <v>3</v>
      </c>
      <c r="D80" s="3">
        <f>WEEKDAY(Tabla15[[#This Row],[FECHA]],2)</f>
        <v>3</v>
      </c>
      <c r="E80" s="3" t="str">
        <f>VLOOKUP(Tabla15[[#This Row],[Dia]],$Q$4:$R$10,2,FALSE)</f>
        <v>Miércoles</v>
      </c>
      <c r="F80" s="3">
        <f t="shared" si="2"/>
        <v>5</v>
      </c>
      <c r="G80" s="3">
        <f t="shared" si="3"/>
        <v>21</v>
      </c>
      <c r="H80" s="1">
        <v>35</v>
      </c>
      <c r="I80" s="1">
        <v>544</v>
      </c>
      <c r="J80" s="1">
        <v>904</v>
      </c>
      <c r="K80" s="1">
        <v>758</v>
      </c>
      <c r="L80" s="1">
        <v>30569</v>
      </c>
      <c r="M80" s="1">
        <v>53617</v>
      </c>
      <c r="N80" s="1">
        <v>4038</v>
      </c>
      <c r="O80" s="4">
        <v>31512.000000000007</v>
      </c>
      <c r="R80"/>
      <c r="T80" s="3">
        <v>15</v>
      </c>
      <c r="U80" s="1">
        <v>20311.000000000004</v>
      </c>
      <c r="V80" s="1">
        <v>13339.3</v>
      </c>
      <c r="W80">
        <v>16318.600000000002</v>
      </c>
      <c r="X80">
        <v>15252.400000000001</v>
      </c>
      <c r="Y80">
        <v>11874.300000000003</v>
      </c>
      <c r="Z80">
        <v>2092.8999999999996</v>
      </c>
      <c r="AA80">
        <v>1157</v>
      </c>
      <c r="AB80">
        <v>80345.5</v>
      </c>
    </row>
    <row r="81" spans="1:28" x14ac:dyDescent="0.3">
      <c r="A81" s="1">
        <v>81</v>
      </c>
      <c r="B81" s="2">
        <v>43972.736296296294</v>
      </c>
      <c r="C81" s="3">
        <f>WEEKDAY(Tabla15[[#This Row],[FECHA]],2)</f>
        <v>4</v>
      </c>
      <c r="D81" s="3">
        <f>WEEKDAY(Tabla15[[#This Row],[FECHA]],2)</f>
        <v>4</v>
      </c>
      <c r="E81" s="3" t="str">
        <f>VLOOKUP(Tabla15[[#This Row],[Dia]],$Q$4:$R$10,2,FALSE)</f>
        <v>Jueves</v>
      </c>
      <c r="F81" s="3">
        <f t="shared" si="2"/>
        <v>5</v>
      </c>
      <c r="G81" s="3">
        <f t="shared" si="3"/>
        <v>21</v>
      </c>
      <c r="H81" s="1">
        <v>45</v>
      </c>
      <c r="I81" s="1">
        <v>589</v>
      </c>
      <c r="J81" s="1">
        <v>943</v>
      </c>
      <c r="K81" s="1">
        <v>795</v>
      </c>
      <c r="L81" s="1">
        <v>33000</v>
      </c>
      <c r="M81" s="1">
        <v>57581</v>
      </c>
      <c r="N81" s="1">
        <v>3964</v>
      </c>
      <c r="O81" s="4">
        <v>20709.899999999998</v>
      </c>
      <c r="R81"/>
      <c r="T81" s="3">
        <v>16</v>
      </c>
      <c r="U81" s="1">
        <v>20577.2</v>
      </c>
      <c r="V81" s="1">
        <v>14175.899999999998</v>
      </c>
      <c r="W81">
        <v>18958.300000000007</v>
      </c>
      <c r="X81">
        <v>13972.8</v>
      </c>
      <c r="Y81">
        <v>18196.099999999999</v>
      </c>
      <c r="Z81">
        <v>4746.7</v>
      </c>
      <c r="AA81">
        <v>483.2</v>
      </c>
      <c r="AB81">
        <v>91110.200000000012</v>
      </c>
    </row>
    <row r="82" spans="1:28" x14ac:dyDescent="0.3">
      <c r="A82" s="1">
        <v>82</v>
      </c>
      <c r="B82" s="2">
        <v>43973.629189814812</v>
      </c>
      <c r="C82" s="3">
        <f>WEEKDAY(Tabla15[[#This Row],[FECHA]],2)</f>
        <v>5</v>
      </c>
      <c r="D82" s="3">
        <f>WEEKDAY(Tabla15[[#This Row],[FECHA]],2)</f>
        <v>5</v>
      </c>
      <c r="E82" s="3" t="str">
        <f>VLOOKUP(Tabla15[[#This Row],[Dia]],$Q$4:$R$10,2,FALSE)</f>
        <v>Viernes</v>
      </c>
      <c r="F82" s="3">
        <f t="shared" si="2"/>
        <v>5</v>
      </c>
      <c r="G82" s="3">
        <f t="shared" si="3"/>
        <v>21</v>
      </c>
      <c r="H82" s="1">
        <v>41</v>
      </c>
      <c r="I82" s="1">
        <v>630</v>
      </c>
      <c r="J82" s="1">
        <v>986</v>
      </c>
      <c r="K82" s="1">
        <v>850</v>
      </c>
      <c r="L82" s="1">
        <v>35885</v>
      </c>
      <c r="M82" s="1">
        <v>61857</v>
      </c>
      <c r="N82" s="1">
        <v>4276</v>
      </c>
      <c r="O82" s="4">
        <v>30385.500000000004</v>
      </c>
      <c r="R82"/>
      <c r="T82" s="3">
        <v>17</v>
      </c>
      <c r="U82" s="1">
        <v>25386.699999999997</v>
      </c>
      <c r="V82" s="1">
        <v>16447.899999999994</v>
      </c>
      <c r="W82">
        <v>20317.400000000001</v>
      </c>
      <c r="X82">
        <v>14598</v>
      </c>
      <c r="Y82">
        <v>20481.399999999998</v>
      </c>
      <c r="Z82">
        <v>2199.3999999999996</v>
      </c>
      <c r="AA82">
        <v>321.7</v>
      </c>
      <c r="AB82">
        <v>99752.499999999985</v>
      </c>
    </row>
    <row r="83" spans="1:28" x14ac:dyDescent="0.3">
      <c r="A83" s="1">
        <v>83</v>
      </c>
      <c r="B83" s="2">
        <v>43974.617847222224</v>
      </c>
      <c r="C83" s="3">
        <f>WEEKDAY(Tabla15[[#This Row],[FECHA]],2)</f>
        <v>6</v>
      </c>
      <c r="D83" s="3">
        <f>WEEKDAY(Tabla15[[#This Row],[FECHA]],2)</f>
        <v>6</v>
      </c>
      <c r="E83" s="3" t="str">
        <f>VLOOKUP(Tabla15[[#This Row],[Dia]],$Q$4:$R$10,2,FALSE)</f>
        <v>Sábado</v>
      </c>
      <c r="F83" s="3">
        <f t="shared" si="2"/>
        <v>5</v>
      </c>
      <c r="G83" s="3">
        <f t="shared" si="3"/>
        <v>21</v>
      </c>
      <c r="H83" s="1">
        <v>43</v>
      </c>
      <c r="I83" s="1">
        <v>673</v>
      </c>
      <c r="J83" s="1">
        <v>1062</v>
      </c>
      <c r="K83" s="1">
        <v>900</v>
      </c>
      <c r="L83" s="1">
        <v>38204</v>
      </c>
      <c r="M83" s="1">
        <v>65423</v>
      </c>
      <c r="N83" s="1">
        <v>3536</v>
      </c>
      <c r="O83" s="4">
        <v>7366.3999999999987</v>
      </c>
      <c r="R83"/>
      <c r="T83" s="3">
        <v>18</v>
      </c>
      <c r="U83" s="1">
        <v>27418.199999999997</v>
      </c>
      <c r="V83" s="1">
        <v>18051.100000000002</v>
      </c>
      <c r="W83">
        <v>20908.600000000009</v>
      </c>
      <c r="X83">
        <v>16101.999999999996</v>
      </c>
      <c r="AB83">
        <v>82479.900000000009</v>
      </c>
    </row>
    <row r="84" spans="1:28" x14ac:dyDescent="0.3">
      <c r="A84" s="1">
        <v>84</v>
      </c>
      <c r="B84" s="2">
        <v>43975.706388888888</v>
      </c>
      <c r="C84" s="3">
        <f>WEEKDAY(Tabla15[[#This Row],[FECHA]],2)</f>
        <v>7</v>
      </c>
      <c r="D84" s="3">
        <f>WEEKDAY(Tabla15[[#This Row],[FECHA]],2)</f>
        <v>7</v>
      </c>
      <c r="E84" s="3" t="str">
        <f>VLOOKUP(Tabla15[[#This Row],[Dia]],$Q$4:$R$10,2,FALSE)</f>
        <v>Domingo</v>
      </c>
      <c r="F84" s="3">
        <f t="shared" si="2"/>
        <v>5</v>
      </c>
      <c r="G84" s="3">
        <f t="shared" si="3"/>
        <v>21</v>
      </c>
      <c r="H84" s="1">
        <v>45</v>
      </c>
      <c r="I84" s="1">
        <v>718</v>
      </c>
      <c r="J84" s="1">
        <v>1090</v>
      </c>
      <c r="K84" s="1">
        <v>942</v>
      </c>
      <c r="L84" s="1">
        <v>40266</v>
      </c>
      <c r="M84" s="1">
        <v>69132</v>
      </c>
      <c r="N84" s="1">
        <v>3709</v>
      </c>
      <c r="O84" s="4">
        <v>2930.6</v>
      </c>
      <c r="R84"/>
      <c r="S84" s="3" t="s">
        <v>31</v>
      </c>
      <c r="U84" s="1">
        <v>93693.099999999991</v>
      </c>
      <c r="V84" s="1">
        <v>62014.2</v>
      </c>
      <c r="W84">
        <v>94698.300000000017</v>
      </c>
      <c r="X84">
        <v>72927.100000000006</v>
      </c>
      <c r="Y84">
        <v>66757.100000000006</v>
      </c>
      <c r="Z84">
        <v>12840.499999999998</v>
      </c>
      <c r="AA84">
        <v>2282.9</v>
      </c>
      <c r="AB84">
        <v>405213.2</v>
      </c>
    </row>
    <row r="85" spans="1:28" x14ac:dyDescent="0.3">
      <c r="A85" s="1">
        <v>85</v>
      </c>
      <c r="B85" s="2">
        <v>43976.604155092595</v>
      </c>
      <c r="C85" s="3">
        <f>WEEKDAY(Tabla15[[#This Row],[FECHA]],2)</f>
        <v>1</v>
      </c>
      <c r="D85" s="3">
        <f>WEEKDAY(Tabla15[[#This Row],[FECHA]],2)</f>
        <v>1</v>
      </c>
      <c r="E85" s="3" t="str">
        <f>VLOOKUP(Tabla15[[#This Row],[Dia]],$Q$4:$R$10,2,FALSE)</f>
        <v xml:space="preserve">Lunes </v>
      </c>
      <c r="F85" s="3">
        <f t="shared" si="2"/>
        <v>5</v>
      </c>
      <c r="G85" s="3">
        <f t="shared" si="3"/>
        <v>22</v>
      </c>
      <c r="H85" s="1">
        <v>43</v>
      </c>
      <c r="I85" s="1">
        <v>761</v>
      </c>
      <c r="J85" s="1">
        <v>1135</v>
      </c>
      <c r="K85" s="1">
        <v>989</v>
      </c>
      <c r="L85" s="1">
        <v>43934</v>
      </c>
      <c r="M85" s="1">
        <v>73997</v>
      </c>
      <c r="N85" s="1">
        <v>4895</v>
      </c>
      <c r="O85" s="4">
        <v>46499.799999999981</v>
      </c>
      <c r="R85"/>
      <c r="S85" s="3">
        <v>5</v>
      </c>
      <c r="T85" s="3">
        <v>18</v>
      </c>
      <c r="V85" s="1"/>
      <c r="Y85">
        <v>13469.5</v>
      </c>
      <c r="Z85">
        <v>5011.7000000000007</v>
      </c>
      <c r="AA85">
        <v>0</v>
      </c>
      <c r="AB85">
        <v>18481.2</v>
      </c>
    </row>
    <row r="86" spans="1:28" x14ac:dyDescent="0.3">
      <c r="A86" s="1">
        <v>86</v>
      </c>
      <c r="B86" s="2">
        <v>43977.643449074072</v>
      </c>
      <c r="C86" s="3">
        <f>WEEKDAY(Tabla15[[#This Row],[FECHA]],2)</f>
        <v>2</v>
      </c>
      <c r="D86" s="3">
        <f>WEEKDAY(Tabla15[[#This Row],[FECHA]],2)</f>
        <v>2</v>
      </c>
      <c r="E86" s="3" t="str">
        <f>VLOOKUP(Tabla15[[#This Row],[Dia]],$Q$4:$R$10,2,FALSE)</f>
        <v>Martes</v>
      </c>
      <c r="F86" s="3">
        <f t="shared" si="2"/>
        <v>5</v>
      </c>
      <c r="G86" s="3">
        <f t="shared" si="3"/>
        <v>22</v>
      </c>
      <c r="H86" s="1">
        <v>45</v>
      </c>
      <c r="I86" s="1">
        <v>806</v>
      </c>
      <c r="J86" s="1">
        <v>1202</v>
      </c>
      <c r="K86" s="1">
        <v>1029</v>
      </c>
      <c r="L86" s="1">
        <v>46240</v>
      </c>
      <c r="M86" s="1">
        <v>77961</v>
      </c>
      <c r="N86" s="1">
        <v>3964</v>
      </c>
      <c r="O86" s="4">
        <v>31960.299999999996</v>
      </c>
      <c r="R86"/>
      <c r="T86" s="3">
        <v>19</v>
      </c>
      <c r="U86" s="1">
        <v>30665.300000000003</v>
      </c>
      <c r="V86" s="1">
        <v>19848.699999999997</v>
      </c>
      <c r="W86">
        <v>24620.5</v>
      </c>
      <c r="X86">
        <v>17471.5</v>
      </c>
      <c r="Y86">
        <v>28122.099999999995</v>
      </c>
      <c r="Z86">
        <v>6279.1999999999989</v>
      </c>
      <c r="AA86">
        <v>1884.9</v>
      </c>
      <c r="AB86">
        <v>128892.19999999998</v>
      </c>
    </row>
    <row r="87" spans="1:28" x14ac:dyDescent="0.3">
      <c r="A87" s="1">
        <v>87</v>
      </c>
      <c r="B87" s="2">
        <v>43978.628587962965</v>
      </c>
      <c r="C87" s="3">
        <f>WEEKDAY(Tabla15[[#This Row],[FECHA]],2)</f>
        <v>3</v>
      </c>
      <c r="D87" s="3">
        <f>WEEKDAY(Tabla15[[#This Row],[FECHA]],2)</f>
        <v>3</v>
      </c>
      <c r="E87" s="3" t="str">
        <f>VLOOKUP(Tabla15[[#This Row],[Dia]],$Q$4:$R$10,2,FALSE)</f>
        <v>Miércoles</v>
      </c>
      <c r="F87" s="3">
        <f t="shared" si="2"/>
        <v>5</v>
      </c>
      <c r="G87" s="3">
        <f t="shared" si="3"/>
        <v>22</v>
      </c>
      <c r="H87" s="1">
        <v>35</v>
      </c>
      <c r="I87" s="1">
        <v>841</v>
      </c>
      <c r="J87" s="1">
        <v>1251</v>
      </c>
      <c r="K87" s="1">
        <v>1048</v>
      </c>
      <c r="L87" s="1">
        <v>47908</v>
      </c>
      <c r="M87" s="1">
        <v>82289</v>
      </c>
      <c r="N87" s="1">
        <v>4328</v>
      </c>
      <c r="O87" s="4">
        <v>34422.9</v>
      </c>
      <c r="R87"/>
      <c r="T87" s="3">
        <v>20</v>
      </c>
      <c r="U87" s="1">
        <v>37027.500000000007</v>
      </c>
      <c r="V87" s="1">
        <v>20941.799999999992</v>
      </c>
      <c r="W87">
        <v>32119.599999999995</v>
      </c>
      <c r="X87">
        <v>23571.999999999996</v>
      </c>
      <c r="Y87">
        <v>32430.199999999997</v>
      </c>
      <c r="Z87">
        <v>7206.3999999999987</v>
      </c>
      <c r="AA87">
        <v>953.2</v>
      </c>
      <c r="AB87">
        <v>154250.69999999998</v>
      </c>
    </row>
    <row r="88" spans="1:28" x14ac:dyDescent="0.3">
      <c r="A88" s="1">
        <v>88</v>
      </c>
      <c r="B88" s="2">
        <v>43979.624930555554</v>
      </c>
      <c r="C88" s="3">
        <f>WEEKDAY(Tabla15[[#This Row],[FECHA]],2)</f>
        <v>4</v>
      </c>
      <c r="D88" s="3">
        <f>WEEKDAY(Tabla15[[#This Row],[FECHA]],2)</f>
        <v>4</v>
      </c>
      <c r="E88" s="3" t="str">
        <f>VLOOKUP(Tabla15[[#This Row],[Dia]],$Q$4:$R$10,2,FALSE)</f>
        <v>Jueves</v>
      </c>
      <c r="F88" s="3">
        <f t="shared" si="2"/>
        <v>5</v>
      </c>
      <c r="G88" s="3">
        <f t="shared" si="3"/>
        <v>22</v>
      </c>
      <c r="H88" s="1">
        <v>49</v>
      </c>
      <c r="I88" s="1">
        <v>890</v>
      </c>
      <c r="J88" s="1">
        <v>1286</v>
      </c>
      <c r="K88" s="1">
        <v>1079</v>
      </c>
      <c r="L88" s="1">
        <v>49903</v>
      </c>
      <c r="M88" s="1">
        <v>86943</v>
      </c>
      <c r="N88" s="1">
        <v>4654</v>
      </c>
      <c r="O88" s="4">
        <v>32930.9</v>
      </c>
      <c r="R88"/>
      <c r="T88" s="3">
        <v>21</v>
      </c>
      <c r="U88" s="1">
        <v>42901.9</v>
      </c>
      <c r="V88" s="1">
        <v>26335.1</v>
      </c>
      <c r="W88">
        <v>31512.000000000007</v>
      </c>
      <c r="X88">
        <v>20709.899999999998</v>
      </c>
      <c r="Y88">
        <v>30385.500000000004</v>
      </c>
      <c r="Z88">
        <v>7366.3999999999987</v>
      </c>
      <c r="AA88">
        <v>2930.6</v>
      </c>
      <c r="AB88">
        <v>162141.4</v>
      </c>
    </row>
    <row r="89" spans="1:28" x14ac:dyDescent="0.3">
      <c r="A89" s="1">
        <v>89</v>
      </c>
      <c r="B89" s="2">
        <v>43980.625613425924</v>
      </c>
      <c r="C89" s="3">
        <f>WEEKDAY(Tabla15[[#This Row],[FECHA]],2)</f>
        <v>5</v>
      </c>
      <c r="D89" s="3">
        <f>WEEKDAY(Tabla15[[#This Row],[FECHA]],2)</f>
        <v>5</v>
      </c>
      <c r="E89" s="3" t="str">
        <f>VLOOKUP(Tabla15[[#This Row],[Dia]],$Q$4:$R$10,2,FALSE)</f>
        <v>Viernes</v>
      </c>
      <c r="F89" s="3">
        <f t="shared" si="2"/>
        <v>5</v>
      </c>
      <c r="G89" s="3">
        <f t="shared" si="3"/>
        <v>22</v>
      </c>
      <c r="H89" s="1">
        <v>54</v>
      </c>
      <c r="I89" s="1">
        <v>944</v>
      </c>
      <c r="J89" s="1">
        <v>1350</v>
      </c>
      <c r="K89" s="1">
        <v>1143</v>
      </c>
      <c r="L89" s="1">
        <v>51096</v>
      </c>
      <c r="M89" s="1">
        <v>90638</v>
      </c>
      <c r="N89" s="1">
        <v>3695</v>
      </c>
      <c r="O89" s="4">
        <v>34737.200000000019</v>
      </c>
      <c r="R89"/>
      <c r="T89" s="3">
        <v>22</v>
      </c>
      <c r="U89" s="1">
        <v>46499.799999999981</v>
      </c>
      <c r="V89" s="1">
        <v>31960.299999999996</v>
      </c>
      <c r="W89">
        <v>34422.9</v>
      </c>
      <c r="X89">
        <v>32930.9</v>
      </c>
      <c r="Y89">
        <v>34737.200000000019</v>
      </c>
      <c r="Z89">
        <v>12125.8</v>
      </c>
      <c r="AA89">
        <v>4188.2</v>
      </c>
      <c r="AB89">
        <v>196865.09999999998</v>
      </c>
    </row>
    <row r="90" spans="1:28" x14ac:dyDescent="0.3">
      <c r="A90" s="1">
        <v>90</v>
      </c>
      <c r="B90" s="2">
        <v>43981.646874999999</v>
      </c>
      <c r="C90" s="3">
        <f>WEEKDAY(Tabla15[[#This Row],[FECHA]],2)</f>
        <v>6</v>
      </c>
      <c r="D90" s="3">
        <f>WEEKDAY(Tabla15[[#This Row],[FECHA]],2)</f>
        <v>6</v>
      </c>
      <c r="E90" s="3" t="str">
        <f>VLOOKUP(Tabla15[[#This Row],[Dia]],$Q$4:$R$10,2,FALSE)</f>
        <v>Sábado</v>
      </c>
      <c r="F90" s="3">
        <f t="shared" si="2"/>
        <v>5</v>
      </c>
      <c r="G90" s="3">
        <f t="shared" si="3"/>
        <v>22</v>
      </c>
      <c r="H90" s="1">
        <v>53</v>
      </c>
      <c r="I90" s="1">
        <v>997</v>
      </c>
      <c r="J90" s="1">
        <v>1371</v>
      </c>
      <c r="K90" s="1">
        <v>1151</v>
      </c>
      <c r="L90" s="1">
        <v>53430</v>
      </c>
      <c r="M90" s="1">
        <v>94858</v>
      </c>
      <c r="N90" s="1">
        <v>4220</v>
      </c>
      <c r="O90" s="4">
        <v>12125.8</v>
      </c>
      <c r="R90"/>
      <c r="S90" s="3" t="s">
        <v>32</v>
      </c>
      <c r="U90" s="1">
        <v>157094.5</v>
      </c>
      <c r="V90" s="1">
        <v>99085.899999999965</v>
      </c>
      <c r="W90">
        <v>122675</v>
      </c>
      <c r="X90">
        <v>94684.299999999988</v>
      </c>
      <c r="Y90">
        <v>139144.5</v>
      </c>
      <c r="Z90">
        <v>37989.5</v>
      </c>
      <c r="AA90">
        <v>9956.9000000000015</v>
      </c>
      <c r="AB90">
        <v>660630.6</v>
      </c>
    </row>
    <row r="91" spans="1:28" x14ac:dyDescent="0.3">
      <c r="A91" s="1">
        <v>91</v>
      </c>
      <c r="B91" s="2">
        <v>43982.743368055555</v>
      </c>
      <c r="C91" s="3">
        <f>WEEKDAY(Tabla15[[#This Row],[FECHA]],2)</f>
        <v>7</v>
      </c>
      <c r="D91" s="3">
        <f>WEEKDAY(Tabla15[[#This Row],[FECHA]],2)</f>
        <v>7</v>
      </c>
      <c r="E91" s="3" t="str">
        <f>VLOOKUP(Tabla15[[#This Row],[Dia]],$Q$4:$R$10,2,FALSE)</f>
        <v>Domingo</v>
      </c>
      <c r="F91" s="3">
        <f t="shared" si="2"/>
        <v>5</v>
      </c>
      <c r="G91" s="3">
        <f t="shared" si="3"/>
        <v>22</v>
      </c>
      <c r="H91" s="1">
        <v>57</v>
      </c>
      <c r="I91" s="1">
        <v>1054</v>
      </c>
      <c r="J91" s="1">
        <v>1383</v>
      </c>
      <c r="K91" s="1">
        <v>1174</v>
      </c>
      <c r="L91" s="1">
        <v>55907</v>
      </c>
      <c r="M91" s="1">
        <v>99688</v>
      </c>
      <c r="N91" s="1">
        <v>4830</v>
      </c>
      <c r="O91" s="4">
        <v>4188.2</v>
      </c>
      <c r="R91"/>
      <c r="S91" s="3">
        <v>6</v>
      </c>
      <c r="T91" s="3">
        <v>23</v>
      </c>
      <c r="U91" s="1">
        <v>59467.100000000006</v>
      </c>
      <c r="V91" s="1">
        <v>34894.899999999994</v>
      </c>
      <c r="W91">
        <v>43228.4</v>
      </c>
      <c r="X91">
        <v>35695.999999999993</v>
      </c>
      <c r="Y91">
        <v>37822.000000000015</v>
      </c>
      <c r="Z91">
        <v>19234.2</v>
      </c>
      <c r="AA91">
        <v>4514.2999999999993</v>
      </c>
      <c r="AB91">
        <v>234856.90000000002</v>
      </c>
    </row>
    <row r="92" spans="1:28" x14ac:dyDescent="0.3">
      <c r="A92" s="1">
        <v>92</v>
      </c>
      <c r="B92" s="2">
        <v>43983.623993055553</v>
      </c>
      <c r="C92" s="3">
        <f>WEEKDAY(Tabla15[[#This Row],[FECHA]],2)</f>
        <v>1</v>
      </c>
      <c r="D92" s="3">
        <f>WEEKDAY(Tabla15[[#This Row],[FECHA]],2)</f>
        <v>1</v>
      </c>
      <c r="E92" s="3" t="str">
        <f>VLOOKUP(Tabla15[[#This Row],[Dia]],$Q$4:$R$10,2,FALSE)</f>
        <v xml:space="preserve">Lunes </v>
      </c>
      <c r="F92" s="3">
        <f t="shared" si="2"/>
        <v>6</v>
      </c>
      <c r="G92" s="3">
        <f t="shared" si="3"/>
        <v>23</v>
      </c>
      <c r="H92" s="1">
        <v>59</v>
      </c>
      <c r="I92" s="1">
        <v>1113</v>
      </c>
      <c r="J92" s="1">
        <v>1446</v>
      </c>
      <c r="K92" s="1">
        <v>1209</v>
      </c>
      <c r="L92" s="1">
        <v>59100</v>
      </c>
      <c r="M92" s="1">
        <v>105159</v>
      </c>
      <c r="N92" s="1">
        <v>5471</v>
      </c>
      <c r="O92" s="4">
        <v>59467.100000000006</v>
      </c>
      <c r="R92"/>
      <c r="T92" s="3">
        <v>24</v>
      </c>
      <c r="U92" s="1">
        <v>61596.999999999978</v>
      </c>
      <c r="V92" s="1">
        <v>41953.499999999978</v>
      </c>
      <c r="W92">
        <v>44895.299999999988</v>
      </c>
      <c r="X92">
        <v>40845.399999999987</v>
      </c>
      <c r="Y92">
        <v>40664.299999999996</v>
      </c>
      <c r="Z92">
        <v>17302.400000000001</v>
      </c>
      <c r="AA92">
        <v>5738.8</v>
      </c>
      <c r="AB92">
        <v>252996.6999999999</v>
      </c>
    </row>
    <row r="93" spans="1:28" x14ac:dyDescent="0.3">
      <c r="A93" s="1">
        <v>93</v>
      </c>
      <c r="B93" s="2">
        <v>43984.738356481481</v>
      </c>
      <c r="C93" s="3">
        <f>WEEKDAY(Tabla15[[#This Row],[FECHA]],2)</f>
        <v>2</v>
      </c>
      <c r="D93" s="3">
        <f>WEEKDAY(Tabla15[[#This Row],[FECHA]],2)</f>
        <v>2</v>
      </c>
      <c r="E93" s="3" t="str">
        <f>VLOOKUP(Tabla15[[#This Row],[Dia]],$Q$4:$R$10,2,FALSE)</f>
        <v>Martes</v>
      </c>
      <c r="F93" s="3">
        <f t="shared" si="2"/>
        <v>6</v>
      </c>
      <c r="G93" s="3">
        <f t="shared" si="3"/>
        <v>23</v>
      </c>
      <c r="H93" s="1">
        <v>75</v>
      </c>
      <c r="I93" s="1">
        <v>1188</v>
      </c>
      <c r="J93" s="1">
        <v>1471</v>
      </c>
      <c r="K93" s="1">
        <v>1202</v>
      </c>
      <c r="L93" s="1">
        <v>21518</v>
      </c>
      <c r="M93" s="1">
        <v>108686</v>
      </c>
      <c r="N93" s="1">
        <v>3527</v>
      </c>
      <c r="O93" s="4">
        <v>34894.899999999994</v>
      </c>
      <c r="R93"/>
      <c r="T93" s="3">
        <v>25</v>
      </c>
      <c r="U93" s="1">
        <v>62376.800000000003</v>
      </c>
      <c r="V93" s="1">
        <v>37715.1</v>
      </c>
      <c r="W93">
        <v>43690.80000000001</v>
      </c>
      <c r="Y93">
        <v>78576.89999999998</v>
      </c>
      <c r="Z93">
        <v>21692.3</v>
      </c>
      <c r="AA93">
        <v>7076.2999999999993</v>
      </c>
      <c r="AB93">
        <v>251128.19999999995</v>
      </c>
    </row>
    <row r="94" spans="1:28" x14ac:dyDescent="0.3">
      <c r="A94" s="1">
        <v>94</v>
      </c>
      <c r="B94" s="2">
        <v>43985.688194444447</v>
      </c>
      <c r="C94" s="3">
        <f>WEEKDAY(Tabla15[[#This Row],[FECHA]],2)</f>
        <v>3</v>
      </c>
      <c r="D94" s="3">
        <f>WEEKDAY(Tabla15[[#This Row],[FECHA]],2)</f>
        <v>3</v>
      </c>
      <c r="E94" s="3" t="str">
        <f>VLOOKUP(Tabla15[[#This Row],[Dia]],$Q$4:$R$10,2,FALSE)</f>
        <v>Miércoles</v>
      </c>
      <c r="F94" s="3">
        <f t="shared" si="2"/>
        <v>6</v>
      </c>
      <c r="G94" s="3">
        <f t="shared" si="3"/>
        <v>23</v>
      </c>
      <c r="H94" s="1">
        <v>87</v>
      </c>
      <c r="I94" s="1">
        <v>1275</v>
      </c>
      <c r="J94" s="1">
        <v>1475</v>
      </c>
      <c r="L94" s="1">
        <v>21605</v>
      </c>
      <c r="M94" s="1">
        <v>113628</v>
      </c>
      <c r="N94" s="1">
        <v>4942</v>
      </c>
      <c r="O94" s="4">
        <v>43228.4</v>
      </c>
      <c r="R94"/>
      <c r="T94" s="3">
        <v>26</v>
      </c>
      <c r="U94" s="1">
        <v>58336.499999999978</v>
      </c>
      <c r="V94" s="1">
        <v>42964.700000000012</v>
      </c>
      <c r="W94">
        <v>49721.4</v>
      </c>
      <c r="X94">
        <v>43008.6</v>
      </c>
      <c r="Y94">
        <v>56810.099999999991</v>
      </c>
      <c r="Z94">
        <v>23835</v>
      </c>
      <c r="AA94">
        <v>8769.2000000000007</v>
      </c>
      <c r="AB94">
        <v>283445.5</v>
      </c>
    </row>
    <row r="95" spans="1:28" x14ac:dyDescent="0.3">
      <c r="A95" s="1">
        <v>95</v>
      </c>
      <c r="B95" s="2">
        <v>43986.636655092596</v>
      </c>
      <c r="C95" s="3">
        <f>WEEKDAY(Tabla15[[#This Row],[FECHA]],2)</f>
        <v>4</v>
      </c>
      <c r="D95" s="3">
        <f>WEEKDAY(Tabla15[[#This Row],[FECHA]],2)</f>
        <v>4</v>
      </c>
      <c r="E95" s="3" t="str">
        <f>VLOOKUP(Tabla15[[#This Row],[Dia]],$Q$4:$R$10,2,FALSE)</f>
        <v>Jueves</v>
      </c>
      <c r="F95" s="3">
        <f t="shared" si="2"/>
        <v>6</v>
      </c>
      <c r="G95" s="3">
        <f t="shared" si="3"/>
        <v>23</v>
      </c>
      <c r="H95" s="1">
        <v>81</v>
      </c>
      <c r="I95" s="1">
        <v>1356</v>
      </c>
      <c r="J95" s="1">
        <v>1496</v>
      </c>
      <c r="K95" s="1">
        <v>1261</v>
      </c>
      <c r="L95" s="1">
        <v>21305</v>
      </c>
      <c r="M95" s="1">
        <v>118292</v>
      </c>
      <c r="N95" s="1">
        <v>4664</v>
      </c>
      <c r="O95" s="4">
        <v>35695.999999999993</v>
      </c>
      <c r="R95"/>
      <c r="T95" s="3">
        <v>27</v>
      </c>
      <c r="U95" s="1">
        <v>51922.7</v>
      </c>
      <c r="V95" s="1">
        <v>41764.6</v>
      </c>
      <c r="AB95">
        <v>93687.299999999988</v>
      </c>
    </row>
    <row r="96" spans="1:28" x14ac:dyDescent="0.3">
      <c r="A96" s="1">
        <v>96</v>
      </c>
      <c r="B96" s="2">
        <v>43987.623865740738</v>
      </c>
      <c r="C96" s="3">
        <f>WEEKDAY(Tabla15[[#This Row],[FECHA]],2)</f>
        <v>5</v>
      </c>
      <c r="D96" s="3">
        <f>WEEKDAY(Tabla15[[#This Row],[FECHA]],2)</f>
        <v>5</v>
      </c>
      <c r="E96" s="3" t="str">
        <f>VLOOKUP(Tabla15[[#This Row],[Dia]],$Q$4:$R$10,2,FALSE)</f>
        <v>Viernes</v>
      </c>
      <c r="F96" s="3">
        <f t="shared" si="2"/>
        <v>6</v>
      </c>
      <c r="G96" s="3">
        <f t="shared" si="3"/>
        <v>23</v>
      </c>
      <c r="H96" s="1">
        <v>92</v>
      </c>
      <c r="I96" s="1">
        <v>1448</v>
      </c>
      <c r="J96" s="1">
        <v>1521</v>
      </c>
      <c r="K96" s="1">
        <v>1291</v>
      </c>
      <c r="L96" s="1">
        <v>21693</v>
      </c>
      <c r="M96" s="1">
        <v>122499</v>
      </c>
      <c r="N96" s="1">
        <v>4207</v>
      </c>
      <c r="O96" s="4">
        <v>37822.000000000015</v>
      </c>
      <c r="R96"/>
      <c r="S96" s="3" t="s">
        <v>33</v>
      </c>
      <c r="U96" s="1">
        <v>293700.09999999992</v>
      </c>
      <c r="V96" s="1">
        <v>199292.79999999999</v>
      </c>
      <c r="W96">
        <v>181535.9</v>
      </c>
      <c r="X96">
        <v>119549.99999999997</v>
      </c>
      <c r="Y96">
        <v>213873.3</v>
      </c>
      <c r="Z96">
        <v>82063.900000000009</v>
      </c>
      <c r="AA96">
        <v>26098.6</v>
      </c>
      <c r="AB96">
        <v>1116114.5999999999</v>
      </c>
    </row>
    <row r="97" spans="1:28" x14ac:dyDescent="0.3">
      <c r="A97" s="1">
        <v>97</v>
      </c>
      <c r="B97" s="2">
        <v>43988.649097222224</v>
      </c>
      <c r="C97" s="3">
        <f>WEEKDAY(Tabla15[[#This Row],[FECHA]],2)</f>
        <v>6</v>
      </c>
      <c r="D97" s="3">
        <f>WEEKDAY(Tabla15[[#This Row],[FECHA]],2)</f>
        <v>6</v>
      </c>
      <c r="E97" s="3" t="str">
        <f>VLOOKUP(Tabla15[[#This Row],[Dia]],$Q$4:$R$10,2,FALSE)</f>
        <v>Sábado</v>
      </c>
      <c r="F97" s="3">
        <f t="shared" si="2"/>
        <v>6</v>
      </c>
      <c r="G97" s="3">
        <f t="shared" si="3"/>
        <v>23</v>
      </c>
      <c r="H97" s="1">
        <v>93</v>
      </c>
      <c r="I97" s="1">
        <v>1541</v>
      </c>
      <c r="J97" s="1">
        <v>1524</v>
      </c>
      <c r="K97" s="1">
        <v>1294</v>
      </c>
      <c r="L97" s="1">
        <v>22387</v>
      </c>
      <c r="M97" s="1">
        <v>127745</v>
      </c>
      <c r="N97" s="1">
        <v>5246</v>
      </c>
      <c r="O97" s="4">
        <v>19234.2</v>
      </c>
      <c r="R97"/>
      <c r="S97" s="3">
        <v>7</v>
      </c>
      <c r="T97" s="3">
        <v>27</v>
      </c>
      <c r="V97" s="1"/>
      <c r="W97">
        <v>49232.799999999988</v>
      </c>
      <c r="X97">
        <v>41214.599999999991</v>
      </c>
      <c r="Y97">
        <v>42998.899999999994</v>
      </c>
      <c r="Z97">
        <v>19977</v>
      </c>
      <c r="AA97">
        <v>10384</v>
      </c>
      <c r="AB97">
        <v>163807.29999999999</v>
      </c>
    </row>
    <row r="98" spans="1:28" x14ac:dyDescent="0.3">
      <c r="A98" s="1">
        <v>98</v>
      </c>
      <c r="B98" s="2">
        <v>43989.759120370371</v>
      </c>
      <c r="C98" s="3">
        <f>WEEKDAY(Tabla15[[#This Row],[FECHA]],2)</f>
        <v>7</v>
      </c>
      <c r="D98" s="3">
        <f>WEEKDAY(Tabla15[[#This Row],[FECHA]],2)</f>
        <v>7</v>
      </c>
      <c r="E98" s="3" t="str">
        <f>VLOOKUP(Tabla15[[#This Row],[Dia]],$Q$4:$R$10,2,FALSE)</f>
        <v>Domingo</v>
      </c>
      <c r="F98" s="3">
        <f t="shared" si="2"/>
        <v>6</v>
      </c>
      <c r="G98" s="3">
        <f t="shared" si="3"/>
        <v>23</v>
      </c>
      <c r="H98" s="1">
        <v>649</v>
      </c>
      <c r="I98" s="1">
        <v>2190</v>
      </c>
      <c r="J98" s="1">
        <v>1558</v>
      </c>
      <c r="K98" s="1">
        <v>1336</v>
      </c>
      <c r="L98" s="1">
        <v>23810</v>
      </c>
      <c r="M98" s="1">
        <v>134150</v>
      </c>
      <c r="N98" s="1">
        <v>6405</v>
      </c>
      <c r="O98" s="4">
        <v>4514.2999999999993</v>
      </c>
      <c r="R98"/>
      <c r="T98" s="3">
        <v>28</v>
      </c>
      <c r="U98" s="1">
        <v>58777.599999999962</v>
      </c>
      <c r="V98" s="1">
        <v>41328.80000000001</v>
      </c>
      <c r="W98">
        <v>42319.400000000009</v>
      </c>
      <c r="X98">
        <v>38525.099999999991</v>
      </c>
      <c r="Y98">
        <v>42791.3</v>
      </c>
      <c r="Z98">
        <v>22313.199999999997</v>
      </c>
      <c r="AA98">
        <v>12418.599999999995</v>
      </c>
      <c r="AB98">
        <v>258473.99999999997</v>
      </c>
    </row>
    <row r="99" spans="1:28" x14ac:dyDescent="0.3">
      <c r="A99" s="1">
        <v>99</v>
      </c>
      <c r="B99" s="2">
        <v>43990.620405092595</v>
      </c>
      <c r="C99" s="3">
        <f>WEEKDAY(Tabla15[[#This Row],[FECHA]],2)</f>
        <v>1</v>
      </c>
      <c r="D99" s="3">
        <f>WEEKDAY(Tabla15[[#This Row],[FECHA]],2)</f>
        <v>1</v>
      </c>
      <c r="E99" s="3" t="str">
        <f>VLOOKUP(Tabla15[[#This Row],[Dia]],$Q$4:$R$10,2,FALSE)</f>
        <v xml:space="preserve">Lunes </v>
      </c>
      <c r="F99" s="3">
        <f t="shared" si="2"/>
        <v>6</v>
      </c>
      <c r="G99" s="3">
        <f t="shared" si="3"/>
        <v>24</v>
      </c>
      <c r="H99" s="1">
        <v>74</v>
      </c>
      <c r="I99" s="1">
        <v>2264</v>
      </c>
      <c r="J99" s="1">
        <v>1581</v>
      </c>
      <c r="K99" s="1">
        <v>1333</v>
      </c>
      <c r="L99" s="1">
        <v>24334</v>
      </c>
      <c r="M99" s="1">
        <v>138846</v>
      </c>
      <c r="N99" s="1">
        <v>4696</v>
      </c>
      <c r="O99" s="4">
        <v>61596.999999999978</v>
      </c>
      <c r="R99"/>
      <c r="T99" s="3">
        <v>29</v>
      </c>
      <c r="U99" s="1">
        <v>59720.799999999988</v>
      </c>
      <c r="V99" s="1">
        <v>39483.9</v>
      </c>
      <c r="W99">
        <v>41764.200000000012</v>
      </c>
      <c r="X99">
        <v>35126.699999999997</v>
      </c>
      <c r="Y99">
        <v>43289.399999999994</v>
      </c>
      <c r="Z99">
        <v>17170.5</v>
      </c>
      <c r="AA99">
        <v>10235.100000000002</v>
      </c>
      <c r="AB99">
        <v>246790.59999999998</v>
      </c>
    </row>
    <row r="100" spans="1:28" x14ac:dyDescent="0.3">
      <c r="A100" s="1">
        <v>100</v>
      </c>
      <c r="B100" s="2">
        <v>43991.642141203702</v>
      </c>
      <c r="C100" s="3">
        <f>WEEKDAY(Tabla15[[#This Row],[FECHA]],2)</f>
        <v>2</v>
      </c>
      <c r="D100" s="3">
        <f>WEEKDAY(Tabla15[[#This Row],[FECHA]],2)</f>
        <v>2</v>
      </c>
      <c r="E100" s="3" t="str">
        <f>VLOOKUP(Tabla15[[#This Row],[Dia]],$Q$4:$R$10,2,FALSE)</f>
        <v>Martes</v>
      </c>
      <c r="F100" s="3">
        <f t="shared" si="2"/>
        <v>6</v>
      </c>
      <c r="G100" s="3">
        <f t="shared" si="3"/>
        <v>24</v>
      </c>
      <c r="H100" s="1">
        <v>19</v>
      </c>
      <c r="I100" s="1">
        <v>2283</v>
      </c>
      <c r="J100" s="1">
        <v>1577</v>
      </c>
      <c r="K100" s="1">
        <v>1325</v>
      </c>
      <c r="L100" s="1">
        <v>23115</v>
      </c>
      <c r="M100" s="1">
        <v>142759</v>
      </c>
      <c r="N100" s="1">
        <v>3913</v>
      </c>
      <c r="O100" s="4">
        <v>41953.499999999978</v>
      </c>
      <c r="R100"/>
      <c r="T100" s="3">
        <v>30</v>
      </c>
      <c r="U100" s="1">
        <v>54699.799999999996</v>
      </c>
      <c r="V100" s="1">
        <v>39943.799999999996</v>
      </c>
      <c r="W100">
        <v>41562.700000000019</v>
      </c>
      <c r="X100">
        <v>37731.80000000001</v>
      </c>
      <c r="Y100">
        <v>38764.19999999999</v>
      </c>
      <c r="Z100">
        <v>22728.799999999996</v>
      </c>
      <c r="AA100">
        <v>10368.200000000003</v>
      </c>
      <c r="AB100">
        <v>245799.30000000002</v>
      </c>
    </row>
    <row r="101" spans="1:28" x14ac:dyDescent="0.3">
      <c r="A101" s="1">
        <v>101</v>
      </c>
      <c r="B101" s="2">
        <v>43992.686932870369</v>
      </c>
      <c r="C101" s="3">
        <f>WEEKDAY(Tabla15[[#This Row],[FECHA]],2)</f>
        <v>3</v>
      </c>
      <c r="D101" s="3">
        <f>WEEKDAY(Tabla15[[#This Row],[FECHA]],2)</f>
        <v>3</v>
      </c>
      <c r="E101" s="3" t="str">
        <f>VLOOKUP(Tabla15[[#This Row],[Dia]],$Q$4:$R$10,2,FALSE)</f>
        <v>Miércoles</v>
      </c>
      <c r="F101" s="3">
        <f t="shared" si="2"/>
        <v>6</v>
      </c>
      <c r="G101" s="3">
        <f t="shared" si="3"/>
        <v>24</v>
      </c>
      <c r="H101" s="1">
        <v>192</v>
      </c>
      <c r="I101" s="1">
        <v>2475</v>
      </c>
      <c r="J101" s="1">
        <v>1590</v>
      </c>
      <c r="K101" s="1">
        <v>1354</v>
      </c>
      <c r="L101" s="1">
        <v>24201</v>
      </c>
      <c r="M101" s="1">
        <v>148496</v>
      </c>
      <c r="N101" s="1">
        <v>5737</v>
      </c>
      <c r="O101" s="4">
        <v>44895.299999999988</v>
      </c>
      <c r="R101"/>
      <c r="T101" s="3">
        <v>31</v>
      </c>
      <c r="U101" s="1">
        <v>50253.599999999999</v>
      </c>
      <c r="V101" s="1">
        <v>34517.499999999985</v>
      </c>
      <c r="W101">
        <v>36509.899999999994</v>
      </c>
      <c r="X101">
        <v>35365.100000000006</v>
      </c>
      <c r="Y101">
        <v>36707.599999999999</v>
      </c>
      <c r="AB101">
        <v>193353.69999999998</v>
      </c>
    </row>
    <row r="102" spans="1:28" x14ac:dyDescent="0.3">
      <c r="A102" s="1">
        <v>102</v>
      </c>
      <c r="B102" s="2">
        <v>43993.659525462965</v>
      </c>
      <c r="C102" s="3">
        <f>WEEKDAY(Tabla15[[#This Row],[FECHA]],2)</f>
        <v>4</v>
      </c>
      <c r="D102" s="3">
        <f>WEEKDAY(Tabla15[[#This Row],[FECHA]],2)</f>
        <v>4</v>
      </c>
      <c r="E102" s="3" t="str">
        <f>VLOOKUP(Tabla15[[#This Row],[Dia]],$Q$4:$R$10,2,FALSE)</f>
        <v>Jueves</v>
      </c>
      <c r="F102" s="3">
        <f t="shared" si="2"/>
        <v>6</v>
      </c>
      <c r="G102" s="3">
        <f t="shared" si="3"/>
        <v>24</v>
      </c>
      <c r="H102" s="1">
        <v>173</v>
      </c>
      <c r="I102" s="1">
        <v>2648</v>
      </c>
      <c r="J102" s="1">
        <v>1618</v>
      </c>
      <c r="K102" s="1">
        <v>1379</v>
      </c>
      <c r="L102" s="1">
        <v>25000</v>
      </c>
      <c r="M102" s="1">
        <v>154092</v>
      </c>
      <c r="N102" s="1">
        <v>5596</v>
      </c>
      <c r="O102" s="4">
        <v>40845.399999999987</v>
      </c>
      <c r="R102"/>
      <c r="S102" s="3" t="s">
        <v>34</v>
      </c>
      <c r="U102" s="1">
        <v>223451.79999999996</v>
      </c>
      <c r="V102" s="1">
        <v>155274</v>
      </c>
      <c r="W102">
        <v>211389.00000000003</v>
      </c>
      <c r="X102">
        <v>187963.3</v>
      </c>
      <c r="Y102">
        <v>204551.4</v>
      </c>
      <c r="Z102">
        <v>82189.5</v>
      </c>
      <c r="AA102">
        <v>43405.9</v>
      </c>
      <c r="AB102">
        <v>1108224.8999999999</v>
      </c>
    </row>
    <row r="103" spans="1:28" x14ac:dyDescent="0.3">
      <c r="A103" s="1">
        <v>103</v>
      </c>
      <c r="B103" s="2">
        <v>43994.678067129629</v>
      </c>
      <c r="C103" s="3">
        <f>WEEKDAY(Tabla15[[#This Row],[FECHA]],2)</f>
        <v>5</v>
      </c>
      <c r="D103" s="3">
        <f>WEEKDAY(Tabla15[[#This Row],[FECHA]],2)</f>
        <v>5</v>
      </c>
      <c r="E103" s="3" t="str">
        <f>VLOOKUP(Tabla15[[#This Row],[Dia]],$Q$4:$R$10,2,FALSE)</f>
        <v>Viernes</v>
      </c>
      <c r="F103" s="3">
        <f t="shared" si="2"/>
        <v>6</v>
      </c>
      <c r="G103" s="3">
        <f t="shared" si="3"/>
        <v>24</v>
      </c>
      <c r="H103" s="1">
        <v>222</v>
      </c>
      <c r="I103" s="1">
        <v>2870</v>
      </c>
      <c r="J103" s="1">
        <v>1647</v>
      </c>
      <c r="K103" s="1">
        <v>1391</v>
      </c>
      <c r="L103" s="1">
        <v>26618</v>
      </c>
      <c r="M103" s="1">
        <v>160846</v>
      </c>
      <c r="N103" s="1">
        <v>6754</v>
      </c>
      <c r="O103" s="4">
        <v>40664.299999999996</v>
      </c>
      <c r="R103"/>
      <c r="S103" s="3">
        <v>8</v>
      </c>
      <c r="T103" s="3">
        <v>31</v>
      </c>
      <c r="V103" s="1"/>
      <c r="Z103">
        <v>19627.300000000003</v>
      </c>
      <c r="AA103">
        <v>8290.2000000000007</v>
      </c>
      <c r="AB103">
        <v>27917.500000000004</v>
      </c>
    </row>
    <row r="104" spans="1:28" x14ac:dyDescent="0.3">
      <c r="A104" s="1">
        <v>104</v>
      </c>
      <c r="B104" s="2">
        <v>43995.599872685183</v>
      </c>
      <c r="C104" s="3">
        <f>WEEKDAY(Tabla15[[#This Row],[FECHA]],2)</f>
        <v>6</v>
      </c>
      <c r="D104" s="3">
        <f>WEEKDAY(Tabla15[[#This Row],[FECHA]],2)</f>
        <v>6</v>
      </c>
      <c r="E104" s="3" t="str">
        <f>VLOOKUP(Tabla15[[#This Row],[Dia]],$Q$4:$R$10,2,FALSE)</f>
        <v>Sábado</v>
      </c>
      <c r="F104" s="3">
        <f t="shared" si="2"/>
        <v>6</v>
      </c>
      <c r="G104" s="3">
        <f t="shared" si="3"/>
        <v>24</v>
      </c>
      <c r="H104" s="1">
        <v>231</v>
      </c>
      <c r="I104" s="1">
        <v>3101</v>
      </c>
      <c r="J104" s="1">
        <v>1656</v>
      </c>
      <c r="K104" s="1">
        <v>1408</v>
      </c>
      <c r="L104" s="1">
        <v>26958</v>
      </c>
      <c r="M104" s="1">
        <v>167355</v>
      </c>
      <c r="N104" s="1">
        <v>6509</v>
      </c>
      <c r="O104" s="4">
        <v>17302.400000000001</v>
      </c>
      <c r="R104"/>
      <c r="T104" s="3">
        <v>32</v>
      </c>
      <c r="U104" s="1">
        <v>47144.1</v>
      </c>
      <c r="V104" s="1">
        <v>36768.6</v>
      </c>
      <c r="W104">
        <v>40891.199999999997</v>
      </c>
      <c r="X104">
        <v>38799.60000000002</v>
      </c>
      <c r="Y104">
        <v>40232.499999999993</v>
      </c>
      <c r="Z104">
        <v>15882.300000000001</v>
      </c>
      <c r="AA104">
        <v>7464.4</v>
      </c>
      <c r="AB104">
        <v>227182.69999999998</v>
      </c>
    </row>
    <row r="105" spans="1:28" x14ac:dyDescent="0.3">
      <c r="A105" s="1">
        <v>105</v>
      </c>
      <c r="B105" s="2">
        <v>43996.71979166667</v>
      </c>
      <c r="C105" s="3">
        <f>WEEKDAY(Tabla15[[#This Row],[FECHA]],2)</f>
        <v>7</v>
      </c>
      <c r="D105" s="3">
        <f>WEEKDAY(Tabla15[[#This Row],[FECHA]],2)</f>
        <v>7</v>
      </c>
      <c r="E105" s="3" t="str">
        <f>VLOOKUP(Tabla15[[#This Row],[Dia]],$Q$4:$R$10,2,FALSE)</f>
        <v>Domingo</v>
      </c>
      <c r="F105" s="3">
        <f t="shared" si="2"/>
        <v>6</v>
      </c>
      <c r="G105" s="3">
        <f t="shared" si="3"/>
        <v>24</v>
      </c>
      <c r="H105" s="1">
        <v>222</v>
      </c>
      <c r="I105" s="1">
        <v>3323</v>
      </c>
      <c r="J105" s="1">
        <v>1715</v>
      </c>
      <c r="K105" s="1">
        <v>1465</v>
      </c>
      <c r="L105" s="1">
        <v>27266</v>
      </c>
      <c r="M105" s="1">
        <v>174293</v>
      </c>
      <c r="N105" s="1">
        <v>6938</v>
      </c>
      <c r="O105" s="4">
        <v>5738.8</v>
      </c>
      <c r="R105"/>
      <c r="T105" s="3">
        <v>33</v>
      </c>
      <c r="U105" s="1">
        <v>49694.299999999981</v>
      </c>
      <c r="V105" s="1">
        <v>35360.69999999999</v>
      </c>
      <c r="W105">
        <v>45575.69999999999</v>
      </c>
      <c r="X105">
        <v>37547.5</v>
      </c>
      <c r="Y105">
        <v>32682.200000000004</v>
      </c>
      <c r="Z105">
        <v>19226</v>
      </c>
      <c r="AA105">
        <v>7142.4</v>
      </c>
      <c r="AB105">
        <v>227228.79999999996</v>
      </c>
    </row>
    <row r="106" spans="1:28" x14ac:dyDescent="0.3">
      <c r="A106" s="1">
        <v>106</v>
      </c>
      <c r="B106" s="2">
        <v>43997.641539351855</v>
      </c>
      <c r="C106" s="3">
        <f>WEEKDAY(Tabla15[[#This Row],[FECHA]],2)</f>
        <v>1</v>
      </c>
      <c r="D106" s="3">
        <f>WEEKDAY(Tabla15[[#This Row],[FECHA]],2)</f>
        <v>1</v>
      </c>
      <c r="E106" s="3" t="str">
        <f>VLOOKUP(Tabla15[[#This Row],[Dia]],$Q$4:$R$10,2,FALSE)</f>
        <v xml:space="preserve">Lunes </v>
      </c>
      <c r="F106" s="3">
        <f t="shared" si="2"/>
        <v>6</v>
      </c>
      <c r="G106" s="3">
        <f t="shared" si="3"/>
        <v>25</v>
      </c>
      <c r="H106" s="1">
        <v>39</v>
      </c>
      <c r="I106" s="1">
        <v>3362</v>
      </c>
      <c r="J106" s="1">
        <v>1723</v>
      </c>
      <c r="K106" s="1">
        <v>1463</v>
      </c>
      <c r="L106" s="1">
        <v>27282</v>
      </c>
      <c r="M106" s="1">
        <v>179436</v>
      </c>
      <c r="N106" s="1">
        <v>5143</v>
      </c>
      <c r="O106" s="4">
        <v>62376.800000000003</v>
      </c>
      <c r="R106"/>
      <c r="T106" s="3">
        <v>34</v>
      </c>
      <c r="U106" s="1">
        <v>48798.299999999996</v>
      </c>
      <c r="V106" s="1">
        <v>36997.599999999999</v>
      </c>
      <c r="W106">
        <v>38000.1</v>
      </c>
      <c r="X106">
        <v>39933.399999999994</v>
      </c>
      <c r="Y106">
        <v>37501.200000000012</v>
      </c>
      <c r="Z106">
        <v>18523.3</v>
      </c>
      <c r="AA106">
        <v>6837.7999999999993</v>
      </c>
      <c r="AB106">
        <v>226591.69999999998</v>
      </c>
    </row>
    <row r="107" spans="1:28" x14ac:dyDescent="0.3">
      <c r="A107" s="1">
        <v>107</v>
      </c>
      <c r="B107" s="2">
        <v>43998.640324074076</v>
      </c>
      <c r="C107" s="3">
        <f>WEEKDAY(Tabla15[[#This Row],[FECHA]],2)</f>
        <v>2</v>
      </c>
      <c r="D107" s="3">
        <f>WEEKDAY(Tabla15[[#This Row],[FECHA]],2)</f>
        <v>2</v>
      </c>
      <c r="E107" s="3" t="str">
        <f>VLOOKUP(Tabla15[[#This Row],[Dia]],$Q$4:$R$10,2,FALSE)</f>
        <v>Martes</v>
      </c>
      <c r="F107" s="3">
        <f t="shared" si="2"/>
        <v>6</v>
      </c>
      <c r="G107" s="3">
        <f t="shared" si="3"/>
        <v>25</v>
      </c>
      <c r="H107" s="1">
        <v>21</v>
      </c>
      <c r="I107" s="1">
        <v>3383</v>
      </c>
      <c r="J107" s="1">
        <v>1727</v>
      </c>
      <c r="K107" s="1">
        <v>1470</v>
      </c>
      <c r="L107" s="1">
        <v>24834</v>
      </c>
      <c r="M107" s="1">
        <v>184449</v>
      </c>
      <c r="N107" s="1">
        <v>5013</v>
      </c>
      <c r="O107" s="4">
        <v>37715.1</v>
      </c>
      <c r="R107"/>
      <c r="T107" s="3">
        <v>35</v>
      </c>
      <c r="U107" s="1">
        <v>45958.39999999998</v>
      </c>
      <c r="V107" s="1">
        <v>35419.899999999994</v>
      </c>
      <c r="W107">
        <v>38427.800000000003</v>
      </c>
      <c r="X107">
        <v>35149.30000000001</v>
      </c>
      <c r="Y107">
        <v>35940.400000000001</v>
      </c>
      <c r="Z107">
        <v>13894.800000000001</v>
      </c>
      <c r="AA107">
        <v>5457</v>
      </c>
      <c r="AB107">
        <v>210247.59999999998</v>
      </c>
    </row>
    <row r="108" spans="1:28" x14ac:dyDescent="0.3">
      <c r="A108" s="1">
        <v>108</v>
      </c>
      <c r="B108" s="2">
        <v>43999.686331018522</v>
      </c>
      <c r="C108" s="3">
        <f>WEEKDAY(Tabla15[[#This Row],[FECHA]],2)</f>
        <v>3</v>
      </c>
      <c r="D108" s="3">
        <f>WEEKDAY(Tabla15[[#This Row],[FECHA]],2)</f>
        <v>3</v>
      </c>
      <c r="E108" s="3" t="str">
        <f>VLOOKUP(Tabla15[[#This Row],[Dia]],$Q$4:$R$10,2,FALSE)</f>
        <v>Miércoles</v>
      </c>
      <c r="F108" s="3">
        <f t="shared" si="2"/>
        <v>6</v>
      </c>
      <c r="G108" s="3">
        <f t="shared" si="3"/>
        <v>25</v>
      </c>
      <c r="H108" s="1">
        <v>232</v>
      </c>
      <c r="I108" s="1">
        <v>3615</v>
      </c>
      <c r="J108" s="1">
        <v>1794</v>
      </c>
      <c r="K108" s="1">
        <v>1572</v>
      </c>
      <c r="L108" s="1">
        <v>35082</v>
      </c>
      <c r="M108" s="1">
        <v>220628</v>
      </c>
      <c r="N108" s="1">
        <v>4757</v>
      </c>
      <c r="O108" s="4">
        <v>43690.80000000001</v>
      </c>
      <c r="R108"/>
      <c r="T108" s="3">
        <v>36</v>
      </c>
      <c r="U108" s="1">
        <v>48566.899999999987</v>
      </c>
      <c r="V108" s="1"/>
      <c r="AB108">
        <v>48566.899999999987</v>
      </c>
    </row>
    <row r="109" spans="1:28" x14ac:dyDescent="0.3">
      <c r="A109" s="1">
        <v>111</v>
      </c>
      <c r="B109" s="2">
        <v>44001.022719907407</v>
      </c>
      <c r="C109" s="3">
        <f>WEEKDAY(Tabla15[[#This Row],[FECHA]],2)</f>
        <v>5</v>
      </c>
      <c r="D109" s="3">
        <f>WEEKDAY(Tabla15[[#This Row],[FECHA]],2)</f>
        <v>5</v>
      </c>
      <c r="E109" s="3" t="str">
        <f>VLOOKUP(Tabla15[[#This Row],[Dia]],$Q$4:$R$10,2,FALSE)</f>
        <v>Viernes</v>
      </c>
      <c r="F109" s="3">
        <f t="shared" si="2"/>
        <v>6</v>
      </c>
      <c r="G109" s="3">
        <f t="shared" si="3"/>
        <v>25</v>
      </c>
      <c r="H109" s="1">
        <v>226</v>
      </c>
      <c r="I109" s="1">
        <v>3841</v>
      </c>
      <c r="J109" s="1">
        <v>1845</v>
      </c>
      <c r="K109" s="1">
        <v>1572</v>
      </c>
      <c r="L109" s="1">
        <v>34821</v>
      </c>
      <c r="M109" s="1">
        <v>225103</v>
      </c>
      <c r="N109" s="1">
        <v>4475</v>
      </c>
      <c r="O109" s="4">
        <v>37031.899999999987</v>
      </c>
      <c r="R109"/>
      <c r="S109" s="3" t="s">
        <v>35</v>
      </c>
      <c r="U109" s="1">
        <v>240161.99999999997</v>
      </c>
      <c r="V109" s="1">
        <v>144546.79999999999</v>
      </c>
      <c r="W109">
        <v>162894.79999999999</v>
      </c>
      <c r="X109">
        <v>151429.80000000002</v>
      </c>
      <c r="Y109">
        <v>146356.30000000002</v>
      </c>
      <c r="Z109">
        <v>87153.700000000012</v>
      </c>
      <c r="AA109">
        <v>35191.800000000003</v>
      </c>
      <c r="AB109">
        <v>967735.2</v>
      </c>
    </row>
    <row r="110" spans="1:28" x14ac:dyDescent="0.3">
      <c r="A110" s="1">
        <v>113</v>
      </c>
      <c r="B110" s="2">
        <v>44001.71162037037</v>
      </c>
      <c r="C110" s="3">
        <f>WEEKDAY(Tabla15[[#This Row],[FECHA]],2)</f>
        <v>5</v>
      </c>
      <c r="D110" s="3">
        <f>WEEKDAY(Tabla15[[#This Row],[FECHA]],2)</f>
        <v>5</v>
      </c>
      <c r="E110" s="3" t="str">
        <f>VLOOKUP(Tabla15[[#This Row],[Dia]],$Q$4:$R$10,2,FALSE)</f>
        <v>Viernes</v>
      </c>
      <c r="F110" s="3">
        <f t="shared" si="2"/>
        <v>6</v>
      </c>
      <c r="G110" s="3">
        <f t="shared" si="3"/>
        <v>25</v>
      </c>
      <c r="H110" s="1">
        <v>252</v>
      </c>
      <c r="I110" s="1">
        <v>4093</v>
      </c>
      <c r="J110" s="1">
        <v>1911</v>
      </c>
      <c r="L110" s="1">
        <v>35809</v>
      </c>
      <c r="M110" s="1">
        <v>231393</v>
      </c>
      <c r="N110" s="1">
        <v>6290</v>
      </c>
      <c r="O110" s="4">
        <v>41544.999999999993</v>
      </c>
      <c r="R110"/>
      <c r="S110" s="3">
        <v>9</v>
      </c>
      <c r="T110" s="3">
        <v>36</v>
      </c>
      <c r="V110" s="1">
        <v>38228.100000000006</v>
      </c>
      <c r="W110">
        <v>40877.800000000003</v>
      </c>
      <c r="X110">
        <v>35549.300000000003</v>
      </c>
      <c r="Y110">
        <v>38890.400000000016</v>
      </c>
      <c r="Z110">
        <v>17724.299999999996</v>
      </c>
      <c r="AA110">
        <v>5535.5999999999995</v>
      </c>
      <c r="AB110">
        <v>176805.50000000003</v>
      </c>
    </row>
    <row r="111" spans="1:28" x14ac:dyDescent="0.3">
      <c r="A111" s="1">
        <v>114</v>
      </c>
      <c r="B111" s="2">
        <v>44002.654652777775</v>
      </c>
      <c r="C111" s="3">
        <f>WEEKDAY(Tabla15[[#This Row],[FECHA]],2)</f>
        <v>6</v>
      </c>
      <c r="D111" s="3">
        <f>WEEKDAY(Tabla15[[#This Row],[FECHA]],2)</f>
        <v>6</v>
      </c>
      <c r="E111" s="3" t="str">
        <f>VLOOKUP(Tabla15[[#This Row],[Dia]],$Q$4:$R$10,2,FALSE)</f>
        <v>Sábado</v>
      </c>
      <c r="F111" s="3">
        <f t="shared" si="2"/>
        <v>6</v>
      </c>
      <c r="G111" s="3">
        <f t="shared" si="3"/>
        <v>25</v>
      </c>
      <c r="H111" s="1">
        <v>202</v>
      </c>
      <c r="I111" s="1">
        <v>4295</v>
      </c>
      <c r="J111" s="1">
        <v>1951</v>
      </c>
      <c r="K111" s="1">
        <v>1682</v>
      </c>
      <c r="L111" s="1">
        <v>35844</v>
      </c>
      <c r="M111" s="1">
        <v>236748</v>
      </c>
      <c r="N111" s="1">
        <v>5355</v>
      </c>
      <c r="O111" s="4">
        <v>21692.3</v>
      </c>
      <c r="R111"/>
      <c r="T111" s="3">
        <v>37</v>
      </c>
      <c r="U111" s="1">
        <v>51242.100000000006</v>
      </c>
      <c r="V111" s="1">
        <v>37186.5</v>
      </c>
      <c r="W111">
        <v>48384.099999999991</v>
      </c>
      <c r="X111">
        <v>34392.200000000004</v>
      </c>
      <c r="Y111">
        <v>34567.399999999994</v>
      </c>
      <c r="Z111">
        <v>20004.900000000001</v>
      </c>
      <c r="AA111">
        <v>4689.3</v>
      </c>
      <c r="AB111">
        <v>230466.5</v>
      </c>
    </row>
    <row r="112" spans="1:28" x14ac:dyDescent="0.3">
      <c r="A112" s="1">
        <v>115</v>
      </c>
      <c r="B112" s="2">
        <v>44003.730439814812</v>
      </c>
      <c r="C112" s="3">
        <f>WEEKDAY(Tabla15[[#This Row],[FECHA]],2)</f>
        <v>7</v>
      </c>
      <c r="D112" s="3">
        <f>WEEKDAY(Tabla15[[#This Row],[FECHA]],2)</f>
        <v>7</v>
      </c>
      <c r="E112" s="3" t="str">
        <f>VLOOKUP(Tabla15[[#This Row],[Dia]],$Q$4:$R$10,2,FALSE)</f>
        <v>Domingo</v>
      </c>
      <c r="F112" s="3">
        <f t="shared" si="2"/>
        <v>6</v>
      </c>
      <c r="G112" s="3">
        <f t="shared" si="3"/>
        <v>25</v>
      </c>
      <c r="H112" s="1">
        <v>184</v>
      </c>
      <c r="I112" s="1">
        <v>4479</v>
      </c>
      <c r="J112" s="1">
        <v>1996</v>
      </c>
      <c r="K112" s="1">
        <v>1713</v>
      </c>
      <c r="L112" s="1">
        <v>37307</v>
      </c>
      <c r="M112" s="1">
        <v>242355</v>
      </c>
      <c r="N112" s="1">
        <v>5607</v>
      </c>
      <c r="O112" s="4">
        <v>7076.2999999999993</v>
      </c>
      <c r="R112"/>
      <c r="T112" s="3">
        <v>38</v>
      </c>
      <c r="U112" s="1">
        <v>52962.400000000001</v>
      </c>
      <c r="V112" s="1">
        <v>38517</v>
      </c>
      <c r="W112">
        <v>41351.200000000004</v>
      </c>
      <c r="X112">
        <v>30026.2</v>
      </c>
      <c r="Y112">
        <v>23040.699999999997</v>
      </c>
      <c r="AA112">
        <v>20314.399999999998</v>
      </c>
      <c r="AB112">
        <v>206211.9</v>
      </c>
    </row>
    <row r="113" spans="1:28" x14ac:dyDescent="0.3">
      <c r="A113" s="1">
        <v>116</v>
      </c>
      <c r="B113" s="2">
        <v>44004.61378472222</v>
      </c>
      <c r="C113" s="3">
        <f>WEEKDAY(Tabla15[[#This Row],[FECHA]],2)</f>
        <v>1</v>
      </c>
      <c r="D113" s="3">
        <f>WEEKDAY(Tabla15[[#This Row],[FECHA]],2)</f>
        <v>1</v>
      </c>
      <c r="E113" s="3" t="str">
        <f>VLOOKUP(Tabla15[[#This Row],[Dia]],$Q$4:$R$10,2,FALSE)</f>
        <v xml:space="preserve">Lunes </v>
      </c>
      <c r="F113" s="3">
        <f t="shared" si="2"/>
        <v>6</v>
      </c>
      <c r="G113" s="3">
        <f t="shared" si="3"/>
        <v>26</v>
      </c>
      <c r="H113" s="1">
        <v>23</v>
      </c>
      <c r="I113" s="1">
        <v>4502</v>
      </c>
      <c r="J113" s="1">
        <v>2014</v>
      </c>
      <c r="K113" s="1">
        <v>1726</v>
      </c>
      <c r="L113" s="1">
        <v>37064</v>
      </c>
      <c r="M113" s="1">
        <v>246963</v>
      </c>
      <c r="N113" s="1">
        <v>4608</v>
      </c>
      <c r="O113" s="4">
        <v>58336.499999999978</v>
      </c>
      <c r="R113"/>
      <c r="T113" s="3">
        <v>39</v>
      </c>
      <c r="U113" s="1">
        <v>52523.5</v>
      </c>
      <c r="V113" s="1">
        <v>41610.100000000006</v>
      </c>
      <c r="W113">
        <v>39829.199999999997</v>
      </c>
      <c r="X113">
        <v>33180.19999999999</v>
      </c>
      <c r="Y113">
        <v>37531.500000000007</v>
      </c>
      <c r="Z113">
        <v>16603.8</v>
      </c>
      <c r="AA113">
        <v>4432.3</v>
      </c>
      <c r="AB113">
        <v>225710.59999999995</v>
      </c>
    </row>
    <row r="114" spans="1:28" x14ac:dyDescent="0.3">
      <c r="A114" s="1">
        <v>117</v>
      </c>
      <c r="B114" s="2">
        <v>44005.609409722223</v>
      </c>
      <c r="C114" s="3">
        <f>WEEKDAY(Tabla15[[#This Row],[FECHA]],2)</f>
        <v>2</v>
      </c>
      <c r="D114" s="3">
        <f>WEEKDAY(Tabla15[[#This Row],[FECHA]],2)</f>
        <v>2</v>
      </c>
      <c r="E114" s="3" t="str">
        <f>VLOOKUP(Tabla15[[#This Row],[Dia]],$Q$4:$R$10,2,FALSE)</f>
        <v>Martes</v>
      </c>
      <c r="F114" s="3">
        <f t="shared" si="2"/>
        <v>6</v>
      </c>
      <c r="G114" s="3">
        <f t="shared" si="3"/>
        <v>26</v>
      </c>
      <c r="H114" s="1">
        <v>3</v>
      </c>
      <c r="I114" s="1">
        <v>4505</v>
      </c>
      <c r="J114" s="1">
        <v>2009</v>
      </c>
      <c r="K114" s="1">
        <v>1720</v>
      </c>
      <c r="L114" s="1">
        <v>35692</v>
      </c>
      <c r="M114" s="1">
        <v>250767</v>
      </c>
      <c r="N114" s="1">
        <v>3804</v>
      </c>
      <c r="O114" s="4">
        <v>42964.700000000012</v>
      </c>
      <c r="R114"/>
      <c r="T114" s="3">
        <v>40</v>
      </c>
      <c r="U114" s="1">
        <v>51182.500000000007</v>
      </c>
      <c r="V114" s="1">
        <v>39643.000000000007</v>
      </c>
      <c r="W114">
        <v>39700.300000000003</v>
      </c>
      <c r="AB114">
        <v>130525.80000000002</v>
      </c>
    </row>
    <row r="115" spans="1:28" x14ac:dyDescent="0.3">
      <c r="A115" s="1">
        <v>118</v>
      </c>
      <c r="B115" s="2">
        <v>44006.670486111114</v>
      </c>
      <c r="C115" s="3">
        <f>WEEKDAY(Tabla15[[#This Row],[FECHA]],2)</f>
        <v>3</v>
      </c>
      <c r="D115" s="3">
        <f>WEEKDAY(Tabla15[[#This Row],[FECHA]],2)</f>
        <v>3</v>
      </c>
      <c r="E115" s="3" t="str">
        <f>VLOOKUP(Tabla15[[#This Row],[Dia]],$Q$4:$R$10,2,FALSE)</f>
        <v>Miércoles</v>
      </c>
      <c r="F115" s="3">
        <f t="shared" si="2"/>
        <v>6</v>
      </c>
      <c r="G115" s="3">
        <f t="shared" si="3"/>
        <v>26</v>
      </c>
      <c r="H115" s="1">
        <v>226</v>
      </c>
      <c r="I115" s="1">
        <v>4731</v>
      </c>
      <c r="J115" s="1">
        <v>2046</v>
      </c>
      <c r="K115" s="1">
        <v>1742</v>
      </c>
      <c r="L115" s="1">
        <v>34592</v>
      </c>
      <c r="M115" s="1">
        <v>254416</v>
      </c>
      <c r="N115" s="1">
        <v>3649</v>
      </c>
      <c r="O115" s="4">
        <v>49721.4</v>
      </c>
      <c r="R115"/>
      <c r="S115" s="3" t="s">
        <v>36</v>
      </c>
      <c r="U115" s="1">
        <v>207910.5</v>
      </c>
      <c r="V115" s="1">
        <v>195184.7</v>
      </c>
      <c r="W115">
        <v>210142.59999999998</v>
      </c>
      <c r="X115">
        <v>133147.9</v>
      </c>
      <c r="Y115">
        <v>134030.00000000003</v>
      </c>
      <c r="Z115">
        <v>54333</v>
      </c>
      <c r="AA115">
        <v>34971.599999999999</v>
      </c>
      <c r="AB115">
        <v>969720.3</v>
      </c>
    </row>
    <row r="116" spans="1:28" x14ac:dyDescent="0.3">
      <c r="A116" s="1">
        <v>119</v>
      </c>
      <c r="B116" s="2">
        <v>44007.648715277777</v>
      </c>
      <c r="C116" s="3">
        <f>WEEKDAY(Tabla15[[#This Row],[FECHA]],2)</f>
        <v>4</v>
      </c>
      <c r="D116" s="3">
        <f>WEEKDAY(Tabla15[[#This Row],[FECHA]],2)</f>
        <v>4</v>
      </c>
      <c r="E116" s="3" t="str">
        <f>VLOOKUP(Tabla15[[#This Row],[Dia]],$Q$4:$R$10,2,FALSE)</f>
        <v>Jueves</v>
      </c>
      <c r="F116" s="3">
        <f t="shared" si="2"/>
        <v>6</v>
      </c>
      <c r="G116" s="3">
        <f t="shared" si="3"/>
        <v>26</v>
      </c>
      <c r="H116" s="1">
        <v>172</v>
      </c>
      <c r="I116" s="1">
        <v>4903</v>
      </c>
      <c r="J116" s="1">
        <v>2078</v>
      </c>
      <c r="K116" s="1">
        <v>1751</v>
      </c>
      <c r="L116" s="1">
        <v>34834</v>
      </c>
      <c r="M116" s="1">
        <v>259064</v>
      </c>
      <c r="N116" s="1">
        <v>4648</v>
      </c>
      <c r="O116" s="4">
        <v>43008.6</v>
      </c>
      <c r="R116"/>
      <c r="S116" s="3">
        <v>10</v>
      </c>
      <c r="T116" s="3">
        <v>40</v>
      </c>
      <c r="V116" s="1"/>
      <c r="X116">
        <v>30803.500000000007</v>
      </c>
      <c r="Y116">
        <v>41707.999999999993</v>
      </c>
      <c r="Z116">
        <v>15577.500000000002</v>
      </c>
      <c r="AA116">
        <v>4400</v>
      </c>
      <c r="AB116">
        <v>92489</v>
      </c>
    </row>
    <row r="117" spans="1:28" x14ac:dyDescent="0.3">
      <c r="A117" s="1">
        <v>120</v>
      </c>
      <c r="B117" s="2">
        <v>44008.623854166668</v>
      </c>
      <c r="C117" s="3">
        <f>WEEKDAY(Tabla15[[#This Row],[FECHA]],2)</f>
        <v>5</v>
      </c>
      <c r="D117" s="3">
        <f>WEEKDAY(Tabla15[[#This Row],[FECHA]],2)</f>
        <v>5</v>
      </c>
      <c r="E117" s="3" t="str">
        <f>VLOOKUP(Tabla15[[#This Row],[Dia]],$Q$4:$R$10,2,FALSE)</f>
        <v>Viernes</v>
      </c>
      <c r="F117" s="3">
        <f t="shared" si="2"/>
        <v>6</v>
      </c>
      <c r="G117" s="3">
        <f t="shared" si="3"/>
        <v>26</v>
      </c>
      <c r="H117" s="1">
        <v>165</v>
      </c>
      <c r="I117" s="1">
        <v>5068</v>
      </c>
      <c r="J117" s="1">
        <v>2086</v>
      </c>
      <c r="K117" s="1">
        <v>1772</v>
      </c>
      <c r="L117" s="1">
        <v>34861</v>
      </c>
      <c r="M117" s="1">
        <v>263360</v>
      </c>
      <c r="N117" s="1">
        <v>4296</v>
      </c>
      <c r="O117" s="4">
        <v>56810.099999999991</v>
      </c>
      <c r="R117"/>
      <c r="T117" s="3">
        <v>41</v>
      </c>
      <c r="U117" s="1">
        <v>54305.499999999985</v>
      </c>
      <c r="V117" s="1">
        <v>34533.900000000009</v>
      </c>
      <c r="W117">
        <v>41158.399999999987</v>
      </c>
      <c r="X117">
        <v>34012.299999999981</v>
      </c>
      <c r="Y117">
        <v>40308.600000000006</v>
      </c>
      <c r="Z117">
        <v>11859.2</v>
      </c>
      <c r="AA117">
        <v>5119.7000000000007</v>
      </c>
      <c r="AB117">
        <v>221297.6</v>
      </c>
    </row>
    <row r="118" spans="1:28" x14ac:dyDescent="0.3">
      <c r="A118" s="1">
        <v>121</v>
      </c>
      <c r="B118" s="2">
        <v>44009.653113425928</v>
      </c>
      <c r="C118" s="3">
        <f>WEEKDAY(Tabla15[[#This Row],[FECHA]],2)</f>
        <v>6</v>
      </c>
      <c r="D118" s="3">
        <f>WEEKDAY(Tabla15[[#This Row],[FECHA]],2)</f>
        <v>6</v>
      </c>
      <c r="E118" s="3" t="str">
        <f>VLOOKUP(Tabla15[[#This Row],[Dia]],$Q$4:$R$10,2,FALSE)</f>
        <v>Sábado</v>
      </c>
      <c r="F118" s="3">
        <f t="shared" si="2"/>
        <v>6</v>
      </c>
      <c r="G118" s="3">
        <f t="shared" si="3"/>
        <v>26</v>
      </c>
      <c r="H118" s="1">
        <v>279</v>
      </c>
      <c r="I118" s="1">
        <v>5347</v>
      </c>
      <c r="J118" s="1">
        <v>2090</v>
      </c>
      <c r="K118" s="1">
        <v>1741</v>
      </c>
      <c r="L118" s="1">
        <v>34364</v>
      </c>
      <c r="M118" s="1">
        <v>267766</v>
      </c>
      <c r="N118" s="1">
        <v>4406</v>
      </c>
      <c r="O118" s="4">
        <v>23835</v>
      </c>
      <c r="R118"/>
      <c r="T118" s="3">
        <v>42</v>
      </c>
      <c r="U118" s="1">
        <v>40080.200000000004</v>
      </c>
      <c r="V118" s="1">
        <v>37994.800000000003</v>
      </c>
      <c r="W118">
        <v>41781.9</v>
      </c>
      <c r="X118">
        <v>35588.199999999997</v>
      </c>
      <c r="Y118">
        <v>38579.700000000012</v>
      </c>
      <c r="Z118">
        <v>15185.4</v>
      </c>
      <c r="AA118">
        <v>5063.3999999999996</v>
      </c>
      <c r="AB118">
        <v>214273.59999999998</v>
      </c>
    </row>
    <row r="119" spans="1:28" x14ac:dyDescent="0.3">
      <c r="A119" s="1">
        <v>122</v>
      </c>
      <c r="B119" s="2">
        <v>44010.671909722223</v>
      </c>
      <c r="C119" s="3">
        <f>WEEKDAY(Tabla15[[#This Row],[FECHA]],2)</f>
        <v>7</v>
      </c>
      <c r="D119" s="3">
        <f>WEEKDAY(Tabla15[[#This Row],[FECHA]],2)</f>
        <v>7</v>
      </c>
      <c r="E119" s="3" t="str">
        <f>VLOOKUP(Tabla15[[#This Row],[Dia]],$Q$4:$R$10,2,FALSE)</f>
        <v>Domingo</v>
      </c>
      <c r="F119" s="3">
        <f t="shared" si="2"/>
        <v>6</v>
      </c>
      <c r="G119" s="3">
        <f t="shared" si="3"/>
        <v>26</v>
      </c>
      <c r="H119" s="1">
        <v>162</v>
      </c>
      <c r="I119" s="1">
        <v>5509</v>
      </c>
      <c r="J119" s="1">
        <v>2129</v>
      </c>
      <c r="K119" s="1">
        <v>1793</v>
      </c>
      <c r="L119" s="1">
        <v>34263</v>
      </c>
      <c r="M119" s="1">
        <v>271982</v>
      </c>
      <c r="N119" s="1">
        <v>4216</v>
      </c>
      <c r="O119" s="4">
        <v>8769.2000000000007</v>
      </c>
      <c r="R119"/>
      <c r="T119" s="3">
        <v>43</v>
      </c>
      <c r="U119" s="1">
        <v>58221.600000000028</v>
      </c>
      <c r="V119" s="1">
        <v>36748.400000000001</v>
      </c>
      <c r="W119">
        <v>38359.100000000006</v>
      </c>
      <c r="X119">
        <v>36930.100000000006</v>
      </c>
      <c r="Y119">
        <v>39498.500000000007</v>
      </c>
      <c r="Z119">
        <v>12965.899999999998</v>
      </c>
      <c r="AA119">
        <v>4124.5</v>
      </c>
      <c r="AB119">
        <v>226848.10000000003</v>
      </c>
    </row>
    <row r="120" spans="1:28" x14ac:dyDescent="0.3">
      <c r="A120" s="1">
        <v>123</v>
      </c>
      <c r="B120" s="2">
        <v>44011.692430555559</v>
      </c>
      <c r="C120" s="3">
        <f>WEEKDAY(Tabla15[[#This Row],[FECHA]],2)</f>
        <v>1</v>
      </c>
      <c r="D120" s="3">
        <f>WEEKDAY(Tabla15[[#This Row],[FECHA]],2)</f>
        <v>1</v>
      </c>
      <c r="E120" s="3" t="str">
        <f>VLOOKUP(Tabla15[[#This Row],[Dia]],$Q$4:$R$10,2,FALSE)</f>
        <v xml:space="preserve">Lunes </v>
      </c>
      <c r="F120" s="3">
        <f t="shared" si="2"/>
        <v>6</v>
      </c>
      <c r="G120" s="3">
        <f t="shared" si="3"/>
        <v>27</v>
      </c>
      <c r="H120" s="1">
        <v>66</v>
      </c>
      <c r="I120" s="1">
        <v>5575</v>
      </c>
      <c r="J120" s="1">
        <v>2090</v>
      </c>
      <c r="K120" s="1">
        <v>1763</v>
      </c>
      <c r="L120" s="1">
        <v>34270</v>
      </c>
      <c r="M120" s="1">
        <v>275999</v>
      </c>
      <c r="N120" s="1">
        <v>4017</v>
      </c>
      <c r="O120" s="4">
        <v>51922.7</v>
      </c>
      <c r="R120"/>
      <c r="T120" s="3">
        <v>44</v>
      </c>
      <c r="U120" s="1">
        <v>48929.399999999994</v>
      </c>
      <c r="V120" s="1">
        <v>34358</v>
      </c>
      <c r="W120">
        <v>36777.5</v>
      </c>
      <c r="X120">
        <v>33778.099999999991</v>
      </c>
      <c r="Y120">
        <v>33792.5</v>
      </c>
      <c r="Z120">
        <v>13635.400000000001</v>
      </c>
      <c r="AB120">
        <v>201270.9</v>
      </c>
    </row>
    <row r="121" spans="1:28" x14ac:dyDescent="0.3">
      <c r="A121" s="1">
        <v>124</v>
      </c>
      <c r="B121" s="2">
        <v>44012.643958333334</v>
      </c>
      <c r="C121" s="3">
        <f>WEEKDAY(Tabla15[[#This Row],[FECHA]],2)</f>
        <v>2</v>
      </c>
      <c r="D121" s="3">
        <f>WEEKDAY(Tabla15[[#This Row],[FECHA]],2)</f>
        <v>2</v>
      </c>
      <c r="E121" s="3" t="str">
        <f>VLOOKUP(Tabla15[[#This Row],[Dia]],$Q$4:$R$10,2,FALSE)</f>
        <v>Martes</v>
      </c>
      <c r="F121" s="3">
        <f t="shared" si="2"/>
        <v>6</v>
      </c>
      <c r="G121" s="3">
        <f t="shared" si="3"/>
        <v>27</v>
      </c>
      <c r="H121" s="1">
        <v>113</v>
      </c>
      <c r="I121" s="1">
        <v>5688</v>
      </c>
      <c r="J121" s="1">
        <v>2106</v>
      </c>
      <c r="K121" s="1">
        <v>1756</v>
      </c>
      <c r="L121" s="1">
        <v>32476</v>
      </c>
      <c r="M121" s="1">
        <v>279393</v>
      </c>
      <c r="N121" s="1">
        <v>3394</v>
      </c>
      <c r="O121" s="4">
        <v>41764.6</v>
      </c>
      <c r="R121"/>
      <c r="S121" s="3" t="s">
        <v>37</v>
      </c>
      <c r="U121" s="1">
        <v>201536.7</v>
      </c>
      <c r="V121" s="1">
        <v>143635.1</v>
      </c>
      <c r="W121">
        <v>158076.9</v>
      </c>
      <c r="X121">
        <v>171112.19999999995</v>
      </c>
      <c r="Y121">
        <v>193887.30000000002</v>
      </c>
      <c r="Z121">
        <v>69223.399999999994</v>
      </c>
      <c r="AA121">
        <v>18707.599999999999</v>
      </c>
      <c r="AB121">
        <v>956179.20000000007</v>
      </c>
    </row>
    <row r="122" spans="1:28" x14ac:dyDescent="0.3">
      <c r="A122" s="1">
        <v>125</v>
      </c>
      <c r="B122" s="2">
        <v>44013.647002314814</v>
      </c>
      <c r="C122" s="3">
        <f>WEEKDAY(Tabla15[[#This Row],[FECHA]],2)</f>
        <v>3</v>
      </c>
      <c r="D122" s="3">
        <f>WEEKDAY(Tabla15[[#This Row],[FECHA]],2)</f>
        <v>3</v>
      </c>
      <c r="E122" s="3" t="str">
        <f>VLOOKUP(Tabla15[[#This Row],[Dia]],$Q$4:$R$10,2,FALSE)</f>
        <v>Miércoles</v>
      </c>
      <c r="F122" s="3">
        <f t="shared" si="2"/>
        <v>7</v>
      </c>
      <c r="G122" s="3">
        <f t="shared" si="3"/>
        <v>27</v>
      </c>
      <c r="H122" s="1">
        <v>65</v>
      </c>
      <c r="I122" s="1">
        <v>5753</v>
      </c>
      <c r="J122" s="1">
        <v>2075</v>
      </c>
      <c r="K122" s="1">
        <v>1720</v>
      </c>
      <c r="L122" s="1">
        <v>30847</v>
      </c>
      <c r="M122" s="1">
        <v>282043</v>
      </c>
      <c r="N122" s="1">
        <v>2650</v>
      </c>
      <c r="O122" s="4">
        <v>49232.799999999988</v>
      </c>
      <c r="R122"/>
      <c r="S122" s="3">
        <v>11</v>
      </c>
      <c r="T122" s="3">
        <v>44</v>
      </c>
      <c r="V122" s="1"/>
      <c r="AA122">
        <v>3749.3999999999996</v>
      </c>
      <c r="AB122">
        <v>3749.3999999999996</v>
      </c>
    </row>
    <row r="123" spans="1:28" x14ac:dyDescent="0.3">
      <c r="A123" s="1">
        <v>126</v>
      </c>
      <c r="B123" s="2">
        <v>44014.652233796296</v>
      </c>
      <c r="C123" s="3">
        <f>WEEKDAY(Tabla15[[#This Row],[FECHA]],2)</f>
        <v>4</v>
      </c>
      <c r="D123" s="3">
        <f>WEEKDAY(Tabla15[[#This Row],[FECHA]],2)</f>
        <v>4</v>
      </c>
      <c r="E123" s="3" t="str">
        <f>VLOOKUP(Tabla15[[#This Row],[Dia]],$Q$4:$R$10,2,FALSE)</f>
        <v>Jueves</v>
      </c>
      <c r="F123" s="3">
        <f t="shared" si="2"/>
        <v>7</v>
      </c>
      <c r="G123" s="3">
        <f t="shared" si="3"/>
        <v>27</v>
      </c>
      <c r="H123" s="1">
        <v>167</v>
      </c>
      <c r="I123" s="1">
        <v>5920</v>
      </c>
      <c r="J123" s="1">
        <v>2099</v>
      </c>
      <c r="K123" s="1">
        <v>1762</v>
      </c>
      <c r="L123" s="1">
        <v>29374</v>
      </c>
      <c r="M123" s="1">
        <v>284541</v>
      </c>
      <c r="N123" s="1">
        <v>2498</v>
      </c>
      <c r="O123" s="4">
        <v>41214.599999999991</v>
      </c>
      <c r="R123"/>
      <c r="T123" s="3">
        <v>45</v>
      </c>
      <c r="U123" s="1">
        <v>48454.5</v>
      </c>
      <c r="V123" s="1">
        <v>33785.5</v>
      </c>
      <c r="W123">
        <v>41757.9</v>
      </c>
      <c r="X123">
        <v>34448.400000000001</v>
      </c>
      <c r="Y123">
        <v>32898.450000000019</v>
      </c>
      <c r="AA123">
        <v>18753.800000000003</v>
      </c>
      <c r="AB123">
        <v>210098.55</v>
      </c>
    </row>
    <row r="124" spans="1:28" x14ac:dyDescent="0.3">
      <c r="A124" s="1">
        <v>127</v>
      </c>
      <c r="B124" s="2">
        <v>44015.666458333333</v>
      </c>
      <c r="C124" s="3">
        <f>WEEKDAY(Tabla15[[#This Row],[FECHA]],2)</f>
        <v>5</v>
      </c>
      <c r="D124" s="3">
        <f>WEEKDAY(Tabla15[[#This Row],[FECHA]],2)</f>
        <v>5</v>
      </c>
      <c r="E124" s="3" t="str">
        <f>VLOOKUP(Tabla15[[#This Row],[Dia]],$Q$4:$R$10,2,FALSE)</f>
        <v>Viernes</v>
      </c>
      <c r="F124" s="3">
        <f t="shared" si="2"/>
        <v>7</v>
      </c>
      <c r="G124" s="3">
        <f t="shared" si="3"/>
        <v>27</v>
      </c>
      <c r="H124" s="1">
        <v>131</v>
      </c>
      <c r="I124" s="1">
        <v>6051</v>
      </c>
      <c r="J124" s="1">
        <v>2107</v>
      </c>
      <c r="K124" s="1">
        <v>1757</v>
      </c>
      <c r="L124" s="1">
        <v>28695</v>
      </c>
      <c r="M124" s="1">
        <v>288089</v>
      </c>
      <c r="N124" s="1">
        <v>3548</v>
      </c>
      <c r="O124" s="4">
        <v>42998.899999999994</v>
      </c>
      <c r="R124"/>
      <c r="T124" s="3">
        <v>46</v>
      </c>
      <c r="U124" s="1">
        <v>47420.200000000004</v>
      </c>
      <c r="V124" s="1">
        <v>33172.000000000007</v>
      </c>
      <c r="W124">
        <v>39306.599999999991</v>
      </c>
      <c r="X124">
        <v>33952.199999999997</v>
      </c>
      <c r="Y124">
        <v>37779.800000000003</v>
      </c>
      <c r="Z124">
        <v>13802.9</v>
      </c>
      <c r="AA124">
        <v>3708.3999999999996</v>
      </c>
      <c r="AB124">
        <v>209142.09999999998</v>
      </c>
    </row>
    <row r="125" spans="1:28" x14ac:dyDescent="0.3">
      <c r="A125" s="1">
        <v>128</v>
      </c>
      <c r="B125" s="2">
        <v>44016.790844907409</v>
      </c>
      <c r="C125" s="3">
        <f>WEEKDAY(Tabla15[[#This Row],[FECHA]],2)</f>
        <v>6</v>
      </c>
      <c r="D125" s="3">
        <f>WEEKDAY(Tabla15[[#This Row],[FECHA]],2)</f>
        <v>6</v>
      </c>
      <c r="E125" s="3" t="str">
        <f>VLOOKUP(Tabla15[[#This Row],[Dia]],$Q$4:$R$10,2,FALSE)</f>
        <v>Sábado</v>
      </c>
      <c r="F125" s="3">
        <f t="shared" si="2"/>
        <v>7</v>
      </c>
      <c r="G125" s="3">
        <f t="shared" si="3"/>
        <v>27</v>
      </c>
      <c r="H125" s="1">
        <v>141</v>
      </c>
      <c r="I125" s="1">
        <v>6192</v>
      </c>
      <c r="J125" s="1">
        <v>2077</v>
      </c>
      <c r="K125" s="1">
        <v>1731</v>
      </c>
      <c r="L125" s="1">
        <v>28210</v>
      </c>
      <c r="M125" s="1">
        <v>291847</v>
      </c>
      <c r="N125" s="1">
        <v>3758</v>
      </c>
      <c r="O125" s="4">
        <v>19977</v>
      </c>
      <c r="R125"/>
      <c r="S125" s="3" t="s">
        <v>38</v>
      </c>
      <c r="U125" s="1">
        <v>95874.700000000012</v>
      </c>
      <c r="V125" s="1">
        <v>66957.5</v>
      </c>
      <c r="W125">
        <v>81064.5</v>
      </c>
      <c r="X125">
        <v>68400.600000000006</v>
      </c>
      <c r="Y125">
        <v>70678.250000000029</v>
      </c>
      <c r="Z125">
        <v>13802.9</v>
      </c>
      <c r="AA125">
        <v>26211.600000000006</v>
      </c>
      <c r="AB125">
        <v>422990.04999999993</v>
      </c>
    </row>
    <row r="126" spans="1:28" x14ac:dyDescent="0.3">
      <c r="A126" s="1">
        <v>129</v>
      </c>
      <c r="B126" s="2">
        <v>44017.683622685188</v>
      </c>
      <c r="C126" s="3">
        <f>WEEKDAY(Tabla15[[#This Row],[FECHA]],2)</f>
        <v>7</v>
      </c>
      <c r="D126" s="3">
        <f>WEEKDAY(Tabla15[[#This Row],[FECHA]],2)</f>
        <v>7</v>
      </c>
      <c r="E126" s="3" t="str">
        <f>VLOOKUP(Tabla15[[#This Row],[Dia]],$Q$4:$R$10,2,FALSE)</f>
        <v>Domingo</v>
      </c>
      <c r="F126" s="3">
        <f t="shared" si="2"/>
        <v>7</v>
      </c>
      <c r="G126" s="3">
        <f t="shared" si="3"/>
        <v>27</v>
      </c>
      <c r="H126" s="1">
        <v>116</v>
      </c>
      <c r="I126" s="1">
        <v>6308</v>
      </c>
      <c r="J126" s="1">
        <v>2078</v>
      </c>
      <c r="K126" s="1">
        <v>1736</v>
      </c>
      <c r="L126" s="1">
        <v>28194</v>
      </c>
      <c r="M126" s="1">
        <v>295532</v>
      </c>
      <c r="N126" s="1">
        <v>3685</v>
      </c>
      <c r="O126" s="4">
        <v>10384</v>
      </c>
      <c r="R126"/>
      <c r="S126" s="3" t="s">
        <v>26</v>
      </c>
      <c r="U126" s="1">
        <v>1606500.4999999998</v>
      </c>
      <c r="V126" s="1">
        <v>1139272.7999999998</v>
      </c>
      <c r="W126">
        <v>1298911.2</v>
      </c>
      <c r="X126">
        <v>1065849.2999999998</v>
      </c>
      <c r="Y126">
        <v>1253313.5499999998</v>
      </c>
      <c r="Z126">
        <v>450031.90000000008</v>
      </c>
      <c r="AA126">
        <v>197506.9</v>
      </c>
      <c r="AB126">
        <v>7011386.1499999985</v>
      </c>
    </row>
    <row r="127" spans="1:28" x14ac:dyDescent="0.3">
      <c r="A127" s="1">
        <v>130</v>
      </c>
      <c r="B127" s="2">
        <v>44018.622546296298</v>
      </c>
      <c r="C127" s="3">
        <f>WEEKDAY(Tabla15[[#This Row],[FECHA]],2)</f>
        <v>1</v>
      </c>
      <c r="D127" s="3">
        <f>WEEKDAY(Tabla15[[#This Row],[FECHA]],2)</f>
        <v>1</v>
      </c>
      <c r="E127" s="3" t="str">
        <f>VLOOKUP(Tabla15[[#This Row],[Dia]],$Q$4:$R$10,2,FALSE)</f>
        <v xml:space="preserve">Lunes </v>
      </c>
      <c r="F127" s="3">
        <f t="shared" si="2"/>
        <v>7</v>
      </c>
      <c r="G127" s="3">
        <f t="shared" si="3"/>
        <v>28</v>
      </c>
      <c r="H127" s="1">
        <v>76</v>
      </c>
      <c r="I127" s="1">
        <v>6384</v>
      </c>
      <c r="J127" s="1">
        <v>2069</v>
      </c>
      <c r="K127" s="1">
        <v>1747</v>
      </c>
      <c r="L127" s="1">
        <v>27804</v>
      </c>
      <c r="M127" s="1">
        <v>298557</v>
      </c>
      <c r="N127" s="1">
        <v>3025</v>
      </c>
      <c r="O127" s="4">
        <v>58777.599999999962</v>
      </c>
      <c r="R127"/>
      <c r="V127" s="1"/>
    </row>
    <row r="128" spans="1:28" x14ac:dyDescent="0.3">
      <c r="A128" s="1">
        <v>131</v>
      </c>
      <c r="B128" s="2">
        <v>44019.634351851855</v>
      </c>
      <c r="C128" s="3">
        <f>WEEKDAY(Tabla15[[#This Row],[FECHA]],2)</f>
        <v>2</v>
      </c>
      <c r="D128" s="3">
        <f>WEEKDAY(Tabla15[[#This Row],[FECHA]],2)</f>
        <v>2</v>
      </c>
      <c r="E128" s="3" t="str">
        <f>VLOOKUP(Tabla15[[#This Row],[Dia]],$Q$4:$R$10,2,FALSE)</f>
        <v>Martes</v>
      </c>
      <c r="F128" s="3">
        <f t="shared" si="2"/>
        <v>7</v>
      </c>
      <c r="G128" s="3">
        <f t="shared" si="3"/>
        <v>28</v>
      </c>
      <c r="H128" s="1">
        <v>50</v>
      </c>
      <c r="I128" s="1">
        <v>6434</v>
      </c>
      <c r="J128" s="1">
        <v>2060</v>
      </c>
      <c r="K128" s="1">
        <v>1699</v>
      </c>
      <c r="L128" s="1">
        <v>26340</v>
      </c>
      <c r="M128" s="1">
        <v>301019</v>
      </c>
      <c r="N128" s="1">
        <v>2462</v>
      </c>
      <c r="O128" s="4">
        <v>41328.80000000001</v>
      </c>
      <c r="R128"/>
      <c r="V128" s="1"/>
    </row>
    <row r="129" spans="1:22" x14ac:dyDescent="0.3">
      <c r="A129" s="1">
        <v>132</v>
      </c>
      <c r="B129" s="2">
        <v>44020.663217592592</v>
      </c>
      <c r="C129" s="3">
        <f>WEEKDAY(Tabla15[[#This Row],[FECHA]],2)</f>
        <v>3</v>
      </c>
      <c r="D129" s="3">
        <f>WEEKDAY(Tabla15[[#This Row],[FECHA]],2)</f>
        <v>3</v>
      </c>
      <c r="E129" s="3" t="str">
        <f>VLOOKUP(Tabla15[[#This Row],[Dia]],$Q$4:$R$10,2,FALSE)</f>
        <v>Miércoles</v>
      </c>
      <c r="F129" s="3">
        <f t="shared" si="2"/>
        <v>7</v>
      </c>
      <c r="G129" s="3">
        <f t="shared" si="3"/>
        <v>28</v>
      </c>
      <c r="H129" s="1">
        <v>139</v>
      </c>
      <c r="I129" s="1">
        <v>6573</v>
      </c>
      <c r="J129" s="1">
        <v>2053</v>
      </c>
      <c r="K129" s="1">
        <v>1712</v>
      </c>
      <c r="L129" s="1">
        <v>24807</v>
      </c>
      <c r="M129" s="1">
        <v>303083</v>
      </c>
      <c r="N129" s="1">
        <v>2064</v>
      </c>
      <c r="O129" s="4">
        <v>42319.400000000009</v>
      </c>
      <c r="R129"/>
      <c r="V129" s="1"/>
    </row>
    <row r="130" spans="1:22" x14ac:dyDescent="0.3">
      <c r="A130" s="1">
        <v>133</v>
      </c>
      <c r="B130" s="2">
        <v>44021.637453703705</v>
      </c>
      <c r="C130" s="3">
        <f>WEEKDAY(Tabla15[[#This Row],[FECHA]],2)</f>
        <v>4</v>
      </c>
      <c r="D130" s="3">
        <f>WEEKDAY(Tabla15[[#This Row],[FECHA]],2)</f>
        <v>4</v>
      </c>
      <c r="E130" s="3" t="str">
        <f>VLOOKUP(Tabla15[[#This Row],[Dia]],$Q$4:$R$10,2,FALSE)</f>
        <v>Jueves</v>
      </c>
      <c r="F130" s="3">
        <f t="shared" si="2"/>
        <v>7</v>
      </c>
      <c r="G130" s="3">
        <f t="shared" si="3"/>
        <v>28</v>
      </c>
      <c r="H130" s="1">
        <v>109</v>
      </c>
      <c r="I130" s="1">
        <v>6682</v>
      </c>
      <c r="J130" s="1">
        <v>1999</v>
      </c>
      <c r="K130" s="1">
        <v>1670</v>
      </c>
      <c r="L130" s="1">
        <v>24612</v>
      </c>
      <c r="M130" s="1">
        <v>306216</v>
      </c>
      <c r="N130" s="1">
        <v>3133</v>
      </c>
      <c r="O130" s="4">
        <v>38525.099999999991</v>
      </c>
      <c r="R130"/>
      <c r="V130" s="1"/>
    </row>
    <row r="131" spans="1:22" x14ac:dyDescent="0.3">
      <c r="A131" s="1">
        <v>134</v>
      </c>
      <c r="B131" s="2">
        <v>44022.679502314815</v>
      </c>
      <c r="C131" s="3">
        <f>WEEKDAY(Tabla15[[#This Row],[FECHA]],2)</f>
        <v>5</v>
      </c>
      <c r="D131" s="3">
        <f>WEEKDAY(Tabla15[[#This Row],[FECHA]],2)</f>
        <v>5</v>
      </c>
      <c r="E131" s="3" t="str">
        <f>VLOOKUP(Tabla15[[#This Row],[Dia]],$Q$4:$R$10,2,FALSE)</f>
        <v>Viernes</v>
      </c>
      <c r="F131" s="3">
        <f t="shared" ref="F131:F194" si="4">MONTH(B131)</f>
        <v>7</v>
      </c>
      <c r="G131" s="3">
        <f t="shared" ref="G131:G194" si="5">WEEKNUM(B131,2)</f>
        <v>28</v>
      </c>
      <c r="H131" s="1">
        <v>99</v>
      </c>
      <c r="I131" s="1">
        <v>6781</v>
      </c>
      <c r="J131" s="1">
        <v>1990</v>
      </c>
      <c r="K131" s="1">
        <v>1648</v>
      </c>
      <c r="L131" s="1">
        <v>24440</v>
      </c>
      <c r="M131" s="1">
        <v>309274</v>
      </c>
      <c r="N131" s="1">
        <v>3058</v>
      </c>
      <c r="O131" s="4">
        <v>42791.3</v>
      </c>
      <c r="R131"/>
      <c r="V131" s="1"/>
    </row>
    <row r="132" spans="1:22" x14ac:dyDescent="0.3">
      <c r="A132" s="1">
        <v>135</v>
      </c>
      <c r="B132" s="2">
        <v>44023.775590277779</v>
      </c>
      <c r="C132" s="3">
        <f>WEEKDAY(Tabla15[[#This Row],[FECHA]],2)</f>
        <v>6</v>
      </c>
      <c r="D132" s="3">
        <f>WEEKDAY(Tabla15[[#This Row],[FECHA]],2)</f>
        <v>6</v>
      </c>
      <c r="E132" s="3" t="str">
        <f>VLOOKUP(Tabla15[[#This Row],[Dia]],$Q$4:$R$10,2,FALSE)</f>
        <v>Sábado</v>
      </c>
      <c r="F132" s="3">
        <f t="shared" si="4"/>
        <v>7</v>
      </c>
      <c r="G132" s="3">
        <f t="shared" si="5"/>
        <v>28</v>
      </c>
      <c r="H132" s="1">
        <v>100</v>
      </c>
      <c r="I132" s="1">
        <v>6881</v>
      </c>
      <c r="J132" s="1">
        <v>1999</v>
      </c>
      <c r="K132" s="1">
        <v>1653</v>
      </c>
      <c r="L132" s="1">
        <v>24034</v>
      </c>
      <c r="M132" s="1">
        <v>312029</v>
      </c>
      <c r="N132" s="1">
        <v>2755</v>
      </c>
      <c r="O132" s="4">
        <v>22313.199999999997</v>
      </c>
      <c r="R132"/>
      <c r="V132" s="1"/>
    </row>
    <row r="133" spans="1:22" x14ac:dyDescent="0.3">
      <c r="A133" s="1">
        <v>136</v>
      </c>
      <c r="B133" s="2">
        <v>44024.770891203705</v>
      </c>
      <c r="C133" s="3">
        <f>WEEKDAY(Tabla15[[#This Row],[FECHA]],2)</f>
        <v>7</v>
      </c>
      <c r="D133" s="3">
        <f>WEEKDAY(Tabla15[[#This Row],[FECHA]],2)</f>
        <v>7</v>
      </c>
      <c r="E133" s="3" t="str">
        <f>VLOOKUP(Tabla15[[#This Row],[Dia]],$Q$4:$R$10,2,FALSE)</f>
        <v>Domingo</v>
      </c>
      <c r="F133" s="3">
        <f t="shared" si="4"/>
        <v>7</v>
      </c>
      <c r="G133" s="3">
        <f t="shared" si="5"/>
        <v>28</v>
      </c>
      <c r="H133" s="1">
        <v>98</v>
      </c>
      <c r="I133" s="1">
        <v>6979</v>
      </c>
      <c r="J133" s="1">
        <v>1995</v>
      </c>
      <c r="K133" s="1">
        <v>1669</v>
      </c>
      <c r="L133" s="1">
        <v>24166</v>
      </c>
      <c r="M133" s="1">
        <v>315041</v>
      </c>
      <c r="N133" s="1">
        <v>3012</v>
      </c>
      <c r="O133" s="4">
        <v>12418.599999999995</v>
      </c>
      <c r="R133"/>
      <c r="V133" s="1"/>
    </row>
    <row r="134" spans="1:22" x14ac:dyDescent="0.3">
      <c r="A134" s="1">
        <v>137</v>
      </c>
      <c r="B134" s="2">
        <v>44025.6249537037</v>
      </c>
      <c r="C134" s="3">
        <f>WEEKDAY(Tabla15[[#This Row],[FECHA]],2)</f>
        <v>1</v>
      </c>
      <c r="D134" s="3">
        <f>WEEKDAY(Tabla15[[#This Row],[FECHA]],2)</f>
        <v>1</v>
      </c>
      <c r="E134" s="3" t="str">
        <f>VLOOKUP(Tabla15[[#This Row],[Dia]],$Q$4:$R$10,2,FALSE)</f>
        <v xml:space="preserve">Lunes </v>
      </c>
      <c r="F134" s="3">
        <f t="shared" si="4"/>
        <v>7</v>
      </c>
      <c r="G134" s="3">
        <f t="shared" si="5"/>
        <v>29</v>
      </c>
      <c r="H134" s="1">
        <v>45</v>
      </c>
      <c r="I134" s="1">
        <v>7024</v>
      </c>
      <c r="J134" s="1">
        <v>1931</v>
      </c>
      <c r="K134" s="1">
        <v>1613</v>
      </c>
      <c r="L134" s="1">
        <v>24077</v>
      </c>
      <c r="M134" s="1">
        <v>317657</v>
      </c>
      <c r="N134" s="1">
        <v>2616</v>
      </c>
      <c r="O134" s="4">
        <v>59720.799999999988</v>
      </c>
      <c r="R134"/>
      <c r="V134" s="1"/>
    </row>
    <row r="135" spans="1:22" x14ac:dyDescent="0.3">
      <c r="A135" s="1">
        <v>138</v>
      </c>
      <c r="B135" s="2">
        <v>44026.637511574074</v>
      </c>
      <c r="C135" s="3">
        <f>WEEKDAY(Tabla15[[#This Row],[FECHA]],2)</f>
        <v>2</v>
      </c>
      <c r="D135" s="3">
        <f>WEEKDAY(Tabla15[[#This Row],[FECHA]],2)</f>
        <v>2</v>
      </c>
      <c r="E135" s="3" t="str">
        <f>VLOOKUP(Tabla15[[#This Row],[Dia]],$Q$4:$R$10,2,FALSE)</f>
        <v>Martes</v>
      </c>
      <c r="F135" s="3">
        <f t="shared" si="4"/>
        <v>7</v>
      </c>
      <c r="G135" s="3">
        <f t="shared" si="5"/>
        <v>29</v>
      </c>
      <c r="H135" s="1">
        <v>45</v>
      </c>
      <c r="I135" s="1">
        <v>7069</v>
      </c>
      <c r="J135" s="1">
        <v>1915</v>
      </c>
      <c r="K135" s="1">
        <v>1596</v>
      </c>
      <c r="L135" s="1">
        <v>23205</v>
      </c>
      <c r="M135" s="1">
        <v>319493</v>
      </c>
      <c r="N135" s="1">
        <v>1836</v>
      </c>
      <c r="O135" s="4">
        <v>39483.9</v>
      </c>
      <c r="R135"/>
      <c r="V135" s="1"/>
    </row>
    <row r="136" spans="1:22" x14ac:dyDescent="0.3">
      <c r="A136" s="1">
        <v>139</v>
      </c>
      <c r="B136" s="2">
        <v>44027.655914351853</v>
      </c>
      <c r="C136" s="3">
        <f>WEEKDAY(Tabla15[[#This Row],[FECHA]],2)</f>
        <v>3</v>
      </c>
      <c r="D136" s="3">
        <f>WEEKDAY(Tabla15[[#This Row],[FECHA]],2)</f>
        <v>3</v>
      </c>
      <c r="E136" s="3" t="str">
        <f>VLOOKUP(Tabla15[[#This Row],[Dia]],$Q$4:$R$10,2,FALSE)</f>
        <v>Miércoles</v>
      </c>
      <c r="F136" s="3">
        <f t="shared" si="4"/>
        <v>7</v>
      </c>
      <c r="G136" s="3">
        <f t="shared" si="5"/>
        <v>29</v>
      </c>
      <c r="H136" s="1">
        <v>117</v>
      </c>
      <c r="I136" s="1">
        <v>7186</v>
      </c>
      <c r="J136" s="1">
        <v>1878</v>
      </c>
      <c r="K136" s="1">
        <v>1573</v>
      </c>
      <c r="L136" s="1">
        <v>21934</v>
      </c>
      <c r="M136" s="1">
        <v>321205</v>
      </c>
      <c r="N136" s="1">
        <v>1712</v>
      </c>
      <c r="O136" s="4">
        <v>41764.200000000012</v>
      </c>
      <c r="R136"/>
      <c r="V136" s="1"/>
    </row>
    <row r="137" spans="1:22" x14ac:dyDescent="0.3">
      <c r="A137" s="1">
        <v>140</v>
      </c>
      <c r="B137" s="2">
        <v>44028.678877314815</v>
      </c>
      <c r="C137" s="3">
        <f>WEEKDAY(Tabla15[[#This Row],[FECHA]],2)</f>
        <v>4</v>
      </c>
      <c r="D137" s="3">
        <f>WEEKDAY(Tabla15[[#This Row],[FECHA]],2)</f>
        <v>4</v>
      </c>
      <c r="E137" s="3" t="str">
        <f>VLOOKUP(Tabla15[[#This Row],[Dia]],$Q$4:$R$10,2,FALSE)</f>
        <v>Jueves</v>
      </c>
      <c r="F137" s="3">
        <f t="shared" si="4"/>
        <v>7</v>
      </c>
      <c r="G137" s="3">
        <f t="shared" si="5"/>
        <v>29</v>
      </c>
      <c r="H137" s="1">
        <v>104</v>
      </c>
      <c r="I137" s="1">
        <v>7290</v>
      </c>
      <c r="J137" s="1">
        <v>1821</v>
      </c>
      <c r="K137" s="1">
        <v>1516</v>
      </c>
      <c r="L137" s="1">
        <v>21107</v>
      </c>
      <c r="M137" s="1">
        <v>323680</v>
      </c>
      <c r="N137" s="1">
        <v>2475</v>
      </c>
      <c r="O137" s="4">
        <v>35126.699999999997</v>
      </c>
      <c r="R137"/>
      <c r="V137" s="1"/>
    </row>
    <row r="138" spans="1:22" x14ac:dyDescent="0.3">
      <c r="A138" s="1">
        <v>141</v>
      </c>
      <c r="B138" s="2">
        <v>44029.638969907406</v>
      </c>
      <c r="C138" s="3">
        <f>WEEKDAY(Tabla15[[#This Row],[FECHA]],2)</f>
        <v>5</v>
      </c>
      <c r="D138" s="3">
        <f>WEEKDAY(Tabla15[[#This Row],[FECHA]],2)</f>
        <v>5</v>
      </c>
      <c r="E138" s="3" t="str">
        <f>VLOOKUP(Tabla15[[#This Row],[Dia]],$Q$4:$R$10,2,FALSE)</f>
        <v>Viernes</v>
      </c>
      <c r="F138" s="3">
        <f t="shared" si="4"/>
        <v>7</v>
      </c>
      <c r="G138" s="3">
        <f t="shared" si="5"/>
        <v>29</v>
      </c>
      <c r="H138" s="1">
        <v>98</v>
      </c>
      <c r="I138" s="1">
        <v>7388</v>
      </c>
      <c r="J138" s="1">
        <v>1796</v>
      </c>
      <c r="K138" s="1">
        <v>1502</v>
      </c>
      <c r="L138" s="1">
        <v>21378</v>
      </c>
      <c r="M138" s="1">
        <v>326539</v>
      </c>
      <c r="N138" s="1">
        <v>2859</v>
      </c>
      <c r="O138" s="4">
        <v>43289.399999999994</v>
      </c>
      <c r="R138"/>
      <c r="V138" s="1"/>
    </row>
    <row r="139" spans="1:22" x14ac:dyDescent="0.3">
      <c r="A139" s="1">
        <v>142</v>
      </c>
      <c r="B139" s="2">
        <v>44030.667407407411</v>
      </c>
      <c r="C139" s="3">
        <f>WEEKDAY(Tabla15[[#This Row],[FECHA]],2)</f>
        <v>6</v>
      </c>
      <c r="D139" s="3">
        <f>WEEKDAY(Tabla15[[#This Row],[FECHA]],2)</f>
        <v>6</v>
      </c>
      <c r="E139" s="3" t="str">
        <f>VLOOKUP(Tabla15[[#This Row],[Dia]],$Q$4:$R$10,2,FALSE)</f>
        <v>Sábado</v>
      </c>
      <c r="F139" s="3">
        <f t="shared" si="4"/>
        <v>7</v>
      </c>
      <c r="G139" s="3">
        <f t="shared" si="5"/>
        <v>29</v>
      </c>
      <c r="H139" s="1">
        <v>1057</v>
      </c>
      <c r="I139" s="1">
        <v>8445</v>
      </c>
      <c r="J139" s="1">
        <v>1792</v>
      </c>
      <c r="K139" s="1">
        <v>1465</v>
      </c>
      <c r="L139" s="1">
        <v>20952</v>
      </c>
      <c r="M139" s="1">
        <v>328724</v>
      </c>
      <c r="N139" s="1">
        <v>2185</v>
      </c>
      <c r="O139" s="4">
        <v>17170.5</v>
      </c>
      <c r="R139"/>
      <c r="V139" s="1"/>
    </row>
    <row r="140" spans="1:22" x14ac:dyDescent="0.3">
      <c r="A140" s="1">
        <v>143</v>
      </c>
      <c r="B140" s="2">
        <v>44031.726400462961</v>
      </c>
      <c r="C140" s="3">
        <f>WEEKDAY(Tabla15[[#This Row],[FECHA]],2)</f>
        <v>7</v>
      </c>
      <c r="D140" s="3">
        <f>WEEKDAY(Tabla15[[#This Row],[FECHA]],2)</f>
        <v>7</v>
      </c>
      <c r="E140" s="3" t="str">
        <f>VLOOKUP(Tabla15[[#This Row],[Dia]],$Q$4:$R$10,2,FALSE)</f>
        <v>Domingo</v>
      </c>
      <c r="F140" s="3">
        <f t="shared" si="4"/>
        <v>7</v>
      </c>
      <c r="G140" s="3">
        <f t="shared" si="5"/>
        <v>29</v>
      </c>
      <c r="H140" s="1">
        <v>58</v>
      </c>
      <c r="I140" s="1">
        <v>8503</v>
      </c>
      <c r="J140" s="1">
        <v>1764</v>
      </c>
      <c r="K140" s="1">
        <v>1459</v>
      </c>
      <c r="L140" s="1">
        <v>20633</v>
      </c>
      <c r="M140" s="1">
        <v>330806</v>
      </c>
      <c r="N140" s="1">
        <v>2082</v>
      </c>
      <c r="O140" s="4">
        <v>10235.100000000002</v>
      </c>
      <c r="R140"/>
      <c r="V140" s="1"/>
    </row>
    <row r="141" spans="1:22" x14ac:dyDescent="0.3">
      <c r="A141" s="1">
        <v>144</v>
      </c>
      <c r="B141" s="2">
        <v>44032.647858796299</v>
      </c>
      <c r="C141" s="3">
        <f>WEEKDAY(Tabla15[[#This Row],[FECHA]],2)</f>
        <v>1</v>
      </c>
      <c r="D141" s="3">
        <f>WEEKDAY(Tabla15[[#This Row],[FECHA]],2)</f>
        <v>1</v>
      </c>
      <c r="E141" s="3" t="str">
        <f>VLOOKUP(Tabla15[[#This Row],[Dia]],$Q$4:$R$10,2,FALSE)</f>
        <v xml:space="preserve">Lunes </v>
      </c>
      <c r="F141" s="3">
        <f t="shared" si="4"/>
        <v>7</v>
      </c>
      <c r="G141" s="3">
        <f t="shared" si="5"/>
        <v>30</v>
      </c>
      <c r="H141" s="1">
        <v>130</v>
      </c>
      <c r="I141" s="1">
        <v>8633</v>
      </c>
      <c r="J141" s="1">
        <v>1753</v>
      </c>
      <c r="K141" s="1">
        <v>1469</v>
      </c>
      <c r="L141" s="1">
        <v>20404</v>
      </c>
      <c r="M141" s="1">
        <v>332905</v>
      </c>
      <c r="N141" s="1">
        <v>2099</v>
      </c>
      <c r="O141" s="4">
        <v>54699.799999999996</v>
      </c>
      <c r="R141"/>
      <c r="V141" s="1"/>
    </row>
    <row r="142" spans="1:22" x14ac:dyDescent="0.3">
      <c r="A142" s="1">
        <v>145</v>
      </c>
      <c r="B142" s="2">
        <v>44033.671053240738</v>
      </c>
      <c r="C142" s="3">
        <f>WEEKDAY(Tabla15[[#This Row],[FECHA]],2)</f>
        <v>2</v>
      </c>
      <c r="D142" s="3">
        <f>WEEKDAY(Tabla15[[#This Row],[FECHA]],2)</f>
        <v>2</v>
      </c>
      <c r="E142" s="3" t="str">
        <f>VLOOKUP(Tabla15[[#This Row],[Dia]],$Q$4:$R$10,2,FALSE)</f>
        <v>Martes</v>
      </c>
      <c r="F142" s="3">
        <f t="shared" si="4"/>
        <v>7</v>
      </c>
      <c r="G142" s="3">
        <f t="shared" si="5"/>
        <v>30</v>
      </c>
      <c r="H142" s="1">
        <v>44</v>
      </c>
      <c r="I142" s="1">
        <v>8677</v>
      </c>
      <c r="J142" s="1">
        <v>1728</v>
      </c>
      <c r="L142" s="1">
        <v>19190</v>
      </c>
      <c r="M142" s="1">
        <v>334561</v>
      </c>
      <c r="N142" s="1">
        <v>1656</v>
      </c>
      <c r="O142" s="4">
        <v>39943.799999999996</v>
      </c>
      <c r="R142"/>
      <c r="V142" s="1"/>
    </row>
    <row r="143" spans="1:22" x14ac:dyDescent="0.3">
      <c r="A143" s="1">
        <v>146</v>
      </c>
      <c r="B143" s="2">
        <v>44034.646863425929</v>
      </c>
      <c r="C143" s="3">
        <f>WEEKDAY(Tabla15[[#This Row],[FECHA]],2)</f>
        <v>3</v>
      </c>
      <c r="D143" s="3">
        <f>WEEKDAY(Tabla15[[#This Row],[FECHA]],2)</f>
        <v>3</v>
      </c>
      <c r="E143" s="3" t="str">
        <f>VLOOKUP(Tabla15[[#This Row],[Dia]],$Q$4:$R$10,2,FALSE)</f>
        <v>Miércoles</v>
      </c>
      <c r="F143" s="3">
        <f t="shared" si="4"/>
        <v>7</v>
      </c>
      <c r="G143" s="3">
        <f t="shared" si="5"/>
        <v>30</v>
      </c>
      <c r="H143" s="1">
        <v>45</v>
      </c>
      <c r="I143" s="1">
        <v>8722</v>
      </c>
      <c r="J143" s="1">
        <v>1688</v>
      </c>
      <c r="K143" s="1">
        <v>1388</v>
      </c>
      <c r="L143" s="1">
        <v>18439</v>
      </c>
      <c r="M143" s="1">
        <v>336302</v>
      </c>
      <c r="N143" s="1">
        <v>1741</v>
      </c>
      <c r="O143" s="4">
        <v>41562.700000000019</v>
      </c>
      <c r="R143"/>
      <c r="V143" s="1"/>
    </row>
    <row r="144" spans="1:22" x14ac:dyDescent="0.3">
      <c r="A144" s="1">
        <v>147</v>
      </c>
      <c r="B144" s="2">
        <v>44035.692141203705</v>
      </c>
      <c r="C144" s="3">
        <f>WEEKDAY(Tabla15[[#This Row],[FECHA]],2)</f>
        <v>4</v>
      </c>
      <c r="D144" s="3">
        <f>WEEKDAY(Tabla15[[#This Row],[FECHA]],2)</f>
        <v>4</v>
      </c>
      <c r="E144" s="3" t="str">
        <f>VLOOKUP(Tabla15[[#This Row],[Dia]],$Q$4:$R$10,2,FALSE)</f>
        <v>Jueves</v>
      </c>
      <c r="F144" s="3">
        <f t="shared" si="4"/>
        <v>7</v>
      </c>
      <c r="G144" s="3">
        <f t="shared" si="5"/>
        <v>30</v>
      </c>
      <c r="H144" s="1">
        <v>116</v>
      </c>
      <c r="I144" s="1">
        <v>8838</v>
      </c>
      <c r="J144" s="1">
        <v>1670</v>
      </c>
      <c r="K144" s="1">
        <v>1377</v>
      </c>
      <c r="L144" s="1">
        <v>18490</v>
      </c>
      <c r="M144" s="1">
        <v>338673</v>
      </c>
      <c r="N144" s="1">
        <v>2371</v>
      </c>
      <c r="O144" s="4">
        <v>37731.80000000001</v>
      </c>
      <c r="R144"/>
      <c r="V144" s="1"/>
    </row>
    <row r="145" spans="1:22" x14ac:dyDescent="0.3">
      <c r="A145" s="1">
        <v>148</v>
      </c>
      <c r="B145" s="2">
        <v>44036.796388888892</v>
      </c>
      <c r="C145" s="3">
        <f>WEEKDAY(Tabla15[[#This Row],[FECHA]],2)</f>
        <v>5</v>
      </c>
      <c r="D145" s="3">
        <f>WEEKDAY(Tabla15[[#This Row],[FECHA]],2)</f>
        <v>5</v>
      </c>
      <c r="E145" s="3" t="str">
        <f>VLOOKUP(Tabla15[[#This Row],[Dia]],$Q$4:$R$10,2,FALSE)</f>
        <v>Viernes</v>
      </c>
      <c r="F145" s="3">
        <f t="shared" si="4"/>
        <v>7</v>
      </c>
      <c r="G145" s="3">
        <f t="shared" si="5"/>
        <v>30</v>
      </c>
      <c r="H145" s="1">
        <v>76</v>
      </c>
      <c r="I145" s="1">
        <v>8914</v>
      </c>
      <c r="J145" s="1">
        <v>1636</v>
      </c>
      <c r="L145" s="1">
        <v>18694</v>
      </c>
      <c r="M145" s="1">
        <v>341218</v>
      </c>
      <c r="N145" s="1">
        <v>2545</v>
      </c>
      <c r="O145" s="4">
        <v>38764.19999999999</v>
      </c>
      <c r="R145"/>
      <c r="V145" s="1"/>
    </row>
    <row r="146" spans="1:22" x14ac:dyDescent="0.3">
      <c r="A146" s="1">
        <v>149</v>
      </c>
      <c r="B146" s="2">
        <v>44037.777013888888</v>
      </c>
      <c r="C146" s="3">
        <f>WEEKDAY(Tabla15[[#This Row],[FECHA]],2)</f>
        <v>6</v>
      </c>
      <c r="D146" s="3">
        <f>WEEKDAY(Tabla15[[#This Row],[FECHA]],2)</f>
        <v>6</v>
      </c>
      <c r="E146" s="3" t="str">
        <f>VLOOKUP(Tabla15[[#This Row],[Dia]],$Q$4:$R$10,2,FALSE)</f>
        <v>Sábado</v>
      </c>
      <c r="F146" s="3">
        <f t="shared" si="4"/>
        <v>7</v>
      </c>
      <c r="G146" s="3">
        <f t="shared" si="5"/>
        <v>30</v>
      </c>
      <c r="H146" s="1">
        <v>106</v>
      </c>
      <c r="I146" s="1">
        <v>9020</v>
      </c>
      <c r="J146" s="1">
        <v>1612</v>
      </c>
      <c r="K146" s="1">
        <v>1312</v>
      </c>
      <c r="L146" s="1">
        <v>18403</v>
      </c>
      <c r="M146" s="1">
        <v>343505</v>
      </c>
      <c r="N146" s="1">
        <v>2287</v>
      </c>
      <c r="O146" s="4">
        <v>22728.799999999996</v>
      </c>
      <c r="R146"/>
      <c r="V146" s="1"/>
    </row>
    <row r="147" spans="1:22" x14ac:dyDescent="0.3">
      <c r="A147" s="1">
        <v>150</v>
      </c>
      <c r="B147" s="2">
        <v>44038.784050925926</v>
      </c>
      <c r="C147" s="3">
        <f>WEEKDAY(Tabla15[[#This Row],[FECHA]],2)</f>
        <v>7</v>
      </c>
      <c r="D147" s="3">
        <f>WEEKDAY(Tabla15[[#This Row],[FECHA]],2)</f>
        <v>7</v>
      </c>
      <c r="E147" s="3" t="str">
        <f>VLOOKUP(Tabla15[[#This Row],[Dia]],$Q$4:$R$10,2,FALSE)</f>
        <v>Domingo</v>
      </c>
      <c r="F147" s="3">
        <f t="shared" si="4"/>
        <v>7</v>
      </c>
      <c r="G147" s="3">
        <f t="shared" si="5"/>
        <v>30</v>
      </c>
      <c r="H147" s="1">
        <v>92</v>
      </c>
      <c r="I147" s="1">
        <v>9112</v>
      </c>
      <c r="J147" s="1">
        <v>1592</v>
      </c>
      <c r="K147" s="1">
        <v>1295</v>
      </c>
      <c r="L147" s="1">
        <v>18583</v>
      </c>
      <c r="M147" s="1">
        <v>345703</v>
      </c>
      <c r="N147" s="1">
        <v>2198</v>
      </c>
      <c r="O147" s="4">
        <v>10368.200000000003</v>
      </c>
      <c r="R147"/>
      <c r="V147" s="1"/>
    </row>
    <row r="148" spans="1:22" x14ac:dyDescent="0.3">
      <c r="A148" s="1">
        <v>151</v>
      </c>
      <c r="B148" s="2">
        <v>44039.655416666668</v>
      </c>
      <c r="C148" s="3">
        <f>WEEKDAY(Tabla15[[#This Row],[FECHA]],2)</f>
        <v>1</v>
      </c>
      <c r="D148" s="3">
        <f>WEEKDAY(Tabla15[[#This Row],[FECHA]],2)</f>
        <v>1</v>
      </c>
      <c r="E148" s="3" t="str">
        <f>VLOOKUP(Tabla15[[#This Row],[Dia]],$Q$4:$R$10,2,FALSE)</f>
        <v xml:space="preserve">Lunes </v>
      </c>
      <c r="F148" s="3">
        <f t="shared" si="4"/>
        <v>7</v>
      </c>
      <c r="G148" s="3">
        <f t="shared" si="5"/>
        <v>31</v>
      </c>
      <c r="H148" s="1">
        <v>75</v>
      </c>
      <c r="I148" s="1">
        <v>9187</v>
      </c>
      <c r="J148" s="1">
        <v>1555</v>
      </c>
      <c r="K148" s="1">
        <v>1271</v>
      </c>
      <c r="L148" s="1">
        <v>18782</v>
      </c>
      <c r="M148" s="1">
        <v>347836</v>
      </c>
      <c r="N148" s="1">
        <v>2133</v>
      </c>
      <c r="O148" s="4">
        <v>50253.599999999999</v>
      </c>
      <c r="R148"/>
      <c r="V148" s="1"/>
    </row>
    <row r="149" spans="1:22" x14ac:dyDescent="0.3">
      <c r="A149" s="1">
        <v>152</v>
      </c>
      <c r="B149" s="2">
        <v>44040.64266203704</v>
      </c>
      <c r="C149" s="3">
        <f>WEEKDAY(Tabla15[[#This Row],[FECHA]],2)</f>
        <v>2</v>
      </c>
      <c r="D149" s="3">
        <f>WEEKDAY(Tabla15[[#This Row],[FECHA]],2)</f>
        <v>2</v>
      </c>
      <c r="E149" s="3" t="str">
        <f>VLOOKUP(Tabla15[[#This Row],[Dia]],$Q$4:$R$10,2,FALSE)</f>
        <v>Martes</v>
      </c>
      <c r="F149" s="3">
        <f t="shared" si="4"/>
        <v>7</v>
      </c>
      <c r="G149" s="3">
        <f t="shared" si="5"/>
        <v>31</v>
      </c>
      <c r="H149" s="1">
        <v>53</v>
      </c>
      <c r="I149" s="1">
        <v>9240</v>
      </c>
      <c r="J149" s="1">
        <v>1529</v>
      </c>
      <c r="K149" s="1">
        <v>1208</v>
      </c>
      <c r="L149" s="1">
        <v>18228</v>
      </c>
      <c r="M149" s="1">
        <v>349712</v>
      </c>
      <c r="N149" s="1">
        <v>1876</v>
      </c>
      <c r="O149" s="4">
        <v>34517.499999999985</v>
      </c>
      <c r="R149"/>
      <c r="V149" s="1"/>
    </row>
    <row r="150" spans="1:22" x14ac:dyDescent="0.3">
      <c r="A150" s="1">
        <v>153</v>
      </c>
      <c r="B150" s="2">
        <v>44041.672106481485</v>
      </c>
      <c r="C150" s="3">
        <f>WEEKDAY(Tabla15[[#This Row],[FECHA]],2)</f>
        <v>3</v>
      </c>
      <c r="D150" s="3">
        <f>WEEKDAY(Tabla15[[#This Row],[FECHA]],2)</f>
        <v>3</v>
      </c>
      <c r="E150" s="3" t="str">
        <f>VLOOKUP(Tabla15[[#This Row],[Dia]],$Q$4:$R$10,2,FALSE)</f>
        <v>Miércoles</v>
      </c>
      <c r="F150" s="3">
        <f t="shared" si="4"/>
        <v>7</v>
      </c>
      <c r="G150" s="3">
        <f t="shared" si="5"/>
        <v>31</v>
      </c>
      <c r="H150" s="1">
        <v>38</v>
      </c>
      <c r="I150" s="1">
        <v>9278</v>
      </c>
      <c r="J150" s="1">
        <v>1485</v>
      </c>
      <c r="K150" s="1">
        <v>1185</v>
      </c>
      <c r="L150" s="1">
        <v>17740</v>
      </c>
      <c r="M150" s="1">
        <v>351485</v>
      </c>
      <c r="N150" s="1">
        <v>1773</v>
      </c>
      <c r="O150" s="4">
        <v>36509.899999999994</v>
      </c>
      <c r="R150"/>
      <c r="V150" s="1"/>
    </row>
    <row r="151" spans="1:22" x14ac:dyDescent="0.3">
      <c r="A151" s="1">
        <v>154</v>
      </c>
      <c r="B151" s="2">
        <v>44042.659247685187</v>
      </c>
      <c r="C151" s="3">
        <f>WEEKDAY(Tabla15[[#This Row],[FECHA]],2)</f>
        <v>4</v>
      </c>
      <c r="D151" s="3">
        <f>WEEKDAY(Tabla15[[#This Row],[FECHA]],2)</f>
        <v>4</v>
      </c>
      <c r="E151" s="3" t="str">
        <f>VLOOKUP(Tabla15[[#This Row],[Dia]],$Q$4:$R$10,2,FALSE)</f>
        <v>Jueves</v>
      </c>
      <c r="F151" s="3">
        <f t="shared" si="4"/>
        <v>7</v>
      </c>
      <c r="G151" s="3">
        <f t="shared" si="5"/>
        <v>31</v>
      </c>
      <c r="H151" s="1">
        <v>99</v>
      </c>
      <c r="I151" s="1">
        <v>9377</v>
      </c>
      <c r="J151" s="1">
        <v>1463</v>
      </c>
      <c r="K151" s="1">
        <v>1162</v>
      </c>
      <c r="L151" s="1">
        <v>17531</v>
      </c>
      <c r="M151" s="1">
        <v>353433</v>
      </c>
      <c r="N151" s="1">
        <v>1948</v>
      </c>
      <c r="O151" s="4">
        <v>35365.100000000006</v>
      </c>
      <c r="R151"/>
      <c r="V151" s="1"/>
    </row>
    <row r="152" spans="1:22" x14ac:dyDescent="0.3">
      <c r="A152" s="1">
        <v>155</v>
      </c>
      <c r="B152" s="2">
        <v>44043.64371527778</v>
      </c>
      <c r="C152" s="3">
        <f>WEEKDAY(Tabla15[[#This Row],[FECHA]],2)</f>
        <v>5</v>
      </c>
      <c r="D152" s="3">
        <f>WEEKDAY(Tabla15[[#This Row],[FECHA]],2)</f>
        <v>5</v>
      </c>
      <c r="E152" s="3" t="str">
        <f>VLOOKUP(Tabla15[[#This Row],[Dia]],$Q$4:$R$10,2,FALSE)</f>
        <v>Viernes</v>
      </c>
      <c r="F152" s="3">
        <f t="shared" si="4"/>
        <v>7</v>
      </c>
      <c r="G152" s="3">
        <f t="shared" si="5"/>
        <v>31</v>
      </c>
      <c r="H152" s="1">
        <v>80</v>
      </c>
      <c r="I152" s="1">
        <v>9457</v>
      </c>
      <c r="J152" s="1">
        <v>1445</v>
      </c>
      <c r="K152" s="1">
        <v>1159</v>
      </c>
      <c r="L152" s="1">
        <v>17883</v>
      </c>
      <c r="M152" s="1">
        <v>355556</v>
      </c>
      <c r="N152" s="1">
        <v>2123</v>
      </c>
      <c r="O152" s="4">
        <v>36707.599999999999</v>
      </c>
      <c r="R152"/>
      <c r="V152" s="1"/>
    </row>
    <row r="153" spans="1:22" x14ac:dyDescent="0.3">
      <c r="A153" s="1">
        <v>156</v>
      </c>
      <c r="B153" s="2">
        <v>44044.69866898148</v>
      </c>
      <c r="C153" s="3">
        <f>WEEKDAY(Tabla15[[#This Row],[FECHA]],2)</f>
        <v>6</v>
      </c>
      <c r="D153" s="3">
        <f>WEEKDAY(Tabla15[[#This Row],[FECHA]],2)</f>
        <v>6</v>
      </c>
      <c r="E153" s="3" t="str">
        <f>VLOOKUP(Tabla15[[#This Row],[Dia]],$Q$4:$R$10,2,FALSE)</f>
        <v>Sábado</v>
      </c>
      <c r="F153" s="3">
        <f t="shared" si="4"/>
        <v>8</v>
      </c>
      <c r="G153" s="3">
        <f t="shared" si="5"/>
        <v>31</v>
      </c>
      <c r="H153" s="1">
        <v>76</v>
      </c>
      <c r="I153" s="1">
        <v>9533</v>
      </c>
      <c r="J153" s="1">
        <v>1445</v>
      </c>
      <c r="K153" s="1">
        <v>1158</v>
      </c>
      <c r="L153" s="1">
        <v>17621</v>
      </c>
      <c r="M153" s="1">
        <v>357535</v>
      </c>
      <c r="N153" s="1">
        <v>1979</v>
      </c>
      <c r="O153" s="4">
        <v>19627.300000000003</v>
      </c>
      <c r="R153"/>
      <c r="V153" s="1"/>
    </row>
    <row r="154" spans="1:22" x14ac:dyDescent="0.3">
      <c r="A154" s="1">
        <v>157</v>
      </c>
      <c r="B154" s="2">
        <v>44045.696655092594</v>
      </c>
      <c r="C154" s="3">
        <f>WEEKDAY(Tabla15[[#This Row],[FECHA]],2)</f>
        <v>7</v>
      </c>
      <c r="D154" s="3">
        <f>WEEKDAY(Tabla15[[#This Row],[FECHA]],2)</f>
        <v>7</v>
      </c>
      <c r="E154" s="3" t="str">
        <f>VLOOKUP(Tabla15[[#This Row],[Dia]],$Q$4:$R$10,2,FALSE)</f>
        <v>Domingo</v>
      </c>
      <c r="F154" s="3">
        <f t="shared" si="4"/>
        <v>8</v>
      </c>
      <c r="G154" s="3">
        <f t="shared" si="5"/>
        <v>31</v>
      </c>
      <c r="H154" s="1">
        <v>75</v>
      </c>
      <c r="I154" s="1">
        <v>9608</v>
      </c>
      <c r="J154" s="1">
        <v>1437</v>
      </c>
      <c r="K154" s="1">
        <v>1151</v>
      </c>
      <c r="L154" s="1">
        <v>17712</v>
      </c>
      <c r="M154" s="1">
        <v>359616</v>
      </c>
      <c r="N154" s="1">
        <v>2081</v>
      </c>
      <c r="O154" s="4">
        <v>8290.2000000000007</v>
      </c>
      <c r="R154"/>
      <c r="V154" s="1"/>
    </row>
    <row r="155" spans="1:22" x14ac:dyDescent="0.3">
      <c r="A155" s="1">
        <v>158</v>
      </c>
      <c r="B155" s="2">
        <v>44046.659618055557</v>
      </c>
      <c r="C155" s="3">
        <f>WEEKDAY(Tabla15[[#This Row],[FECHA]],2)</f>
        <v>1</v>
      </c>
      <c r="D155" s="3">
        <f>WEEKDAY(Tabla15[[#This Row],[FECHA]],2)</f>
        <v>1</v>
      </c>
      <c r="E155" s="3" t="str">
        <f>VLOOKUP(Tabla15[[#This Row],[Dia]],$Q$4:$R$10,2,FALSE)</f>
        <v xml:space="preserve">Lunes </v>
      </c>
      <c r="F155" s="3">
        <f t="shared" si="4"/>
        <v>8</v>
      </c>
      <c r="G155" s="3">
        <f t="shared" si="5"/>
        <v>32</v>
      </c>
      <c r="H155" s="1">
        <v>99</v>
      </c>
      <c r="I155" s="1">
        <v>9707</v>
      </c>
      <c r="J155" s="1">
        <v>1419</v>
      </c>
      <c r="K155" s="1">
        <v>1140</v>
      </c>
      <c r="L155" s="1">
        <v>17810</v>
      </c>
      <c r="M155" s="1">
        <v>361378</v>
      </c>
      <c r="N155" s="1">
        <v>1762</v>
      </c>
      <c r="O155" s="4">
        <v>47144.1</v>
      </c>
      <c r="R155"/>
      <c r="V155" s="1"/>
    </row>
    <row r="156" spans="1:22" x14ac:dyDescent="0.3">
      <c r="A156" s="1">
        <v>159</v>
      </c>
      <c r="B156" s="2">
        <v>44047.665011574078</v>
      </c>
      <c r="C156" s="3">
        <f>WEEKDAY(Tabla15[[#This Row],[FECHA]],2)</f>
        <v>2</v>
      </c>
      <c r="D156" s="3">
        <f>WEEKDAY(Tabla15[[#This Row],[FECHA]],2)</f>
        <v>2</v>
      </c>
      <c r="E156" s="3" t="str">
        <f>VLOOKUP(Tabla15[[#This Row],[Dia]],$Q$4:$R$10,2,FALSE)</f>
        <v>Martes</v>
      </c>
      <c r="F156" s="3">
        <f t="shared" si="4"/>
        <v>8</v>
      </c>
      <c r="G156" s="3">
        <f t="shared" si="5"/>
        <v>32</v>
      </c>
      <c r="H156" s="1">
        <v>38</v>
      </c>
      <c r="I156" s="1">
        <v>9745</v>
      </c>
      <c r="J156" s="1">
        <v>1405</v>
      </c>
      <c r="K156" s="1">
        <v>1126</v>
      </c>
      <c r="L156" s="1">
        <v>16887</v>
      </c>
      <c r="M156" s="1">
        <v>362840</v>
      </c>
      <c r="N156" s="1">
        <v>1462</v>
      </c>
      <c r="O156" s="4">
        <v>36768.6</v>
      </c>
      <c r="R156"/>
      <c r="V156" s="1"/>
    </row>
    <row r="157" spans="1:22" x14ac:dyDescent="0.3">
      <c r="A157" s="1">
        <v>160</v>
      </c>
      <c r="B157" s="2">
        <v>44048.674525462964</v>
      </c>
      <c r="C157" s="3">
        <f>WEEKDAY(Tabla15[[#This Row],[FECHA]],2)</f>
        <v>3</v>
      </c>
      <c r="D157" s="3">
        <f>WEEKDAY(Tabla15[[#This Row],[FECHA]],2)</f>
        <v>3</v>
      </c>
      <c r="E157" s="3" t="str">
        <f>VLOOKUP(Tabla15[[#This Row],[Dia]],$Q$4:$R$10,2,FALSE)</f>
        <v>Miércoles</v>
      </c>
      <c r="F157" s="3">
        <f t="shared" si="4"/>
        <v>8</v>
      </c>
      <c r="G157" s="3">
        <f t="shared" si="5"/>
        <v>32</v>
      </c>
      <c r="H157" s="1">
        <v>47</v>
      </c>
      <c r="I157" s="1">
        <v>9792</v>
      </c>
      <c r="J157" s="1">
        <v>1400</v>
      </c>
      <c r="K157" s="1">
        <v>1092</v>
      </c>
      <c r="L157" s="1">
        <v>16640</v>
      </c>
      <c r="M157" s="1">
        <v>364621</v>
      </c>
      <c r="N157" s="1">
        <v>1781</v>
      </c>
      <c r="O157" s="4">
        <v>40891.199999999997</v>
      </c>
      <c r="R157"/>
      <c r="V157" s="1"/>
    </row>
    <row r="158" spans="1:22" x14ac:dyDescent="0.3">
      <c r="A158" s="1">
        <v>161</v>
      </c>
      <c r="B158" s="2">
        <v>44049.657476851855</v>
      </c>
      <c r="C158" s="3">
        <f>WEEKDAY(Tabla15[[#This Row],[FECHA]],2)</f>
        <v>4</v>
      </c>
      <c r="D158" s="3">
        <f>WEEKDAY(Tabla15[[#This Row],[FECHA]],2)</f>
        <v>4</v>
      </c>
      <c r="E158" s="3" t="str">
        <f>VLOOKUP(Tabla15[[#This Row],[Dia]],$Q$4:$R$10,2,FALSE)</f>
        <v>Jueves</v>
      </c>
      <c r="F158" s="3">
        <f t="shared" si="4"/>
        <v>8</v>
      </c>
      <c r="G158" s="3">
        <f t="shared" si="5"/>
        <v>32</v>
      </c>
      <c r="H158" s="1">
        <v>97</v>
      </c>
      <c r="I158" s="1">
        <v>9889</v>
      </c>
      <c r="J158" s="1">
        <v>1358</v>
      </c>
      <c r="K158" s="1">
        <v>1051</v>
      </c>
      <c r="L158" s="1">
        <v>16614</v>
      </c>
      <c r="M158" s="1">
        <v>366670</v>
      </c>
      <c r="N158" s="1">
        <v>2049</v>
      </c>
      <c r="O158" s="4">
        <v>38799.60000000002</v>
      </c>
      <c r="R158"/>
      <c r="V158" s="1"/>
    </row>
    <row r="159" spans="1:22" x14ac:dyDescent="0.3">
      <c r="A159" s="1">
        <v>162</v>
      </c>
      <c r="B159" s="2">
        <v>44050.749652777777</v>
      </c>
      <c r="C159" s="3">
        <f>WEEKDAY(Tabla15[[#This Row],[FECHA]],2)</f>
        <v>5</v>
      </c>
      <c r="D159" s="3">
        <f>WEEKDAY(Tabla15[[#This Row],[FECHA]],2)</f>
        <v>5</v>
      </c>
      <c r="E159" s="3" t="str">
        <f>VLOOKUP(Tabla15[[#This Row],[Dia]],$Q$4:$R$10,2,FALSE)</f>
        <v>Viernes</v>
      </c>
      <c r="F159" s="3">
        <f t="shared" si="4"/>
        <v>8</v>
      </c>
      <c r="G159" s="3">
        <f t="shared" si="5"/>
        <v>32</v>
      </c>
      <c r="H159" s="1">
        <v>69</v>
      </c>
      <c r="I159" s="1">
        <v>9958</v>
      </c>
      <c r="J159" s="1">
        <v>1348</v>
      </c>
      <c r="K159" s="1">
        <v>1044</v>
      </c>
      <c r="L159" s="1">
        <v>16699</v>
      </c>
      <c r="M159" s="1">
        <v>368820</v>
      </c>
      <c r="N159" s="1">
        <v>2150</v>
      </c>
      <c r="O159" s="4">
        <v>40232.499999999993</v>
      </c>
      <c r="R159"/>
      <c r="V159" s="1"/>
    </row>
    <row r="160" spans="1:22" x14ac:dyDescent="0.3">
      <c r="A160" s="1">
        <v>163</v>
      </c>
      <c r="B160" s="2">
        <v>44051.754537037035</v>
      </c>
      <c r="C160" s="3">
        <f>WEEKDAY(Tabla15[[#This Row],[FECHA]],2)</f>
        <v>6</v>
      </c>
      <c r="D160" s="3">
        <f>WEEKDAY(Tabla15[[#This Row],[FECHA]],2)</f>
        <v>6</v>
      </c>
      <c r="E160" s="3" t="str">
        <f>VLOOKUP(Tabla15[[#This Row],[Dia]],$Q$4:$R$10,2,FALSE)</f>
        <v>Sábado</v>
      </c>
      <c r="F160" s="3">
        <f t="shared" si="4"/>
        <v>8</v>
      </c>
      <c r="G160" s="3">
        <f t="shared" si="5"/>
        <v>32</v>
      </c>
      <c r="H160" s="1">
        <v>53</v>
      </c>
      <c r="I160" s="1">
        <v>10011</v>
      </c>
      <c r="J160" s="1">
        <v>1305</v>
      </c>
      <c r="K160" s="1">
        <v>1003</v>
      </c>
      <c r="L160" s="1">
        <v>16880</v>
      </c>
      <c r="M160" s="1">
        <v>371021</v>
      </c>
      <c r="N160" s="1">
        <v>2201</v>
      </c>
      <c r="O160" s="4">
        <v>15882.300000000001</v>
      </c>
      <c r="R160"/>
      <c r="V160" s="1"/>
    </row>
    <row r="161" spans="1:22" x14ac:dyDescent="0.3">
      <c r="A161" s="1">
        <v>164</v>
      </c>
      <c r="B161" s="2">
        <v>44052.748252314814</v>
      </c>
      <c r="C161" s="3">
        <f>WEEKDAY(Tabla15[[#This Row],[FECHA]],2)</f>
        <v>7</v>
      </c>
      <c r="D161" s="3">
        <f>WEEKDAY(Tabla15[[#This Row],[FECHA]],2)</f>
        <v>7</v>
      </c>
      <c r="E161" s="3" t="str">
        <f>VLOOKUP(Tabla15[[#This Row],[Dia]],$Q$4:$R$10,2,FALSE)</f>
        <v>Domingo</v>
      </c>
      <c r="F161" s="3">
        <f t="shared" si="4"/>
        <v>8</v>
      </c>
      <c r="G161" s="3">
        <f t="shared" si="5"/>
        <v>32</v>
      </c>
      <c r="H161" s="1">
        <v>66</v>
      </c>
      <c r="I161" s="1">
        <v>10077</v>
      </c>
      <c r="J161" s="1">
        <v>1276</v>
      </c>
      <c r="K161" s="1">
        <v>978</v>
      </c>
      <c r="L161" s="1">
        <v>17153</v>
      </c>
      <c r="M161" s="1">
        <v>373057</v>
      </c>
      <c r="N161" s="1">
        <v>2036</v>
      </c>
      <c r="O161" s="4">
        <v>7464.4</v>
      </c>
      <c r="R161"/>
      <c r="V161" s="1"/>
    </row>
    <row r="162" spans="1:22" x14ac:dyDescent="0.3">
      <c r="A162" s="1">
        <v>165</v>
      </c>
      <c r="B162" s="2">
        <v>44053.634641203702</v>
      </c>
      <c r="C162" s="3">
        <f>WEEKDAY(Tabla15[[#This Row],[FECHA]],2)</f>
        <v>1</v>
      </c>
      <c r="D162" s="3">
        <f>WEEKDAY(Tabla15[[#This Row],[FECHA]],2)</f>
        <v>1</v>
      </c>
      <c r="E162" s="3" t="str">
        <f>VLOOKUP(Tabla15[[#This Row],[Dia]],$Q$4:$R$10,2,FALSE)</f>
        <v xml:space="preserve">Lunes </v>
      </c>
      <c r="F162" s="3">
        <f t="shared" si="4"/>
        <v>8</v>
      </c>
      <c r="G162" s="3">
        <f t="shared" si="5"/>
        <v>33</v>
      </c>
      <c r="H162" s="1">
        <v>62</v>
      </c>
      <c r="I162" s="1">
        <v>10139</v>
      </c>
      <c r="J162" s="1">
        <v>1280</v>
      </c>
      <c r="K162" s="1">
        <v>994</v>
      </c>
      <c r="L162" s="1">
        <v>17563</v>
      </c>
      <c r="M162" s="1">
        <v>375045</v>
      </c>
      <c r="N162" s="1">
        <v>1988</v>
      </c>
      <c r="O162" s="4">
        <v>49694.299999999981</v>
      </c>
      <c r="R162"/>
      <c r="V162" s="1"/>
    </row>
    <row r="163" spans="1:22" x14ac:dyDescent="0.3">
      <c r="A163" s="1">
        <v>166</v>
      </c>
      <c r="B163" s="2">
        <v>44054.642187500001</v>
      </c>
      <c r="C163" s="3">
        <f>WEEKDAY(Tabla15[[#This Row],[FECHA]],2)</f>
        <v>2</v>
      </c>
      <c r="D163" s="3">
        <f>WEEKDAY(Tabla15[[#This Row],[FECHA]],2)</f>
        <v>2</v>
      </c>
      <c r="E163" s="3" t="str">
        <f>VLOOKUP(Tabla15[[#This Row],[Dia]],$Q$4:$R$10,2,FALSE)</f>
        <v>Martes</v>
      </c>
      <c r="F163" s="3">
        <f t="shared" si="4"/>
        <v>8</v>
      </c>
      <c r="G163" s="3">
        <f t="shared" si="5"/>
        <v>33</v>
      </c>
      <c r="H163" s="1">
        <v>39</v>
      </c>
      <c r="I163" s="1">
        <v>10178</v>
      </c>
      <c r="J163" s="1">
        <v>1268</v>
      </c>
      <c r="K163" s="1">
        <v>986</v>
      </c>
      <c r="L163" s="1">
        <v>16897</v>
      </c>
      <c r="M163" s="1">
        <v>376611</v>
      </c>
      <c r="N163" s="1">
        <v>1566</v>
      </c>
      <c r="O163" s="4">
        <v>35360.69999999999</v>
      </c>
      <c r="R163"/>
      <c r="V163" s="1"/>
    </row>
    <row r="164" spans="1:22" x14ac:dyDescent="0.3">
      <c r="A164" s="1">
        <v>167</v>
      </c>
      <c r="B164" s="2">
        <v>44055.66265046296</v>
      </c>
      <c r="C164" s="3">
        <f>WEEKDAY(Tabla15[[#This Row],[FECHA]],2)</f>
        <v>3</v>
      </c>
      <c r="D164" s="3">
        <f>WEEKDAY(Tabla15[[#This Row],[FECHA]],2)</f>
        <v>3</v>
      </c>
      <c r="E164" s="3" t="str">
        <f>VLOOKUP(Tabla15[[#This Row],[Dia]],$Q$4:$R$10,2,FALSE)</f>
        <v>Miércoles</v>
      </c>
      <c r="F164" s="3">
        <f t="shared" si="4"/>
        <v>8</v>
      </c>
      <c r="G164" s="3">
        <f t="shared" si="5"/>
        <v>33</v>
      </c>
      <c r="H164" s="1">
        <v>27</v>
      </c>
      <c r="I164" s="1">
        <v>10205</v>
      </c>
      <c r="J164" s="1">
        <v>1255</v>
      </c>
      <c r="K164" s="1">
        <v>973</v>
      </c>
      <c r="L164" s="1">
        <v>16544</v>
      </c>
      <c r="M164" s="1">
        <v>378156</v>
      </c>
      <c r="N164" s="1">
        <v>1545</v>
      </c>
      <c r="O164" s="4">
        <v>45575.69999999999</v>
      </c>
      <c r="R164"/>
      <c r="V164" s="1"/>
    </row>
    <row r="165" spans="1:22" x14ac:dyDescent="0.3">
      <c r="A165" s="1">
        <v>168</v>
      </c>
      <c r="B165" s="2">
        <v>44056.680717592593</v>
      </c>
      <c r="C165" s="3">
        <f>WEEKDAY(Tabla15[[#This Row],[FECHA]],2)</f>
        <v>4</v>
      </c>
      <c r="D165" s="3">
        <f>WEEKDAY(Tabla15[[#This Row],[FECHA]],2)</f>
        <v>4</v>
      </c>
      <c r="E165" s="3" t="str">
        <f>VLOOKUP(Tabla15[[#This Row],[Dia]],$Q$4:$R$10,2,FALSE)</f>
        <v>Jueves</v>
      </c>
      <c r="F165" s="3">
        <f t="shared" si="4"/>
        <v>8</v>
      </c>
      <c r="G165" s="3">
        <f t="shared" si="5"/>
        <v>33</v>
      </c>
      <c r="H165" s="1">
        <v>94</v>
      </c>
      <c r="I165" s="1">
        <v>10299</v>
      </c>
      <c r="J165" s="1">
        <v>1259</v>
      </c>
      <c r="K165" s="1">
        <v>962</v>
      </c>
      <c r="L165" s="1">
        <v>16604</v>
      </c>
      <c r="M165" s="1">
        <v>380008</v>
      </c>
      <c r="N165" s="1">
        <v>1852</v>
      </c>
      <c r="O165" s="4">
        <v>37547.5</v>
      </c>
      <c r="R165"/>
      <c r="V165" s="1"/>
    </row>
    <row r="166" spans="1:22" x14ac:dyDescent="0.3">
      <c r="A166" s="1">
        <v>169</v>
      </c>
      <c r="B166" s="2">
        <v>44057.695497685185</v>
      </c>
      <c r="C166" s="3">
        <f>WEEKDAY(Tabla15[[#This Row],[FECHA]],2)</f>
        <v>5</v>
      </c>
      <c r="D166" s="3">
        <f>WEEKDAY(Tabla15[[#This Row],[FECHA]],2)</f>
        <v>5</v>
      </c>
      <c r="E166" s="3" t="str">
        <f>VLOOKUP(Tabla15[[#This Row],[Dia]],$Q$4:$R$10,2,FALSE)</f>
        <v>Viernes</v>
      </c>
      <c r="F166" s="3">
        <f t="shared" si="4"/>
        <v>8</v>
      </c>
      <c r="G166" s="3">
        <f t="shared" si="5"/>
        <v>33</v>
      </c>
      <c r="H166" s="1">
        <v>41</v>
      </c>
      <c r="I166" s="1">
        <v>10340</v>
      </c>
      <c r="J166" s="1">
        <v>1252</v>
      </c>
      <c r="K166" s="1">
        <v>924</v>
      </c>
      <c r="L166" s="1">
        <v>16734</v>
      </c>
      <c r="M166" s="1">
        <v>382085</v>
      </c>
      <c r="N166" s="1">
        <v>2077</v>
      </c>
      <c r="O166" s="4">
        <v>32682.200000000004</v>
      </c>
      <c r="R166"/>
      <c r="V166" s="1"/>
    </row>
    <row r="167" spans="1:22" x14ac:dyDescent="0.3">
      <c r="A167" s="1">
        <v>170</v>
      </c>
      <c r="B167" s="2">
        <v>44058.840127314812</v>
      </c>
      <c r="C167" s="3">
        <f>WEEKDAY(Tabla15[[#This Row],[FECHA]],2)</f>
        <v>6</v>
      </c>
      <c r="D167" s="3">
        <f>WEEKDAY(Tabla15[[#This Row],[FECHA]],2)</f>
        <v>6</v>
      </c>
      <c r="E167" s="3" t="str">
        <f>VLOOKUP(Tabla15[[#This Row],[Dia]],$Q$4:$R$10,2,FALSE)</f>
        <v>Sábado</v>
      </c>
      <c r="F167" s="3">
        <f t="shared" si="4"/>
        <v>8</v>
      </c>
      <c r="G167" s="3">
        <f t="shared" si="5"/>
        <v>33</v>
      </c>
      <c r="H167" s="1">
        <v>55</v>
      </c>
      <c r="I167" s="1">
        <v>10395</v>
      </c>
      <c r="J167" s="1">
        <v>1207</v>
      </c>
      <c r="K167" s="1">
        <v>899</v>
      </c>
      <c r="L167" s="1">
        <v>16556</v>
      </c>
      <c r="M167" s="1">
        <v>383862</v>
      </c>
      <c r="N167" s="1">
        <v>1777</v>
      </c>
      <c r="O167" s="4">
        <v>19226</v>
      </c>
      <c r="R167"/>
      <c r="V167" s="1"/>
    </row>
    <row r="168" spans="1:22" x14ac:dyDescent="0.3">
      <c r="A168" s="1">
        <v>171</v>
      </c>
      <c r="B168" s="2">
        <v>44059.718148148146</v>
      </c>
      <c r="C168" s="3">
        <f>WEEKDAY(Tabla15[[#This Row],[FECHA]],2)</f>
        <v>7</v>
      </c>
      <c r="D168" s="3">
        <f>WEEKDAY(Tabla15[[#This Row],[FECHA]],2)</f>
        <v>7</v>
      </c>
      <c r="E168" s="3" t="str">
        <f>VLOOKUP(Tabla15[[#This Row],[Dia]],$Q$4:$R$10,2,FALSE)</f>
        <v>Domingo</v>
      </c>
      <c r="F168" s="3">
        <f t="shared" si="4"/>
        <v>8</v>
      </c>
      <c r="G168" s="3">
        <f t="shared" si="5"/>
        <v>33</v>
      </c>
      <c r="H168" s="1">
        <v>57</v>
      </c>
      <c r="I168" s="1">
        <v>10452</v>
      </c>
      <c r="J168" s="1">
        <v>1190</v>
      </c>
      <c r="K168" s="1">
        <v>879</v>
      </c>
      <c r="L168" s="1">
        <v>16666</v>
      </c>
      <c r="M168" s="1">
        <v>385948</v>
      </c>
      <c r="N168" s="1">
        <v>2086</v>
      </c>
      <c r="O168" s="4">
        <v>7142.4</v>
      </c>
      <c r="R168"/>
      <c r="V168" s="1"/>
    </row>
    <row r="169" spans="1:22" x14ac:dyDescent="0.3">
      <c r="A169" s="1">
        <v>172</v>
      </c>
      <c r="B169" s="2">
        <v>44060.661087962966</v>
      </c>
      <c r="C169" s="3">
        <f>WEEKDAY(Tabla15[[#This Row],[FECHA]],2)</f>
        <v>1</v>
      </c>
      <c r="D169" s="3">
        <f>WEEKDAY(Tabla15[[#This Row],[FECHA]],2)</f>
        <v>1</v>
      </c>
      <c r="E169" s="3" t="str">
        <f>VLOOKUP(Tabla15[[#This Row],[Dia]],$Q$4:$R$10,2,FALSE)</f>
        <v xml:space="preserve">Lunes </v>
      </c>
      <c r="F169" s="3">
        <f t="shared" si="4"/>
        <v>8</v>
      </c>
      <c r="G169" s="3">
        <f t="shared" si="5"/>
        <v>34</v>
      </c>
      <c r="H169" s="1">
        <v>61</v>
      </c>
      <c r="I169" s="1">
        <v>10513</v>
      </c>
      <c r="J169" s="1">
        <v>1177</v>
      </c>
      <c r="K169" s="1">
        <v>869</v>
      </c>
      <c r="L169" s="1">
        <v>16604</v>
      </c>
      <c r="M169" s="1">
        <v>387502</v>
      </c>
      <c r="N169" s="1">
        <v>1554</v>
      </c>
      <c r="O169" s="4">
        <v>48798.299999999996</v>
      </c>
      <c r="R169"/>
      <c r="V169" s="1"/>
    </row>
    <row r="170" spans="1:22" x14ac:dyDescent="0.3">
      <c r="A170" s="1">
        <v>173</v>
      </c>
      <c r="B170" s="2">
        <v>44061.663981481484</v>
      </c>
      <c r="C170" s="3">
        <f>WEEKDAY(Tabla15[[#This Row],[FECHA]],2)</f>
        <v>2</v>
      </c>
      <c r="D170" s="3">
        <f>WEEKDAY(Tabla15[[#This Row],[FECHA]],2)</f>
        <v>2</v>
      </c>
      <c r="E170" s="3" t="str">
        <f>VLOOKUP(Tabla15[[#This Row],[Dia]],$Q$4:$R$10,2,FALSE)</f>
        <v>Martes</v>
      </c>
      <c r="F170" s="3">
        <f t="shared" si="4"/>
        <v>8</v>
      </c>
      <c r="G170" s="3">
        <f t="shared" si="5"/>
        <v>34</v>
      </c>
      <c r="H170" s="1">
        <v>33</v>
      </c>
      <c r="I170" s="1">
        <v>10546</v>
      </c>
      <c r="J170" s="1">
        <v>1157</v>
      </c>
      <c r="K170" s="1">
        <v>867</v>
      </c>
      <c r="L170" s="1">
        <v>15869</v>
      </c>
      <c r="M170" s="1">
        <v>388838</v>
      </c>
      <c r="N170" s="1">
        <v>1336</v>
      </c>
      <c r="O170" s="4">
        <v>36997.599999999999</v>
      </c>
      <c r="R170"/>
      <c r="V170" s="1"/>
    </row>
    <row r="171" spans="1:22" x14ac:dyDescent="0.3">
      <c r="A171" s="1">
        <v>174</v>
      </c>
      <c r="B171" s="2">
        <v>44062.706712962965</v>
      </c>
      <c r="C171" s="3">
        <f>WEEKDAY(Tabla15[[#This Row],[FECHA]],2)</f>
        <v>3</v>
      </c>
      <c r="D171" s="3">
        <f>WEEKDAY(Tabla15[[#This Row],[FECHA]],2)</f>
        <v>3</v>
      </c>
      <c r="E171" s="3" t="str">
        <f>VLOOKUP(Tabla15[[#This Row],[Dia]],$Q$4:$R$10,2,FALSE)</f>
        <v>Miércoles</v>
      </c>
      <c r="F171" s="3">
        <f t="shared" si="4"/>
        <v>8</v>
      </c>
      <c r="G171" s="3">
        <f t="shared" si="5"/>
        <v>34</v>
      </c>
      <c r="H171" s="1">
        <v>32</v>
      </c>
      <c r="I171" s="1">
        <v>10578</v>
      </c>
      <c r="J171" s="1">
        <v>1120</v>
      </c>
      <c r="K171" s="1">
        <v>833</v>
      </c>
      <c r="L171" s="1">
        <v>15174</v>
      </c>
      <c r="M171" s="1">
        <v>390071</v>
      </c>
      <c r="N171" s="1">
        <v>1233</v>
      </c>
      <c r="O171" s="4">
        <v>38000.1</v>
      </c>
      <c r="R171"/>
      <c r="V171" s="1"/>
    </row>
    <row r="172" spans="1:22" x14ac:dyDescent="0.3">
      <c r="A172" s="1">
        <v>175</v>
      </c>
      <c r="B172" s="2">
        <v>44063.653958333336</v>
      </c>
      <c r="C172" s="3">
        <f>WEEKDAY(Tabla15[[#This Row],[FECHA]],2)</f>
        <v>4</v>
      </c>
      <c r="D172" s="3">
        <f>WEEKDAY(Tabla15[[#This Row],[FECHA]],2)</f>
        <v>4</v>
      </c>
      <c r="E172" s="3" t="str">
        <f>VLOOKUP(Tabla15[[#This Row],[Dia]],$Q$4:$R$10,2,FALSE)</f>
        <v>Jueves</v>
      </c>
      <c r="F172" s="3">
        <f t="shared" si="4"/>
        <v>8</v>
      </c>
      <c r="G172" s="3">
        <f t="shared" si="5"/>
        <v>34</v>
      </c>
      <c r="H172" s="1">
        <v>93</v>
      </c>
      <c r="I172" s="1">
        <v>10671</v>
      </c>
      <c r="J172" s="1">
        <v>1077</v>
      </c>
      <c r="K172" s="1">
        <v>794</v>
      </c>
      <c r="L172" s="1">
        <v>15116</v>
      </c>
      <c r="M172" s="1">
        <v>391884</v>
      </c>
      <c r="N172" s="1">
        <v>1813</v>
      </c>
      <c r="O172" s="4">
        <v>39933.399999999994</v>
      </c>
      <c r="R172"/>
      <c r="V172" s="1"/>
    </row>
    <row r="173" spans="1:22" x14ac:dyDescent="0.3">
      <c r="A173" s="1">
        <v>176</v>
      </c>
      <c r="B173" s="2">
        <v>44064.722233796296</v>
      </c>
      <c r="C173" s="3">
        <f>WEEKDAY(Tabla15[[#This Row],[FECHA]],2)</f>
        <v>5</v>
      </c>
      <c r="D173" s="3">
        <f>WEEKDAY(Tabla15[[#This Row],[FECHA]],2)</f>
        <v>5</v>
      </c>
      <c r="E173" s="3" t="str">
        <f>VLOOKUP(Tabla15[[#This Row],[Dia]],$Q$4:$R$10,2,FALSE)</f>
        <v>Viernes</v>
      </c>
      <c r="F173" s="3">
        <f t="shared" si="4"/>
        <v>8</v>
      </c>
      <c r="G173" s="3">
        <f t="shared" si="5"/>
        <v>34</v>
      </c>
      <c r="H173" s="1">
        <v>52</v>
      </c>
      <c r="I173" s="1">
        <v>10723</v>
      </c>
      <c r="J173" s="1">
        <v>1072</v>
      </c>
      <c r="K173" s="1">
        <v>781</v>
      </c>
      <c r="L173" s="1">
        <v>15149</v>
      </c>
      <c r="M173" s="1">
        <v>393804</v>
      </c>
      <c r="N173" s="1">
        <v>1920</v>
      </c>
      <c r="O173" s="4">
        <v>37501.200000000012</v>
      </c>
      <c r="R173"/>
      <c r="V173" s="1"/>
    </row>
    <row r="174" spans="1:22" x14ac:dyDescent="0.3">
      <c r="A174" s="1">
        <v>177</v>
      </c>
      <c r="B174" s="2">
        <v>44065.678206018521</v>
      </c>
      <c r="C174" s="3">
        <f>WEEKDAY(Tabla15[[#This Row],[FECHA]],2)</f>
        <v>6</v>
      </c>
      <c r="D174" s="3">
        <f>WEEKDAY(Tabla15[[#This Row],[FECHA]],2)</f>
        <v>6</v>
      </c>
      <c r="E174" s="3" t="str">
        <f>VLOOKUP(Tabla15[[#This Row],[Dia]],$Q$4:$R$10,2,FALSE)</f>
        <v>Sábado</v>
      </c>
      <c r="F174" s="3">
        <f t="shared" si="4"/>
        <v>8</v>
      </c>
      <c r="G174" s="3">
        <f t="shared" si="5"/>
        <v>34</v>
      </c>
      <c r="H174" s="1">
        <v>69</v>
      </c>
      <c r="I174" s="1">
        <v>10792</v>
      </c>
      <c r="J174" s="1">
        <v>1058</v>
      </c>
      <c r="K174" s="1">
        <v>773</v>
      </c>
      <c r="L174" s="1">
        <v>15186</v>
      </c>
      <c r="M174" s="1">
        <v>395730</v>
      </c>
      <c r="N174" s="1">
        <v>1926</v>
      </c>
      <c r="O174" s="4">
        <v>18523.3</v>
      </c>
      <c r="R174"/>
      <c r="V174" s="1"/>
    </row>
    <row r="175" spans="1:22" x14ac:dyDescent="0.3">
      <c r="A175" s="1">
        <v>178</v>
      </c>
      <c r="B175" s="2">
        <v>44066.744814814818</v>
      </c>
      <c r="C175" s="3">
        <f>WEEKDAY(Tabla15[[#This Row],[FECHA]],2)</f>
        <v>7</v>
      </c>
      <c r="D175" s="3">
        <f>WEEKDAY(Tabla15[[#This Row],[FECHA]],2)</f>
        <v>7</v>
      </c>
      <c r="E175" s="3" t="str">
        <f>VLOOKUP(Tabla15[[#This Row],[Dia]],$Q$4:$R$10,2,FALSE)</f>
        <v>Domingo</v>
      </c>
      <c r="F175" s="3">
        <f t="shared" si="4"/>
        <v>8</v>
      </c>
      <c r="G175" s="3">
        <f t="shared" si="5"/>
        <v>34</v>
      </c>
      <c r="H175" s="1">
        <v>60</v>
      </c>
      <c r="I175" s="1">
        <v>10852</v>
      </c>
      <c r="J175" s="1">
        <v>1027</v>
      </c>
      <c r="K175" s="1">
        <v>742</v>
      </c>
      <c r="L175" s="1">
        <v>15634</v>
      </c>
      <c r="M175" s="1">
        <v>397672</v>
      </c>
      <c r="N175" s="1">
        <v>1942</v>
      </c>
      <c r="O175" s="4">
        <v>6837.7999999999993</v>
      </c>
      <c r="R175"/>
      <c r="V175" s="1"/>
    </row>
    <row r="176" spans="1:22" x14ac:dyDescent="0.3">
      <c r="A176" s="1">
        <v>179</v>
      </c>
      <c r="B176" s="2">
        <v>44067.637048611112</v>
      </c>
      <c r="C176" s="3">
        <f>WEEKDAY(Tabla15[[#This Row],[FECHA]],2)</f>
        <v>1</v>
      </c>
      <c r="D176" s="3">
        <f>WEEKDAY(Tabla15[[#This Row],[FECHA]],2)</f>
        <v>1</v>
      </c>
      <c r="E176" s="3" t="str">
        <f>VLOOKUP(Tabla15[[#This Row],[Dia]],$Q$4:$R$10,2,FALSE)</f>
        <v xml:space="preserve">Lunes </v>
      </c>
      <c r="F176" s="3">
        <f t="shared" si="4"/>
        <v>8</v>
      </c>
      <c r="G176" s="3">
        <f t="shared" si="5"/>
        <v>35</v>
      </c>
      <c r="H176" s="1">
        <v>64</v>
      </c>
      <c r="I176" s="1">
        <v>10916</v>
      </c>
      <c r="J176" s="1">
        <v>1014</v>
      </c>
      <c r="K176" s="1">
        <v>742</v>
      </c>
      <c r="L176" s="1">
        <v>16188</v>
      </c>
      <c r="M176" s="1">
        <v>399575</v>
      </c>
      <c r="N176" s="1">
        <v>1903</v>
      </c>
      <c r="O176" s="4">
        <v>45958.39999999998</v>
      </c>
      <c r="R176"/>
      <c r="V176" s="1"/>
    </row>
    <row r="177" spans="1:22" x14ac:dyDescent="0.3">
      <c r="A177" s="1">
        <v>180</v>
      </c>
      <c r="B177" s="2">
        <v>44068.638854166667</v>
      </c>
      <c r="C177" s="3">
        <f>WEEKDAY(Tabla15[[#This Row],[FECHA]],2)</f>
        <v>2</v>
      </c>
      <c r="D177" s="3">
        <f>WEEKDAY(Tabla15[[#This Row],[FECHA]],2)</f>
        <v>2</v>
      </c>
      <c r="E177" s="3" t="str">
        <f>VLOOKUP(Tabla15[[#This Row],[Dia]],$Q$4:$R$10,2,FALSE)</f>
        <v>Martes</v>
      </c>
      <c r="F177" s="3">
        <f t="shared" si="4"/>
        <v>8</v>
      </c>
      <c r="G177" s="3">
        <f t="shared" si="5"/>
        <v>35</v>
      </c>
      <c r="H177" s="1">
        <v>42</v>
      </c>
      <c r="I177" s="1">
        <v>10958</v>
      </c>
      <c r="J177" s="1">
        <v>1011</v>
      </c>
      <c r="K177" s="1">
        <v>745</v>
      </c>
      <c r="L177" s="1">
        <v>15564</v>
      </c>
      <c r="M177" s="1">
        <v>400981</v>
      </c>
      <c r="N177" s="1">
        <v>1406</v>
      </c>
      <c r="O177" s="4">
        <v>35419.899999999994</v>
      </c>
      <c r="R177"/>
      <c r="V177" s="1"/>
    </row>
    <row r="178" spans="1:22" x14ac:dyDescent="0.3">
      <c r="A178" s="1">
        <v>181</v>
      </c>
      <c r="B178" s="2">
        <v>44069.700069444443</v>
      </c>
      <c r="C178" s="3">
        <f>WEEKDAY(Tabla15[[#This Row],[FECHA]],2)</f>
        <v>3</v>
      </c>
      <c r="D178" s="3">
        <f>WEEKDAY(Tabla15[[#This Row],[FECHA]],2)</f>
        <v>3</v>
      </c>
      <c r="E178" s="3" t="str">
        <f>VLOOKUP(Tabla15[[#This Row],[Dia]],$Q$4:$R$10,2,FALSE)</f>
        <v>Miércoles</v>
      </c>
      <c r="F178" s="3">
        <f t="shared" si="4"/>
        <v>8</v>
      </c>
      <c r="G178" s="3">
        <f t="shared" si="5"/>
        <v>35</v>
      </c>
      <c r="H178" s="1">
        <v>32</v>
      </c>
      <c r="I178" s="1">
        <v>10990</v>
      </c>
      <c r="J178" s="1">
        <v>1004</v>
      </c>
      <c r="K178" s="1">
        <v>727</v>
      </c>
      <c r="L178" s="1">
        <v>15107</v>
      </c>
      <c r="M178" s="1">
        <v>402352</v>
      </c>
      <c r="N178" s="1">
        <v>1371</v>
      </c>
      <c r="O178" s="4">
        <v>38427.800000000003</v>
      </c>
      <c r="R178"/>
      <c r="V178" s="1"/>
    </row>
    <row r="179" spans="1:22" x14ac:dyDescent="0.3">
      <c r="A179" s="1">
        <v>182</v>
      </c>
      <c r="B179" s="2">
        <v>44070.921585648146</v>
      </c>
      <c r="C179" s="3">
        <f>WEEKDAY(Tabla15[[#This Row],[FECHA]],2)</f>
        <v>4</v>
      </c>
      <c r="D179" s="3">
        <f>WEEKDAY(Tabla15[[#This Row],[FECHA]],2)</f>
        <v>4</v>
      </c>
      <c r="E179" s="3" t="str">
        <f>VLOOKUP(Tabla15[[#This Row],[Dia]],$Q$4:$R$10,2,FALSE)</f>
        <v>Jueves</v>
      </c>
      <c r="F179" s="3">
        <f t="shared" si="4"/>
        <v>8</v>
      </c>
      <c r="G179" s="3">
        <f t="shared" si="5"/>
        <v>35</v>
      </c>
      <c r="H179" s="1">
        <v>82</v>
      </c>
      <c r="I179" s="1">
        <v>11072</v>
      </c>
      <c r="J179" s="1">
        <v>1012</v>
      </c>
      <c r="K179" s="1">
        <v>207</v>
      </c>
      <c r="L179" s="1">
        <v>15108</v>
      </c>
      <c r="M179" s="1">
        <v>404091</v>
      </c>
      <c r="N179" s="1">
        <v>1739</v>
      </c>
      <c r="O179" s="4">
        <v>35149.30000000001</v>
      </c>
      <c r="R179"/>
      <c r="V179" s="1"/>
    </row>
    <row r="180" spans="1:22" x14ac:dyDescent="0.3">
      <c r="A180" s="1">
        <v>183</v>
      </c>
      <c r="B180" s="2">
        <v>44071.667199074072</v>
      </c>
      <c r="C180" s="3">
        <f>WEEKDAY(Tabla15[[#This Row],[FECHA]],2)</f>
        <v>5</v>
      </c>
      <c r="D180" s="3">
        <f>WEEKDAY(Tabla15[[#This Row],[FECHA]],2)</f>
        <v>5</v>
      </c>
      <c r="E180" s="3" t="str">
        <f>VLOOKUP(Tabla15[[#This Row],[Dia]],$Q$4:$R$10,2,FALSE)</f>
        <v>Viernes</v>
      </c>
      <c r="F180" s="3">
        <f t="shared" si="4"/>
        <v>8</v>
      </c>
      <c r="G180" s="3">
        <f t="shared" si="5"/>
        <v>35</v>
      </c>
      <c r="H180" s="1">
        <v>60</v>
      </c>
      <c r="I180" s="1">
        <v>11132</v>
      </c>
      <c r="J180" s="1">
        <v>995</v>
      </c>
      <c r="K180" s="1">
        <v>733</v>
      </c>
      <c r="L180" s="1">
        <v>15388</v>
      </c>
      <c r="M180" s="1">
        <v>405959</v>
      </c>
      <c r="N180" s="1">
        <v>1868</v>
      </c>
      <c r="O180" s="4">
        <v>35940.400000000001</v>
      </c>
      <c r="R180"/>
      <c r="V180" s="1"/>
    </row>
    <row r="181" spans="1:22" x14ac:dyDescent="0.3">
      <c r="A181" s="1">
        <v>184</v>
      </c>
      <c r="B181" s="2">
        <v>44072.669606481482</v>
      </c>
      <c r="C181" s="3">
        <f>WEEKDAY(Tabla15[[#This Row],[FECHA]],2)</f>
        <v>6</v>
      </c>
      <c r="D181" s="3">
        <f>WEEKDAY(Tabla15[[#This Row],[FECHA]],2)</f>
        <v>6</v>
      </c>
      <c r="E181" s="3" t="str">
        <f>VLOOKUP(Tabla15[[#This Row],[Dia]],$Q$4:$R$10,2,FALSE)</f>
        <v>Sábado</v>
      </c>
      <c r="F181" s="3">
        <f t="shared" si="4"/>
        <v>8</v>
      </c>
      <c r="G181" s="3">
        <f t="shared" si="5"/>
        <v>35</v>
      </c>
      <c r="H181" s="1">
        <v>49</v>
      </c>
      <c r="I181" s="1">
        <v>11181</v>
      </c>
      <c r="J181" s="1">
        <v>959</v>
      </c>
      <c r="K181" s="1">
        <v>708</v>
      </c>
      <c r="L181" s="1">
        <v>15645</v>
      </c>
      <c r="M181" s="1">
        <v>407992</v>
      </c>
      <c r="N181" s="1">
        <v>2033</v>
      </c>
      <c r="O181" s="4">
        <v>13894.800000000001</v>
      </c>
      <c r="R181"/>
      <c r="V181" s="1"/>
    </row>
    <row r="182" spans="1:22" x14ac:dyDescent="0.3">
      <c r="A182" s="1">
        <v>185</v>
      </c>
      <c r="B182" s="2">
        <v>44073.74790509259</v>
      </c>
      <c r="C182" s="3">
        <f>WEEKDAY(Tabla15[[#This Row],[FECHA]],2)</f>
        <v>7</v>
      </c>
      <c r="D182" s="3">
        <f>WEEKDAY(Tabla15[[#This Row],[FECHA]],2)</f>
        <v>7</v>
      </c>
      <c r="E182" s="3" t="str">
        <f>VLOOKUP(Tabla15[[#This Row],[Dia]],$Q$4:$R$10,2,FALSE)</f>
        <v>Domingo</v>
      </c>
      <c r="F182" s="3">
        <f t="shared" si="4"/>
        <v>8</v>
      </c>
      <c r="G182" s="3">
        <f t="shared" si="5"/>
        <v>35</v>
      </c>
      <c r="H182" s="1">
        <v>63</v>
      </c>
      <c r="I182" s="1">
        <v>11244</v>
      </c>
      <c r="J182" s="1">
        <v>960</v>
      </c>
      <c r="K182" s="1">
        <v>718</v>
      </c>
      <c r="L182" s="1">
        <v>16146</v>
      </c>
      <c r="M182" s="1">
        <v>409958</v>
      </c>
      <c r="N182" s="1">
        <v>1966</v>
      </c>
      <c r="O182" s="4">
        <v>5457</v>
      </c>
      <c r="R182"/>
      <c r="V182" s="1"/>
    </row>
    <row r="183" spans="1:22" x14ac:dyDescent="0.3">
      <c r="A183" s="1">
        <v>186</v>
      </c>
      <c r="B183" s="2">
        <v>44074.65520833333</v>
      </c>
      <c r="C183" s="3">
        <f>WEEKDAY(Tabla15[[#This Row],[FECHA]],2)</f>
        <v>1</v>
      </c>
      <c r="D183" s="3">
        <f>WEEKDAY(Tabla15[[#This Row],[FECHA]],2)</f>
        <v>1</v>
      </c>
      <c r="E183" s="3" t="str">
        <f>VLOOKUP(Tabla15[[#This Row],[Dia]],$Q$4:$R$10,2,FALSE)</f>
        <v xml:space="preserve">Lunes </v>
      </c>
      <c r="F183" s="3">
        <f t="shared" si="4"/>
        <v>8</v>
      </c>
      <c r="G183" s="3">
        <f t="shared" si="5"/>
        <v>36</v>
      </c>
      <c r="H183" s="1">
        <v>45</v>
      </c>
      <c r="I183" s="1">
        <v>11289</v>
      </c>
      <c r="J183" s="1">
        <v>969</v>
      </c>
      <c r="K183" s="1">
        <v>735</v>
      </c>
      <c r="L183" s="1">
        <v>16558</v>
      </c>
      <c r="M183" s="1">
        <v>411711</v>
      </c>
      <c r="N183" s="1">
        <v>1753</v>
      </c>
      <c r="O183" s="4">
        <v>48566.899999999987</v>
      </c>
      <c r="R183"/>
      <c r="V183" s="1"/>
    </row>
    <row r="184" spans="1:22" x14ac:dyDescent="0.3">
      <c r="A184" s="1">
        <v>187</v>
      </c>
      <c r="B184" s="2">
        <v>44075.635312500002</v>
      </c>
      <c r="C184" s="3">
        <f>WEEKDAY(Tabla15[[#This Row],[FECHA]],2)</f>
        <v>2</v>
      </c>
      <c r="D184" s="3">
        <f>WEEKDAY(Tabla15[[#This Row],[FECHA]],2)</f>
        <v>2</v>
      </c>
      <c r="E184" s="3" t="str">
        <f>VLOOKUP(Tabla15[[#This Row],[Dia]],$Q$4:$R$10,2,FALSE)</f>
        <v>Martes</v>
      </c>
      <c r="F184" s="3">
        <f t="shared" si="4"/>
        <v>9</v>
      </c>
      <c r="G184" s="3">
        <f t="shared" si="5"/>
        <v>36</v>
      </c>
      <c r="H184" s="1">
        <v>32</v>
      </c>
      <c r="I184" s="1">
        <v>11321</v>
      </c>
      <c r="J184" s="1">
        <v>962</v>
      </c>
      <c r="K184" s="1">
        <v>724</v>
      </c>
      <c r="L184" s="1">
        <v>16034</v>
      </c>
      <c r="M184" s="1">
        <v>413126</v>
      </c>
      <c r="N184" s="1">
        <v>1415</v>
      </c>
      <c r="O184" s="4">
        <v>38228.100000000006</v>
      </c>
      <c r="R184"/>
      <c r="V184" s="1"/>
    </row>
    <row r="185" spans="1:22" x14ac:dyDescent="0.3">
      <c r="A185" s="1">
        <v>188</v>
      </c>
      <c r="B185" s="2">
        <v>44076.699270833335</v>
      </c>
      <c r="C185" s="3">
        <f>WEEKDAY(Tabla15[[#This Row],[FECHA]],2)</f>
        <v>3</v>
      </c>
      <c r="D185" s="3">
        <f>WEEKDAY(Tabla15[[#This Row],[FECHA]],2)</f>
        <v>3</v>
      </c>
      <c r="E185" s="3" t="str">
        <f>VLOOKUP(Tabla15[[#This Row],[Dia]],$Q$4:$R$10,2,FALSE)</f>
        <v>Miércoles</v>
      </c>
      <c r="F185" s="3">
        <f t="shared" si="4"/>
        <v>9</v>
      </c>
      <c r="G185" s="3">
        <f t="shared" si="5"/>
        <v>36</v>
      </c>
      <c r="H185" s="1">
        <v>23</v>
      </c>
      <c r="I185" s="1">
        <v>11344</v>
      </c>
      <c r="J185" s="1">
        <v>947</v>
      </c>
      <c r="K185" s="1">
        <v>686</v>
      </c>
      <c r="L185" s="1">
        <v>15712</v>
      </c>
      <c r="M185" s="1">
        <v>414727</v>
      </c>
      <c r="N185" s="1">
        <v>1601</v>
      </c>
      <c r="O185" s="4">
        <v>40877.800000000003</v>
      </c>
      <c r="R185"/>
      <c r="V185" s="1"/>
    </row>
    <row r="186" spans="1:22" x14ac:dyDescent="0.3">
      <c r="A186" s="1">
        <v>189</v>
      </c>
      <c r="B186" s="2">
        <v>44077.637303240743</v>
      </c>
      <c r="C186" s="3">
        <f>WEEKDAY(Tabla15[[#This Row],[FECHA]],2)</f>
        <v>4</v>
      </c>
      <c r="D186" s="3">
        <f>WEEKDAY(Tabla15[[#This Row],[FECHA]],2)</f>
        <v>4</v>
      </c>
      <c r="E186" s="3" t="str">
        <f>VLOOKUP(Tabla15[[#This Row],[Dia]],$Q$4:$R$10,2,FALSE)</f>
        <v>Jueves</v>
      </c>
      <c r="F186" s="3">
        <f t="shared" si="4"/>
        <v>9</v>
      </c>
      <c r="G186" s="3">
        <f t="shared" si="5"/>
        <v>36</v>
      </c>
      <c r="H186" s="1">
        <v>78</v>
      </c>
      <c r="I186" s="1">
        <v>11422</v>
      </c>
      <c r="J186" s="1">
        <v>940</v>
      </c>
      <c r="K186" s="1">
        <v>686</v>
      </c>
      <c r="L186" s="1">
        <v>15670</v>
      </c>
      <c r="M186" s="1">
        <v>416497</v>
      </c>
      <c r="N186" s="1">
        <v>1770</v>
      </c>
      <c r="O186" s="4">
        <v>35549.300000000003</v>
      </c>
      <c r="R186"/>
      <c r="V186" s="1"/>
    </row>
    <row r="187" spans="1:22" x14ac:dyDescent="0.3">
      <c r="A187" s="1">
        <v>190</v>
      </c>
      <c r="B187" s="2">
        <v>44078.64739583333</v>
      </c>
      <c r="C187" s="3">
        <f>WEEKDAY(Tabla15[[#This Row],[FECHA]],2)</f>
        <v>5</v>
      </c>
      <c r="D187" s="3">
        <f>WEEKDAY(Tabla15[[#This Row],[FECHA]],2)</f>
        <v>5</v>
      </c>
      <c r="E187" s="3" t="str">
        <f>VLOOKUP(Tabla15[[#This Row],[Dia]],$Q$4:$R$10,2,FALSE)</f>
        <v>Viernes</v>
      </c>
      <c r="F187" s="3">
        <f t="shared" si="4"/>
        <v>9</v>
      </c>
      <c r="G187" s="3">
        <f t="shared" si="5"/>
        <v>36</v>
      </c>
      <c r="H187" s="1">
        <v>72</v>
      </c>
      <c r="I187" s="1">
        <v>11494</v>
      </c>
      <c r="J187" s="1">
        <v>932</v>
      </c>
      <c r="K187" s="1">
        <v>672</v>
      </c>
      <c r="L187" s="1">
        <v>15727</v>
      </c>
      <c r="M187" s="1">
        <v>418466</v>
      </c>
      <c r="N187" s="1">
        <v>1969</v>
      </c>
      <c r="O187" s="4">
        <v>38890.400000000016</v>
      </c>
      <c r="R187"/>
      <c r="V187" s="1"/>
    </row>
    <row r="188" spans="1:22" x14ac:dyDescent="0.3">
      <c r="A188" s="1">
        <v>191</v>
      </c>
      <c r="B188" s="2">
        <v>44079.786215277774</v>
      </c>
      <c r="C188" s="3">
        <f>WEEKDAY(Tabla15[[#This Row],[FECHA]],2)</f>
        <v>6</v>
      </c>
      <c r="D188" s="3">
        <f>WEEKDAY(Tabla15[[#This Row],[FECHA]],2)</f>
        <v>6</v>
      </c>
      <c r="E188" s="3" t="str">
        <f>VLOOKUP(Tabla15[[#This Row],[Dia]],$Q$4:$R$10,2,FALSE)</f>
        <v>Sábado</v>
      </c>
      <c r="F188" s="3">
        <f t="shared" si="4"/>
        <v>9</v>
      </c>
      <c r="G188" s="3">
        <f t="shared" si="5"/>
        <v>36</v>
      </c>
      <c r="H188" s="1">
        <v>57</v>
      </c>
      <c r="I188" s="1">
        <v>11551</v>
      </c>
      <c r="J188" s="1">
        <v>908</v>
      </c>
      <c r="K188" s="1">
        <v>666</v>
      </c>
      <c r="L188" s="1">
        <v>15916</v>
      </c>
      <c r="M188" s="1">
        <v>420427</v>
      </c>
      <c r="N188" s="1">
        <v>1961</v>
      </c>
      <c r="O188" s="4">
        <v>17724.299999999996</v>
      </c>
      <c r="R188"/>
      <c r="V188" s="1"/>
    </row>
    <row r="189" spans="1:22" x14ac:dyDescent="0.3">
      <c r="A189" s="1">
        <v>192</v>
      </c>
      <c r="B189" s="2">
        <v>44080.673136574071</v>
      </c>
      <c r="C189" s="3">
        <f>WEEKDAY(Tabla15[[#This Row],[FECHA]],2)</f>
        <v>7</v>
      </c>
      <c r="D189" s="3">
        <f>WEEKDAY(Tabla15[[#This Row],[FECHA]],2)</f>
        <v>7</v>
      </c>
      <c r="E189" s="3" t="str">
        <f>VLOOKUP(Tabla15[[#This Row],[Dia]],$Q$4:$R$10,2,FALSE)</f>
        <v>Domingo</v>
      </c>
      <c r="F189" s="3">
        <f t="shared" si="4"/>
        <v>9</v>
      </c>
      <c r="G189" s="3">
        <f t="shared" si="5"/>
        <v>36</v>
      </c>
      <c r="H189" s="1">
        <v>41</v>
      </c>
      <c r="I189" s="1">
        <v>11592</v>
      </c>
      <c r="J189" s="1">
        <v>909</v>
      </c>
      <c r="K189" s="1">
        <v>679</v>
      </c>
      <c r="L189" s="1">
        <v>16519</v>
      </c>
      <c r="M189" s="1">
        <v>422504</v>
      </c>
      <c r="N189" s="1">
        <v>2077</v>
      </c>
      <c r="O189" s="4">
        <v>5535.5999999999995</v>
      </c>
      <c r="R189"/>
      <c r="V189" s="1"/>
    </row>
    <row r="190" spans="1:22" x14ac:dyDescent="0.3">
      <c r="A190" s="1">
        <v>193</v>
      </c>
      <c r="B190" s="2">
        <v>44081.632557870369</v>
      </c>
      <c r="C190" s="3">
        <f>WEEKDAY(Tabla15[[#This Row],[FECHA]],2)</f>
        <v>1</v>
      </c>
      <c r="D190" s="3">
        <f>WEEKDAY(Tabla15[[#This Row],[FECHA]],2)</f>
        <v>1</v>
      </c>
      <c r="E190" s="3" t="str">
        <f>VLOOKUP(Tabla15[[#This Row],[Dia]],$Q$4:$R$10,2,FALSE)</f>
        <v xml:space="preserve">Lunes </v>
      </c>
      <c r="F190" s="3">
        <f t="shared" si="4"/>
        <v>9</v>
      </c>
      <c r="G190" s="3">
        <f t="shared" si="5"/>
        <v>37</v>
      </c>
      <c r="H190" s="1">
        <v>60</v>
      </c>
      <c r="I190" s="1">
        <v>11652</v>
      </c>
      <c r="J190" s="1">
        <v>930</v>
      </c>
      <c r="K190" s="1">
        <v>699</v>
      </c>
      <c r="L190" s="1">
        <v>16905</v>
      </c>
      <c r="M190" s="1">
        <v>424268</v>
      </c>
      <c r="N190" s="1">
        <v>1764</v>
      </c>
      <c r="O190" s="4">
        <v>51242.100000000006</v>
      </c>
      <c r="R190"/>
      <c r="V190" s="1"/>
    </row>
    <row r="191" spans="1:22" x14ac:dyDescent="0.3">
      <c r="A191" s="1">
        <v>194</v>
      </c>
      <c r="B191" s="2">
        <v>44082.651041666664</v>
      </c>
      <c r="C191" s="3">
        <f>WEEKDAY(Tabla15[[#This Row],[FECHA]],2)</f>
        <v>2</v>
      </c>
      <c r="D191" s="3">
        <f>WEEKDAY(Tabla15[[#This Row],[FECHA]],2)</f>
        <v>2</v>
      </c>
      <c r="E191" s="3" t="str">
        <f>VLOOKUP(Tabla15[[#This Row],[Dia]],$Q$4:$R$10,2,FALSE)</f>
        <v>Martes</v>
      </c>
      <c r="F191" s="3">
        <f t="shared" si="4"/>
        <v>9</v>
      </c>
      <c r="G191" s="3">
        <f t="shared" si="5"/>
        <v>37</v>
      </c>
      <c r="H191" s="1">
        <v>30</v>
      </c>
      <c r="I191" s="1">
        <v>11682</v>
      </c>
      <c r="J191" s="1">
        <v>930</v>
      </c>
      <c r="K191" s="1">
        <v>703</v>
      </c>
      <c r="L191" s="1">
        <v>16129</v>
      </c>
      <c r="M191" s="1">
        <v>425531</v>
      </c>
      <c r="N191" s="1">
        <v>1263</v>
      </c>
      <c r="O191" s="4">
        <v>37186.5</v>
      </c>
      <c r="R191"/>
      <c r="V191" s="1"/>
    </row>
    <row r="192" spans="1:22" x14ac:dyDescent="0.3">
      <c r="A192" s="1">
        <v>195</v>
      </c>
      <c r="B192" s="2">
        <v>44083.660844907405</v>
      </c>
      <c r="C192" s="3">
        <f>WEEKDAY(Tabla15[[#This Row],[FECHA]],2)</f>
        <v>3</v>
      </c>
      <c r="D192" s="3">
        <f>WEEKDAY(Tabla15[[#This Row],[FECHA]],2)</f>
        <v>3</v>
      </c>
      <c r="E192" s="3" t="str">
        <f>VLOOKUP(Tabla15[[#This Row],[Dia]],$Q$4:$R$10,2,FALSE)</f>
        <v>Miércoles</v>
      </c>
      <c r="F192" s="3">
        <f t="shared" si="4"/>
        <v>9</v>
      </c>
      <c r="G192" s="3">
        <f t="shared" si="5"/>
        <v>37</v>
      </c>
      <c r="H192" s="1">
        <v>20</v>
      </c>
      <c r="I192" s="1">
        <v>11702</v>
      </c>
      <c r="J192" s="1">
        <v>942</v>
      </c>
      <c r="K192" s="1">
        <v>708</v>
      </c>
      <c r="L192" s="1">
        <v>15770</v>
      </c>
      <c r="M192" s="1">
        <v>427013</v>
      </c>
      <c r="N192" s="1">
        <v>1482</v>
      </c>
      <c r="O192" s="4">
        <v>48384.099999999991</v>
      </c>
      <c r="R192"/>
      <c r="V192" s="1"/>
    </row>
    <row r="193" spans="1:22" x14ac:dyDescent="0.3">
      <c r="A193" s="1">
        <v>196</v>
      </c>
      <c r="B193" s="2">
        <v>44084.589525462965</v>
      </c>
      <c r="C193" s="3">
        <f>WEEKDAY(Tabla15[[#This Row],[FECHA]],2)</f>
        <v>4</v>
      </c>
      <c r="D193" s="3">
        <f>WEEKDAY(Tabla15[[#This Row],[FECHA]],2)</f>
        <v>4</v>
      </c>
      <c r="E193" s="3" t="str">
        <f>VLOOKUP(Tabla15[[#This Row],[Dia]],$Q$4:$R$10,2,FALSE)</f>
        <v>Jueves</v>
      </c>
      <c r="F193" s="3">
        <f t="shared" si="4"/>
        <v>9</v>
      </c>
      <c r="G193" s="3">
        <f t="shared" si="5"/>
        <v>37</v>
      </c>
      <c r="H193" s="1">
        <v>79</v>
      </c>
      <c r="I193" s="1">
        <v>11781</v>
      </c>
      <c r="J193" s="1">
        <v>951</v>
      </c>
      <c r="K193" s="1">
        <v>697</v>
      </c>
      <c r="L193" s="1">
        <v>15532</v>
      </c>
      <c r="M193" s="1">
        <v>428652</v>
      </c>
      <c r="N193" s="1">
        <v>1639</v>
      </c>
      <c r="O193" s="4">
        <v>34392.200000000004</v>
      </c>
      <c r="R193"/>
      <c r="V193" s="1"/>
    </row>
    <row r="194" spans="1:22" x14ac:dyDescent="0.3">
      <c r="A194" s="1">
        <v>197</v>
      </c>
      <c r="B194" s="2">
        <v>44085.587280092594</v>
      </c>
      <c r="C194" s="3">
        <f>WEEKDAY(Tabla15[[#This Row],[FECHA]],2)</f>
        <v>5</v>
      </c>
      <c r="D194" s="3">
        <f>WEEKDAY(Tabla15[[#This Row],[FECHA]],2)</f>
        <v>5</v>
      </c>
      <c r="E194" s="3" t="str">
        <f>VLOOKUP(Tabla15[[#This Row],[Dia]],$Q$4:$R$10,2,FALSE)</f>
        <v>Viernes</v>
      </c>
      <c r="F194" s="3">
        <f t="shared" si="4"/>
        <v>9</v>
      </c>
      <c r="G194" s="3">
        <f t="shared" si="5"/>
        <v>37</v>
      </c>
      <c r="H194" s="1">
        <v>69</v>
      </c>
      <c r="I194" s="1">
        <v>11850</v>
      </c>
      <c r="J194" s="1">
        <v>918</v>
      </c>
      <c r="K194" s="1">
        <v>675</v>
      </c>
      <c r="L194" s="1">
        <v>15621</v>
      </c>
      <c r="M194" s="1">
        <v>430529</v>
      </c>
      <c r="N194" s="1">
        <v>1877</v>
      </c>
      <c r="O194" s="4">
        <v>34567.399999999994</v>
      </c>
      <c r="R194"/>
      <c r="V194" s="1"/>
    </row>
    <row r="195" spans="1:22" x14ac:dyDescent="0.3">
      <c r="A195" s="1">
        <v>198</v>
      </c>
      <c r="B195" s="2">
        <v>44086.934201388889</v>
      </c>
      <c r="C195" s="3">
        <f>WEEKDAY(Tabla15[[#This Row],[FECHA]],2)</f>
        <v>6</v>
      </c>
      <c r="D195" s="3">
        <f>WEEKDAY(Tabla15[[#This Row],[FECHA]],2)</f>
        <v>6</v>
      </c>
      <c r="E195" s="3" t="str">
        <f>VLOOKUP(Tabla15[[#This Row],[Dia]],$Q$4:$R$10,2,FALSE)</f>
        <v>Sábado</v>
      </c>
      <c r="F195" s="3">
        <f t="shared" ref="F195:F258" si="6">MONTH(B195)</f>
        <v>9</v>
      </c>
      <c r="G195" s="3">
        <f t="shared" ref="G195:G258" si="7">WEEKNUM(B195,2)</f>
        <v>37</v>
      </c>
      <c r="H195" s="1">
        <v>45</v>
      </c>
      <c r="I195" s="1">
        <v>11895</v>
      </c>
      <c r="J195" s="1">
        <v>908</v>
      </c>
      <c r="K195" s="1">
        <v>672</v>
      </c>
      <c r="L195" s="1">
        <v>15852</v>
      </c>
      <c r="M195" s="1">
        <v>432664</v>
      </c>
      <c r="N195" s="1">
        <v>2135</v>
      </c>
      <c r="O195" s="4">
        <v>20004.900000000001</v>
      </c>
      <c r="R195"/>
      <c r="V195" s="1"/>
    </row>
    <row r="196" spans="1:22" x14ac:dyDescent="0.3">
      <c r="A196" s="1">
        <v>199</v>
      </c>
      <c r="B196" s="2">
        <v>44087.68613425926</v>
      </c>
      <c r="C196" s="3">
        <f>WEEKDAY(Tabla15[[#This Row],[FECHA]],2)</f>
        <v>7</v>
      </c>
      <c r="D196" s="3">
        <f>WEEKDAY(Tabla15[[#This Row],[FECHA]],2)</f>
        <v>7</v>
      </c>
      <c r="E196" s="3" t="str">
        <f>VLOOKUP(Tabla15[[#This Row],[Dia]],$Q$4:$R$10,2,FALSE)</f>
        <v>Domingo</v>
      </c>
      <c r="F196" s="3">
        <f t="shared" si="6"/>
        <v>9</v>
      </c>
      <c r="G196" s="3">
        <f t="shared" si="7"/>
        <v>37</v>
      </c>
      <c r="H196" s="1">
        <v>54</v>
      </c>
      <c r="I196" s="1">
        <v>11949</v>
      </c>
      <c r="J196" s="1">
        <v>906</v>
      </c>
      <c r="K196" s="1">
        <v>676</v>
      </c>
      <c r="L196" s="1">
        <v>16473</v>
      </c>
      <c r="M196" s="1">
        <v>434746</v>
      </c>
      <c r="N196" s="1">
        <v>2082</v>
      </c>
      <c r="O196" s="4">
        <v>4689.3</v>
      </c>
      <c r="R196"/>
      <c r="V196" s="1"/>
    </row>
    <row r="197" spans="1:22" x14ac:dyDescent="0.3">
      <c r="A197" s="1">
        <v>200</v>
      </c>
      <c r="B197" s="2">
        <v>44088.601805555554</v>
      </c>
      <c r="C197" s="3">
        <f>WEEKDAY(Tabla15[[#This Row],[FECHA]],2)</f>
        <v>1</v>
      </c>
      <c r="D197" s="3">
        <f>WEEKDAY(Tabla15[[#This Row],[FECHA]],2)</f>
        <v>1</v>
      </c>
      <c r="E197" s="3" t="str">
        <f>VLOOKUP(Tabla15[[#This Row],[Dia]],$Q$4:$R$10,2,FALSE)</f>
        <v xml:space="preserve">Lunes </v>
      </c>
      <c r="F197" s="3">
        <f t="shared" si="6"/>
        <v>9</v>
      </c>
      <c r="G197" s="3">
        <f t="shared" si="7"/>
        <v>38</v>
      </c>
      <c r="H197" s="1">
        <v>64</v>
      </c>
      <c r="I197" s="1">
        <v>12013</v>
      </c>
      <c r="J197" s="1">
        <v>906</v>
      </c>
      <c r="K197" s="1">
        <v>689</v>
      </c>
      <c r="L197" s="1">
        <v>16695</v>
      </c>
      <c r="M197" s="1">
        <v>436431</v>
      </c>
      <c r="N197" s="1">
        <v>1685</v>
      </c>
      <c r="O197" s="4">
        <v>52962.400000000001</v>
      </c>
      <c r="R197"/>
      <c r="V197" s="1"/>
    </row>
    <row r="198" spans="1:22" x14ac:dyDescent="0.3">
      <c r="A198" s="1">
        <v>201</v>
      </c>
      <c r="B198" s="2">
        <v>44089.606076388889</v>
      </c>
      <c r="C198" s="3">
        <f>WEEKDAY(Tabla15[[#This Row],[FECHA]],2)</f>
        <v>2</v>
      </c>
      <c r="D198" s="3">
        <f>WEEKDAY(Tabla15[[#This Row],[FECHA]],2)</f>
        <v>2</v>
      </c>
      <c r="E198" s="3" t="str">
        <f>VLOOKUP(Tabla15[[#This Row],[Dia]],$Q$4:$R$10,2,FALSE)</f>
        <v>Martes</v>
      </c>
      <c r="F198" s="3">
        <f t="shared" si="6"/>
        <v>9</v>
      </c>
      <c r="G198" s="3">
        <f t="shared" si="7"/>
        <v>38</v>
      </c>
      <c r="H198" s="1">
        <v>27</v>
      </c>
      <c r="I198" s="1">
        <v>12040</v>
      </c>
      <c r="J198" s="1">
        <v>905</v>
      </c>
      <c r="K198" s="1">
        <v>698</v>
      </c>
      <c r="L198" s="1">
        <v>15999</v>
      </c>
      <c r="M198" s="1">
        <v>437967</v>
      </c>
      <c r="N198" s="1">
        <v>1536</v>
      </c>
      <c r="O198" s="4">
        <v>38517</v>
      </c>
      <c r="R198"/>
      <c r="V198" s="1"/>
    </row>
    <row r="199" spans="1:22" x14ac:dyDescent="0.3">
      <c r="A199" s="1">
        <v>202</v>
      </c>
      <c r="B199" s="2">
        <v>44090.656701388885</v>
      </c>
      <c r="C199" s="3">
        <f>WEEKDAY(Tabla15[[#This Row],[FECHA]],2)</f>
        <v>3</v>
      </c>
      <c r="D199" s="3">
        <f>WEEKDAY(Tabla15[[#This Row],[FECHA]],2)</f>
        <v>3</v>
      </c>
      <c r="E199" s="3" t="str">
        <f>VLOOKUP(Tabla15[[#This Row],[Dia]],$Q$4:$R$10,2,FALSE)</f>
        <v>Miércoles</v>
      </c>
      <c r="F199" s="3">
        <f t="shared" si="6"/>
        <v>9</v>
      </c>
      <c r="G199" s="3">
        <f t="shared" si="7"/>
        <v>38</v>
      </c>
      <c r="H199" s="1">
        <v>18</v>
      </c>
      <c r="I199" s="1">
        <v>12058</v>
      </c>
      <c r="J199" s="1">
        <v>898</v>
      </c>
      <c r="K199" s="1">
        <v>654</v>
      </c>
      <c r="L199" s="1">
        <v>15377</v>
      </c>
      <c r="M199" s="1">
        <v>439272</v>
      </c>
      <c r="N199" s="1">
        <v>1305</v>
      </c>
      <c r="O199" s="4">
        <v>41351.200000000004</v>
      </c>
      <c r="R199"/>
      <c r="V199" s="1"/>
    </row>
    <row r="200" spans="1:22" x14ac:dyDescent="0.3">
      <c r="A200" s="1">
        <v>203</v>
      </c>
      <c r="B200" s="2">
        <v>44091.598298611112</v>
      </c>
      <c r="C200" s="3">
        <f>WEEKDAY(Tabla15[[#This Row],[FECHA]],2)</f>
        <v>4</v>
      </c>
      <c r="D200" s="3">
        <f>WEEKDAY(Tabla15[[#This Row],[FECHA]],2)</f>
        <v>4</v>
      </c>
      <c r="E200" s="3" t="str">
        <f>VLOOKUP(Tabla15[[#This Row],[Dia]],$Q$4:$R$10,2,FALSE)</f>
        <v>Jueves</v>
      </c>
      <c r="F200" s="3">
        <f t="shared" si="6"/>
        <v>9</v>
      </c>
      <c r="G200" s="3">
        <f t="shared" si="7"/>
        <v>38</v>
      </c>
      <c r="H200" s="1">
        <v>84</v>
      </c>
      <c r="I200" s="1">
        <v>12142</v>
      </c>
      <c r="J200" s="1">
        <v>895</v>
      </c>
      <c r="K200" s="1">
        <v>663</v>
      </c>
      <c r="L200" s="1">
        <v>15080</v>
      </c>
      <c r="M200" s="1">
        <v>441132</v>
      </c>
      <c r="N200" s="1">
        <v>1860</v>
      </c>
      <c r="O200" s="4">
        <v>30026.2</v>
      </c>
      <c r="R200"/>
      <c r="V200" s="1"/>
    </row>
    <row r="201" spans="1:22" x14ac:dyDescent="0.3">
      <c r="A201" s="1">
        <v>204</v>
      </c>
      <c r="B201" s="2">
        <v>44092.603472222225</v>
      </c>
      <c r="C201" s="3">
        <f>WEEKDAY(Tabla15[[#This Row],[FECHA]],2)</f>
        <v>5</v>
      </c>
      <c r="D201" s="3">
        <f>WEEKDAY(Tabla15[[#This Row],[FECHA]],2)</f>
        <v>5</v>
      </c>
      <c r="E201" s="3" t="str">
        <f>VLOOKUP(Tabla15[[#This Row],[Dia]],$Q$4:$R$10,2,FALSE)</f>
        <v>Viernes</v>
      </c>
      <c r="F201" s="3">
        <f t="shared" si="6"/>
        <v>9</v>
      </c>
      <c r="G201" s="3">
        <f t="shared" si="7"/>
        <v>38</v>
      </c>
      <c r="H201" s="1">
        <v>57</v>
      </c>
      <c r="I201" s="1">
        <v>12199</v>
      </c>
      <c r="J201" s="1">
        <v>902</v>
      </c>
      <c r="K201" s="1">
        <v>675</v>
      </c>
      <c r="L201" s="1">
        <v>14647</v>
      </c>
      <c r="M201" s="1">
        <v>442805</v>
      </c>
      <c r="N201" s="1">
        <v>1673</v>
      </c>
      <c r="O201" s="4">
        <v>23040.699999999997</v>
      </c>
      <c r="R201"/>
      <c r="V201" s="1"/>
    </row>
    <row r="202" spans="1:22" x14ac:dyDescent="0.3">
      <c r="A202" s="1">
        <v>205</v>
      </c>
      <c r="B202" s="2">
        <v>44094.101354166669</v>
      </c>
      <c r="C202" s="3">
        <f>WEEKDAY(Tabla15[[#This Row],[FECHA]],2)</f>
        <v>7</v>
      </c>
      <c r="D202" s="3">
        <f>WEEKDAY(Tabla15[[#This Row],[FECHA]],2)</f>
        <v>7</v>
      </c>
      <c r="E202" s="3" t="str">
        <f>VLOOKUP(Tabla15[[#This Row],[Dia]],$Q$4:$R$10,2,FALSE)</f>
        <v>Domingo</v>
      </c>
      <c r="F202" s="3">
        <f t="shared" si="6"/>
        <v>9</v>
      </c>
      <c r="G202" s="3">
        <f t="shared" si="7"/>
        <v>38</v>
      </c>
      <c r="H202" s="1">
        <v>55</v>
      </c>
      <c r="I202" s="1">
        <v>12254</v>
      </c>
      <c r="J202" s="1">
        <v>894</v>
      </c>
      <c r="K202" s="1">
        <v>667</v>
      </c>
      <c r="L202" s="1">
        <v>14319</v>
      </c>
      <c r="M202" s="1">
        <v>444653</v>
      </c>
      <c r="N202" s="1">
        <v>1848</v>
      </c>
      <c r="O202" s="4">
        <v>13964.499999999998</v>
      </c>
      <c r="R202"/>
      <c r="V202" s="1"/>
    </row>
    <row r="203" spans="1:22" x14ac:dyDescent="0.3">
      <c r="A203" s="1">
        <v>206</v>
      </c>
      <c r="B203" s="2">
        <v>44094.663356481484</v>
      </c>
      <c r="C203" s="3">
        <f>WEEKDAY(Tabla15[[#This Row],[FECHA]],2)</f>
        <v>7</v>
      </c>
      <c r="D203" s="3">
        <f>WEEKDAY(Tabla15[[#This Row],[FECHA]],2)</f>
        <v>7</v>
      </c>
      <c r="E203" s="3" t="str">
        <f>VLOOKUP(Tabla15[[#This Row],[Dia]],$Q$4:$R$10,2,FALSE)</f>
        <v>Domingo</v>
      </c>
      <c r="F203" s="3">
        <f t="shared" si="6"/>
        <v>9</v>
      </c>
      <c r="G203" s="3">
        <f t="shared" si="7"/>
        <v>38</v>
      </c>
      <c r="H203" s="1">
        <v>32</v>
      </c>
      <c r="I203" s="1">
        <v>12286</v>
      </c>
      <c r="J203" s="1">
        <v>901</v>
      </c>
      <c r="K203" s="1">
        <v>675</v>
      </c>
      <c r="L203" s="1">
        <v>14242</v>
      </c>
      <c r="M203" s="1">
        <v>446253</v>
      </c>
      <c r="N203" s="1">
        <v>1600</v>
      </c>
      <c r="O203" s="4">
        <v>6349.9</v>
      </c>
      <c r="R203"/>
      <c r="V203" s="1"/>
    </row>
    <row r="204" spans="1:22" x14ac:dyDescent="0.3">
      <c r="A204" s="1">
        <v>207</v>
      </c>
      <c r="B204" s="2">
        <v>44095.6246875</v>
      </c>
      <c r="C204" s="3">
        <f>WEEKDAY(Tabla15[[#This Row],[FECHA]],2)</f>
        <v>1</v>
      </c>
      <c r="D204" s="3">
        <f>WEEKDAY(Tabla15[[#This Row],[FECHA]],2)</f>
        <v>1</v>
      </c>
      <c r="E204" s="3" t="str">
        <f>VLOOKUP(Tabla15[[#This Row],[Dia]],$Q$4:$R$10,2,FALSE)</f>
        <v xml:space="preserve">Lunes </v>
      </c>
      <c r="F204" s="3">
        <f t="shared" si="6"/>
        <v>9</v>
      </c>
      <c r="G204" s="3">
        <f t="shared" si="7"/>
        <v>39</v>
      </c>
      <c r="H204" s="1">
        <v>12</v>
      </c>
      <c r="I204" s="1">
        <v>12298</v>
      </c>
      <c r="J204" s="1">
        <v>915</v>
      </c>
      <c r="K204" s="1">
        <v>684</v>
      </c>
      <c r="L204" s="1">
        <v>14059</v>
      </c>
      <c r="M204" s="1">
        <v>447447</v>
      </c>
      <c r="N204" s="1">
        <v>1194</v>
      </c>
      <c r="O204" s="4">
        <v>52523.5</v>
      </c>
      <c r="R204"/>
      <c r="V204" s="1"/>
    </row>
    <row r="205" spans="1:22" x14ac:dyDescent="0.3">
      <c r="A205" s="1">
        <v>208</v>
      </c>
      <c r="B205" s="2">
        <v>44096.597951388889</v>
      </c>
      <c r="C205" s="3">
        <f>WEEKDAY(Tabla15[[#This Row],[FECHA]],2)</f>
        <v>2</v>
      </c>
      <c r="D205" s="3">
        <f>WEEKDAY(Tabla15[[#This Row],[FECHA]],2)</f>
        <v>2</v>
      </c>
      <c r="E205" s="3" t="str">
        <f>VLOOKUP(Tabla15[[#This Row],[Dia]],$Q$4:$R$10,2,FALSE)</f>
        <v>Martes</v>
      </c>
      <c r="F205" s="3">
        <f t="shared" si="6"/>
        <v>9</v>
      </c>
      <c r="G205" s="3">
        <f t="shared" si="7"/>
        <v>39</v>
      </c>
      <c r="H205" s="1">
        <v>23</v>
      </c>
      <c r="I205" s="1">
        <v>12321</v>
      </c>
      <c r="J205" s="1">
        <v>918</v>
      </c>
      <c r="K205" s="1">
        <v>685</v>
      </c>
      <c r="L205" s="1">
        <v>13026</v>
      </c>
      <c r="M205" s="1">
        <v>448501</v>
      </c>
      <c r="N205" s="1">
        <v>1054</v>
      </c>
      <c r="O205" s="4">
        <v>41610.100000000006</v>
      </c>
      <c r="R205"/>
      <c r="V205" s="1"/>
    </row>
    <row r="206" spans="1:22" x14ac:dyDescent="0.3">
      <c r="A206" s="1">
        <v>209</v>
      </c>
      <c r="B206" s="2">
        <v>44097.680960648147</v>
      </c>
      <c r="C206" s="3">
        <f>WEEKDAY(Tabla15[[#This Row],[FECHA]],2)</f>
        <v>3</v>
      </c>
      <c r="D206" s="3">
        <f>WEEKDAY(Tabla15[[#This Row],[FECHA]],2)</f>
        <v>3</v>
      </c>
      <c r="E206" s="3" t="str">
        <f>VLOOKUP(Tabla15[[#This Row],[Dia]],$Q$4:$R$10,2,FALSE)</f>
        <v>Miércoles</v>
      </c>
      <c r="F206" s="3">
        <f t="shared" si="6"/>
        <v>9</v>
      </c>
      <c r="G206" s="3">
        <f t="shared" si="7"/>
        <v>39</v>
      </c>
      <c r="H206" s="1">
        <v>24</v>
      </c>
      <c r="I206" s="1">
        <v>12345</v>
      </c>
      <c r="J206" s="1">
        <v>907</v>
      </c>
      <c r="K206" s="1">
        <v>680</v>
      </c>
      <c r="L206" s="1">
        <v>12393</v>
      </c>
      <c r="M206" s="1">
        <v>449873</v>
      </c>
      <c r="N206" s="1">
        <v>1372</v>
      </c>
      <c r="O206" s="4">
        <v>39829.199999999997</v>
      </c>
      <c r="R206"/>
      <c r="V206" s="1"/>
    </row>
    <row r="207" spans="1:22" x14ac:dyDescent="0.3">
      <c r="A207" s="1">
        <v>210</v>
      </c>
      <c r="B207" s="2">
        <v>44098.62809027778</v>
      </c>
      <c r="C207" s="3">
        <f>WEEKDAY(Tabla15[[#This Row],[FECHA]],2)</f>
        <v>4</v>
      </c>
      <c r="D207" s="3">
        <f>WEEKDAY(Tabla15[[#This Row],[FECHA]],2)</f>
        <v>4</v>
      </c>
      <c r="E207" s="3" t="str">
        <f>VLOOKUP(Tabla15[[#This Row],[Dia]],$Q$4:$R$10,2,FALSE)</f>
        <v>Jueves</v>
      </c>
      <c r="F207" s="3">
        <f t="shared" si="6"/>
        <v>9</v>
      </c>
      <c r="G207" s="3">
        <f t="shared" si="7"/>
        <v>39</v>
      </c>
      <c r="H207" s="1">
        <v>124</v>
      </c>
      <c r="I207" s="1">
        <v>12469</v>
      </c>
      <c r="J207" s="1">
        <v>890</v>
      </c>
      <c r="K207" s="1">
        <v>673</v>
      </c>
      <c r="L207" s="1">
        <v>12289</v>
      </c>
      <c r="M207" s="1">
        <v>451604</v>
      </c>
      <c r="N207" s="1">
        <v>1731</v>
      </c>
      <c r="O207" s="4">
        <v>33180.19999999999</v>
      </c>
      <c r="R207"/>
      <c r="V207" s="1"/>
    </row>
    <row r="208" spans="1:22" x14ac:dyDescent="0.3">
      <c r="A208" s="1">
        <v>211</v>
      </c>
      <c r="B208" s="2">
        <v>44099.640625</v>
      </c>
      <c r="C208" s="3">
        <f>WEEKDAY(Tabla15[[#This Row],[FECHA]],2)</f>
        <v>5</v>
      </c>
      <c r="D208" s="3">
        <f>WEEKDAY(Tabla15[[#This Row],[FECHA]],2)</f>
        <v>5</v>
      </c>
      <c r="E208" s="3" t="str">
        <f>VLOOKUP(Tabla15[[#This Row],[Dia]],$Q$4:$R$10,2,FALSE)</f>
        <v>Viernes</v>
      </c>
      <c r="F208" s="3">
        <f t="shared" si="6"/>
        <v>9</v>
      </c>
      <c r="G208" s="3">
        <f t="shared" si="7"/>
        <v>39</v>
      </c>
      <c r="H208" s="1">
        <v>58</v>
      </c>
      <c r="I208" s="1">
        <v>12527</v>
      </c>
      <c r="J208" s="1">
        <v>891</v>
      </c>
      <c r="K208" s="1">
        <v>655</v>
      </c>
      <c r="L208" s="1">
        <v>12761</v>
      </c>
      <c r="M208" s="1">
        <v>453826</v>
      </c>
      <c r="N208" s="1">
        <v>2222</v>
      </c>
      <c r="O208" s="4">
        <v>37531.500000000007</v>
      </c>
      <c r="R208"/>
      <c r="V208" s="1"/>
    </row>
    <row r="209" spans="1:22" x14ac:dyDescent="0.3">
      <c r="A209" s="1">
        <v>212</v>
      </c>
      <c r="B209" s="2">
        <v>44100.602442129632</v>
      </c>
      <c r="C209" s="3">
        <f>WEEKDAY(Tabla15[[#This Row],[FECHA]],2)</f>
        <v>6</v>
      </c>
      <c r="D209" s="3">
        <f>WEEKDAY(Tabla15[[#This Row],[FECHA]],2)</f>
        <v>6</v>
      </c>
      <c r="E209" s="3" t="str">
        <f>VLOOKUP(Tabla15[[#This Row],[Dia]],$Q$4:$R$10,2,FALSE)</f>
        <v>Sábado</v>
      </c>
      <c r="F209" s="3">
        <f t="shared" si="6"/>
        <v>9</v>
      </c>
      <c r="G209" s="3">
        <f t="shared" si="7"/>
        <v>39</v>
      </c>
      <c r="H209" s="1">
        <v>64</v>
      </c>
      <c r="I209" s="1">
        <v>12591</v>
      </c>
      <c r="J209" s="1">
        <v>895</v>
      </c>
      <c r="K209" s="1">
        <v>653</v>
      </c>
      <c r="L209" s="1">
        <v>13129</v>
      </c>
      <c r="M209" s="1">
        <v>455977</v>
      </c>
      <c r="N209" s="1">
        <v>2151</v>
      </c>
      <c r="O209" s="4">
        <v>16603.8</v>
      </c>
      <c r="R209"/>
      <c r="V209" s="1"/>
    </row>
    <row r="210" spans="1:22" x14ac:dyDescent="0.3">
      <c r="A210" s="1">
        <v>213</v>
      </c>
      <c r="B210" s="2">
        <v>44101.624398148146</v>
      </c>
      <c r="C210" s="3">
        <f>WEEKDAY(Tabla15[[#This Row],[FECHA]],2)</f>
        <v>7</v>
      </c>
      <c r="D210" s="3">
        <f>WEEKDAY(Tabla15[[#This Row],[FECHA]],2)</f>
        <v>7</v>
      </c>
      <c r="E210" s="3" t="str">
        <f>VLOOKUP(Tabla15[[#This Row],[Dia]],$Q$4:$R$10,2,FALSE)</f>
        <v>Domingo</v>
      </c>
      <c r="F210" s="3">
        <f t="shared" si="6"/>
        <v>9</v>
      </c>
      <c r="G210" s="3">
        <f t="shared" si="7"/>
        <v>39</v>
      </c>
      <c r="H210" s="1">
        <v>50</v>
      </c>
      <c r="I210" s="1">
        <v>12641</v>
      </c>
      <c r="J210" s="1">
        <v>888</v>
      </c>
      <c r="K210" s="1">
        <v>637</v>
      </c>
      <c r="L210" s="1">
        <v>13556</v>
      </c>
      <c r="M210" s="1">
        <v>457900</v>
      </c>
      <c r="N210" s="1">
        <v>1923</v>
      </c>
      <c r="O210" s="4">
        <v>4432.3</v>
      </c>
      <c r="R210"/>
      <c r="V210" s="1"/>
    </row>
    <row r="211" spans="1:22" x14ac:dyDescent="0.3">
      <c r="A211" s="1">
        <v>214</v>
      </c>
      <c r="B211" s="2">
        <v>44102.830775462964</v>
      </c>
      <c r="C211" s="3">
        <f>WEEKDAY(Tabla15[[#This Row],[FECHA]],2)</f>
        <v>1</v>
      </c>
      <c r="D211" s="3">
        <f>WEEKDAY(Tabla15[[#This Row],[FECHA]],2)</f>
        <v>1</v>
      </c>
      <c r="E211" s="3" t="str">
        <f>VLOOKUP(Tabla15[[#This Row],[Dia]],$Q$4:$R$10,2,FALSE)</f>
        <v xml:space="preserve">Lunes </v>
      </c>
      <c r="F211" s="3">
        <f t="shared" si="6"/>
        <v>9</v>
      </c>
      <c r="G211" s="3">
        <f t="shared" si="7"/>
        <v>40</v>
      </c>
      <c r="H211" s="1">
        <v>57</v>
      </c>
      <c r="I211" s="1">
        <v>12698</v>
      </c>
      <c r="J211" s="1">
        <v>884</v>
      </c>
      <c r="K211" s="1">
        <v>645</v>
      </c>
      <c r="L211" s="1">
        <v>13957</v>
      </c>
      <c r="M211" s="1">
        <v>459672</v>
      </c>
      <c r="N211" s="1">
        <v>1772</v>
      </c>
      <c r="O211" s="4">
        <v>51182.500000000007</v>
      </c>
      <c r="R211"/>
      <c r="V211" s="1"/>
    </row>
    <row r="212" spans="1:22" x14ac:dyDescent="0.3">
      <c r="A212" s="1">
        <v>215</v>
      </c>
      <c r="B212" s="2">
        <v>44103.603194444448</v>
      </c>
      <c r="C212" s="3">
        <f>WEEKDAY(Tabla15[[#This Row],[FECHA]],2)</f>
        <v>2</v>
      </c>
      <c r="D212" s="3">
        <f>WEEKDAY(Tabla15[[#This Row],[FECHA]],2)</f>
        <v>2</v>
      </c>
      <c r="E212" s="3" t="str">
        <f>VLOOKUP(Tabla15[[#This Row],[Dia]],$Q$4:$R$10,2,FALSE)</f>
        <v>Martes</v>
      </c>
      <c r="F212" s="3">
        <f t="shared" si="6"/>
        <v>9</v>
      </c>
      <c r="G212" s="3">
        <f t="shared" si="7"/>
        <v>40</v>
      </c>
      <c r="H212" s="1">
        <v>27</v>
      </c>
      <c r="I212" s="1">
        <v>12725</v>
      </c>
      <c r="J212" s="1">
        <v>865</v>
      </c>
      <c r="K212" s="1">
        <v>637</v>
      </c>
      <c r="L212" s="1">
        <v>13781</v>
      </c>
      <c r="M212" s="1">
        <v>461294</v>
      </c>
      <c r="N212" s="1">
        <v>1622</v>
      </c>
      <c r="O212" s="4">
        <v>39643.000000000007</v>
      </c>
      <c r="R212"/>
      <c r="V212" s="1"/>
    </row>
    <row r="213" spans="1:22" x14ac:dyDescent="0.3">
      <c r="A213" s="1">
        <v>216</v>
      </c>
      <c r="B213" s="2">
        <v>44104.622071759259</v>
      </c>
      <c r="C213" s="3">
        <f>WEEKDAY(Tabla15[[#This Row],[FECHA]],2)</f>
        <v>3</v>
      </c>
      <c r="D213" s="3">
        <f>WEEKDAY(Tabla15[[#This Row],[FECHA]],2)</f>
        <v>3</v>
      </c>
      <c r="E213" s="3" t="str">
        <f>VLOOKUP(Tabla15[[#This Row],[Dia]],$Q$4:$R$10,2,FALSE)</f>
        <v>Miércoles</v>
      </c>
      <c r="F213" s="3">
        <f t="shared" si="6"/>
        <v>9</v>
      </c>
      <c r="G213" s="3">
        <f t="shared" si="7"/>
        <v>40</v>
      </c>
      <c r="H213" s="1">
        <v>16</v>
      </c>
      <c r="I213" s="1">
        <v>12741</v>
      </c>
      <c r="J213" s="1">
        <v>849</v>
      </c>
      <c r="K213" s="1">
        <v>630</v>
      </c>
      <c r="L213" s="1">
        <v>13661</v>
      </c>
      <c r="M213" s="1">
        <v>462987</v>
      </c>
      <c r="N213" s="1">
        <v>1693</v>
      </c>
      <c r="O213" s="4">
        <v>39700.300000000003</v>
      </c>
      <c r="R213"/>
      <c r="V213" s="1"/>
    </row>
    <row r="214" spans="1:22" x14ac:dyDescent="0.3">
      <c r="A214" s="1">
        <v>217</v>
      </c>
      <c r="B214" s="2">
        <v>44105.823171296295</v>
      </c>
      <c r="C214" s="3">
        <f>WEEKDAY(Tabla15[[#This Row],[FECHA]],2)</f>
        <v>4</v>
      </c>
      <c r="D214" s="3">
        <f>WEEKDAY(Tabla15[[#This Row],[FECHA]],2)</f>
        <v>4</v>
      </c>
      <c r="E214" s="3" t="str">
        <f>VLOOKUP(Tabla15[[#This Row],[Dia]],$Q$4:$R$10,2,FALSE)</f>
        <v>Jueves</v>
      </c>
      <c r="F214" s="3">
        <f t="shared" si="6"/>
        <v>10</v>
      </c>
      <c r="G214" s="3">
        <f t="shared" si="7"/>
        <v>40</v>
      </c>
      <c r="H214" s="1">
        <v>81</v>
      </c>
      <c r="I214" s="1">
        <v>12822</v>
      </c>
      <c r="J214" s="1">
        <v>849</v>
      </c>
      <c r="K214" s="1">
        <v>633</v>
      </c>
      <c r="L214" s="1">
        <v>13780</v>
      </c>
      <c r="M214" s="1">
        <v>464752</v>
      </c>
      <c r="N214" s="1">
        <v>1765</v>
      </c>
      <c r="O214" s="4">
        <v>30803.500000000007</v>
      </c>
      <c r="R214"/>
      <c r="V214" s="1"/>
    </row>
    <row r="215" spans="1:22" x14ac:dyDescent="0.3">
      <c r="A215" s="1">
        <v>218</v>
      </c>
      <c r="B215" s="2">
        <v>44106.593078703707</v>
      </c>
      <c r="C215" s="3">
        <f>WEEKDAY(Tabla15[[#This Row],[FECHA]],2)</f>
        <v>5</v>
      </c>
      <c r="D215" s="3">
        <f>WEEKDAY(Tabla15[[#This Row],[FECHA]],2)</f>
        <v>5</v>
      </c>
      <c r="E215" s="3" t="str">
        <f>VLOOKUP(Tabla15[[#This Row],[Dia]],$Q$4:$R$10,2,FALSE)</f>
        <v>Viernes</v>
      </c>
      <c r="F215" s="3">
        <f t="shared" si="6"/>
        <v>10</v>
      </c>
      <c r="G215" s="3">
        <f t="shared" si="7"/>
        <v>40</v>
      </c>
      <c r="H215" s="1">
        <v>45</v>
      </c>
      <c r="I215" s="1">
        <v>12867</v>
      </c>
      <c r="J215" s="1">
        <v>868</v>
      </c>
      <c r="K215" s="1">
        <v>660</v>
      </c>
      <c r="L215" s="1">
        <v>14116</v>
      </c>
      <c r="M215" s="1">
        <v>466593</v>
      </c>
      <c r="N215" s="1">
        <v>1841</v>
      </c>
      <c r="O215" s="4">
        <v>41707.999999999993</v>
      </c>
      <c r="R215"/>
      <c r="V215" s="1"/>
    </row>
    <row r="216" spans="1:22" x14ac:dyDescent="0.3">
      <c r="A216" s="1">
        <v>219</v>
      </c>
      <c r="B216" s="2">
        <v>44107.980682870373</v>
      </c>
      <c r="C216" s="3">
        <f>WEEKDAY(Tabla15[[#This Row],[FECHA]],2)</f>
        <v>6</v>
      </c>
      <c r="D216" s="3">
        <f>WEEKDAY(Tabla15[[#This Row],[FECHA]],2)</f>
        <v>6</v>
      </c>
      <c r="E216" s="3" t="str">
        <f>VLOOKUP(Tabla15[[#This Row],[Dia]],$Q$4:$R$10,2,FALSE)</f>
        <v>Sábado</v>
      </c>
      <c r="F216" s="3">
        <f t="shared" si="6"/>
        <v>10</v>
      </c>
      <c r="G216" s="3">
        <f t="shared" si="7"/>
        <v>40</v>
      </c>
      <c r="H216" s="1">
        <v>52</v>
      </c>
      <c r="I216" s="1">
        <v>12919</v>
      </c>
      <c r="J216" s="1">
        <v>849</v>
      </c>
      <c r="K216" s="1">
        <v>639</v>
      </c>
      <c r="L216" s="1">
        <v>14671</v>
      </c>
      <c r="M216" s="1">
        <v>468473</v>
      </c>
      <c r="N216" s="1">
        <v>1880</v>
      </c>
      <c r="O216" s="4">
        <v>15577.500000000002</v>
      </c>
      <c r="R216"/>
      <c r="V216" s="1"/>
    </row>
    <row r="217" spans="1:22" x14ac:dyDescent="0.3">
      <c r="A217" s="1">
        <v>220</v>
      </c>
      <c r="B217" s="2">
        <v>44108.663159722222</v>
      </c>
      <c r="C217" s="3">
        <f>WEEKDAY(Tabla15[[#This Row],[FECHA]],2)</f>
        <v>7</v>
      </c>
      <c r="D217" s="3">
        <f>WEEKDAY(Tabla15[[#This Row],[FECHA]],2)</f>
        <v>7</v>
      </c>
      <c r="E217" s="3" t="str">
        <f>VLOOKUP(Tabla15[[#This Row],[Dia]],$Q$4:$R$10,2,FALSE)</f>
        <v>Domingo</v>
      </c>
      <c r="F217" s="3">
        <f t="shared" si="6"/>
        <v>10</v>
      </c>
      <c r="G217" s="3">
        <f t="shared" si="7"/>
        <v>40</v>
      </c>
      <c r="H217" s="1">
        <v>60</v>
      </c>
      <c r="I217" s="1">
        <v>12979</v>
      </c>
      <c r="J217" s="1">
        <v>856</v>
      </c>
      <c r="K217" s="1">
        <v>638</v>
      </c>
      <c r="L217" s="1">
        <v>15130</v>
      </c>
      <c r="M217" s="1">
        <v>470349</v>
      </c>
      <c r="N217" s="1">
        <v>1876</v>
      </c>
      <c r="O217" s="4">
        <v>4400</v>
      </c>
      <c r="R217"/>
      <c r="V217" s="1"/>
    </row>
    <row r="218" spans="1:22" x14ac:dyDescent="0.3">
      <c r="A218" s="1">
        <v>221</v>
      </c>
      <c r="B218" s="2">
        <v>44109.681967592594</v>
      </c>
      <c r="C218" s="3">
        <f>WEEKDAY(Tabla15[[#This Row],[FECHA]],2)</f>
        <v>1</v>
      </c>
      <c r="D218" s="3">
        <f>WEEKDAY(Tabla15[[#This Row],[FECHA]],2)</f>
        <v>1</v>
      </c>
      <c r="E218" s="3" t="str">
        <f>VLOOKUP(Tabla15[[#This Row],[Dia]],$Q$4:$R$10,2,FALSE)</f>
        <v xml:space="preserve">Lunes </v>
      </c>
      <c r="F218" s="3">
        <f t="shared" si="6"/>
        <v>10</v>
      </c>
      <c r="G218" s="3">
        <f t="shared" si="7"/>
        <v>41</v>
      </c>
      <c r="H218" s="1">
        <v>58</v>
      </c>
      <c r="I218" s="1">
        <v>13037</v>
      </c>
      <c r="J218" s="1">
        <v>853</v>
      </c>
      <c r="K218" s="1">
        <v>648</v>
      </c>
      <c r="L218" s="1">
        <v>15256</v>
      </c>
      <c r="M218" s="1">
        <v>471916</v>
      </c>
      <c r="N218" s="1">
        <v>1567</v>
      </c>
      <c r="O218" s="4">
        <v>54305.499999999985</v>
      </c>
      <c r="R218"/>
      <c r="V218" s="1"/>
    </row>
    <row r="219" spans="1:22" x14ac:dyDescent="0.3">
      <c r="A219" s="1">
        <v>222</v>
      </c>
      <c r="B219" s="2">
        <v>44110.587685185186</v>
      </c>
      <c r="C219" s="3">
        <f>WEEKDAY(Tabla15[[#This Row],[FECHA]],2)</f>
        <v>2</v>
      </c>
      <c r="D219" s="3">
        <f>WEEKDAY(Tabla15[[#This Row],[FECHA]],2)</f>
        <v>2</v>
      </c>
      <c r="E219" s="3" t="str">
        <f>VLOOKUP(Tabla15[[#This Row],[Dia]],$Q$4:$R$10,2,FALSE)</f>
        <v>Martes</v>
      </c>
      <c r="F219" s="3">
        <f t="shared" si="6"/>
        <v>10</v>
      </c>
      <c r="G219" s="3">
        <f t="shared" si="7"/>
        <v>41</v>
      </c>
      <c r="H219" s="1">
        <v>33</v>
      </c>
      <c r="I219" s="1">
        <v>13070</v>
      </c>
      <c r="J219" s="1">
        <v>847</v>
      </c>
      <c r="K219" s="1">
        <v>645</v>
      </c>
      <c r="L219" s="1">
        <v>14818</v>
      </c>
      <c r="M219" s="1">
        <v>473470</v>
      </c>
      <c r="N219" s="1">
        <v>1554</v>
      </c>
      <c r="O219" s="4">
        <v>34533.900000000009</v>
      </c>
      <c r="R219"/>
      <c r="V219" s="1"/>
    </row>
    <row r="220" spans="1:22" x14ac:dyDescent="0.3">
      <c r="A220" s="1">
        <v>223</v>
      </c>
      <c r="B220" s="2">
        <v>44111.596053240741</v>
      </c>
      <c r="C220" s="3">
        <f>WEEKDAY(Tabla15[[#This Row],[FECHA]],2)</f>
        <v>3</v>
      </c>
      <c r="D220" s="3">
        <f>WEEKDAY(Tabla15[[#This Row],[FECHA]],2)</f>
        <v>3</v>
      </c>
      <c r="E220" s="3" t="str">
        <f>VLOOKUP(Tabla15[[#This Row],[Dia]],$Q$4:$R$10,2,FALSE)</f>
        <v>Miércoles</v>
      </c>
      <c r="F220" s="3">
        <f t="shared" si="6"/>
        <v>10</v>
      </c>
      <c r="G220" s="3">
        <f t="shared" si="7"/>
        <v>41</v>
      </c>
      <c r="H220" s="1">
        <v>20</v>
      </c>
      <c r="I220" s="1">
        <v>13090</v>
      </c>
      <c r="J220" s="1">
        <v>818</v>
      </c>
      <c r="K220" s="1">
        <v>622</v>
      </c>
      <c r="L220" s="1">
        <v>14297</v>
      </c>
      <c r="M220" s="1">
        <v>474817</v>
      </c>
      <c r="N220" s="1">
        <v>1347</v>
      </c>
      <c r="O220" s="4">
        <v>41158.399999999987</v>
      </c>
      <c r="R220"/>
      <c r="V220" s="1"/>
    </row>
    <row r="221" spans="1:22" x14ac:dyDescent="0.3">
      <c r="A221" s="1">
        <v>224</v>
      </c>
      <c r="B221" s="2">
        <v>44112.661597222221</v>
      </c>
      <c r="C221" s="3">
        <f>WEEKDAY(Tabla15[[#This Row],[FECHA]],2)</f>
        <v>4</v>
      </c>
      <c r="D221" s="3">
        <f>WEEKDAY(Tabla15[[#This Row],[FECHA]],2)</f>
        <v>4</v>
      </c>
      <c r="E221" s="3" t="str">
        <f>VLOOKUP(Tabla15[[#This Row],[Dia]],$Q$4:$R$10,2,FALSE)</f>
        <v>Jueves</v>
      </c>
      <c r="F221" s="3">
        <f t="shared" si="6"/>
        <v>10</v>
      </c>
      <c r="G221" s="3">
        <f t="shared" si="7"/>
        <v>41</v>
      </c>
      <c r="H221" s="1">
        <v>77</v>
      </c>
      <c r="I221" s="1">
        <v>13167</v>
      </c>
      <c r="J221" s="1">
        <v>812</v>
      </c>
      <c r="K221" s="1">
        <v>610</v>
      </c>
      <c r="L221" s="1">
        <v>14139</v>
      </c>
      <c r="M221" s="1">
        <v>476392</v>
      </c>
      <c r="N221" s="1">
        <v>1575</v>
      </c>
      <c r="O221" s="4">
        <v>34012.299999999981</v>
      </c>
      <c r="R221"/>
      <c r="V221" s="1"/>
    </row>
    <row r="222" spans="1:22" x14ac:dyDescent="0.3">
      <c r="A222" s="1">
        <v>225</v>
      </c>
      <c r="B222" s="2">
        <v>44113.61650462963</v>
      </c>
      <c r="C222" s="3">
        <f>WEEKDAY(Tabla15[[#This Row],[FECHA]],2)</f>
        <v>5</v>
      </c>
      <c r="D222" s="3">
        <f>WEEKDAY(Tabla15[[#This Row],[FECHA]],2)</f>
        <v>5</v>
      </c>
      <c r="E222" s="3" t="str">
        <f>VLOOKUP(Tabla15[[#This Row],[Dia]],$Q$4:$R$10,2,FALSE)</f>
        <v>Viernes</v>
      </c>
      <c r="F222" s="3">
        <f t="shared" si="6"/>
        <v>10</v>
      </c>
      <c r="G222" s="3">
        <f t="shared" si="7"/>
        <v>41</v>
      </c>
      <c r="H222" s="1">
        <v>53</v>
      </c>
      <c r="I222" s="1">
        <v>13220</v>
      </c>
      <c r="J222" s="1">
        <v>821</v>
      </c>
      <c r="K222" s="1">
        <v>617</v>
      </c>
      <c r="L222" s="1">
        <v>14252</v>
      </c>
      <c r="M222" s="1">
        <v>478142</v>
      </c>
      <c r="N222" s="1">
        <v>1750</v>
      </c>
      <c r="O222" s="4">
        <v>40308.600000000006</v>
      </c>
      <c r="R222"/>
      <c r="V222" s="1"/>
    </row>
    <row r="223" spans="1:22" x14ac:dyDescent="0.3">
      <c r="A223" s="1">
        <v>226</v>
      </c>
      <c r="B223" s="2">
        <v>44114.209722222222</v>
      </c>
      <c r="C223" s="3">
        <f>WEEKDAY(Tabla15[[#This Row],[FECHA]],2)</f>
        <v>6</v>
      </c>
      <c r="D223" s="3">
        <f>WEEKDAY(Tabla15[[#This Row],[FECHA]],2)</f>
        <v>6</v>
      </c>
      <c r="E223" s="3" t="str">
        <f>VLOOKUP(Tabla15[[#This Row],[Dia]],$Q$4:$R$10,2,FALSE)</f>
        <v>Sábado</v>
      </c>
      <c r="F223" s="3">
        <f t="shared" si="6"/>
        <v>10</v>
      </c>
      <c r="G223" s="3">
        <f t="shared" si="7"/>
        <v>41</v>
      </c>
      <c r="H223" s="1">
        <v>52</v>
      </c>
      <c r="I223" s="1">
        <v>13272</v>
      </c>
      <c r="J223" s="1">
        <v>817</v>
      </c>
      <c r="K223" s="1">
        <v>609</v>
      </c>
      <c r="L223" s="1">
        <v>14269</v>
      </c>
      <c r="M223" s="1">
        <v>479994</v>
      </c>
      <c r="N223" s="1">
        <v>1852</v>
      </c>
      <c r="O223" s="4">
        <v>11859.2</v>
      </c>
      <c r="R223"/>
      <c r="V223" s="1"/>
    </row>
    <row r="224" spans="1:22" x14ac:dyDescent="0.3">
      <c r="A224" s="1">
        <v>227</v>
      </c>
      <c r="B224" s="2">
        <v>44115.642326388886</v>
      </c>
      <c r="C224" s="3">
        <f>WEEKDAY(Tabla15[[#This Row],[FECHA]],2)</f>
        <v>7</v>
      </c>
      <c r="D224" s="3">
        <f>WEEKDAY(Tabla15[[#This Row],[FECHA]],2)</f>
        <v>7</v>
      </c>
      <c r="E224" s="3" t="str">
        <f>VLOOKUP(Tabla15[[#This Row],[Dia]],$Q$4:$R$10,2,FALSE)</f>
        <v>Domingo</v>
      </c>
      <c r="F224" s="3">
        <f t="shared" si="6"/>
        <v>10</v>
      </c>
      <c r="G224" s="3">
        <f t="shared" si="7"/>
        <v>41</v>
      </c>
      <c r="H224" s="1">
        <v>46</v>
      </c>
      <c r="I224" s="1">
        <v>13318</v>
      </c>
      <c r="J224" s="1">
        <v>791</v>
      </c>
      <c r="K224" s="1">
        <v>610</v>
      </c>
      <c r="L224" s="1">
        <v>14701</v>
      </c>
      <c r="M224" s="1">
        <v>481770</v>
      </c>
      <c r="N224" s="1">
        <v>1776</v>
      </c>
      <c r="O224" s="4">
        <v>5119.7000000000007</v>
      </c>
      <c r="R224"/>
      <c r="V224" s="1"/>
    </row>
    <row r="225" spans="1:22" x14ac:dyDescent="0.3">
      <c r="A225" s="1">
        <v>228</v>
      </c>
      <c r="B225" s="2">
        <v>44116.653229166666</v>
      </c>
      <c r="C225" s="3">
        <f>WEEKDAY(Tabla15[[#This Row],[FECHA]],2)</f>
        <v>1</v>
      </c>
      <c r="D225" s="3">
        <f>WEEKDAY(Tabla15[[#This Row],[FECHA]],2)</f>
        <v>1</v>
      </c>
      <c r="E225" s="3" t="str">
        <f>VLOOKUP(Tabla15[[#This Row],[Dia]],$Q$4:$R$10,2,FALSE)</f>
        <v xml:space="preserve">Lunes </v>
      </c>
      <c r="F225" s="3">
        <f t="shared" si="6"/>
        <v>10</v>
      </c>
      <c r="G225" s="3">
        <f t="shared" si="7"/>
        <v>42</v>
      </c>
      <c r="H225" s="1">
        <v>61</v>
      </c>
      <c r="I225" s="1">
        <v>13379</v>
      </c>
      <c r="J225" s="1">
        <v>785</v>
      </c>
      <c r="K225" s="1">
        <v>611</v>
      </c>
      <c r="L225" s="1">
        <v>15025</v>
      </c>
      <c r="M225" s="1">
        <v>483287</v>
      </c>
      <c r="N225" s="1">
        <v>1517</v>
      </c>
      <c r="O225" s="4">
        <v>40080.200000000004</v>
      </c>
      <c r="R225"/>
      <c r="V225" s="1"/>
    </row>
    <row r="226" spans="1:22" x14ac:dyDescent="0.3">
      <c r="A226" s="1">
        <v>229</v>
      </c>
      <c r="B226" s="2">
        <v>44117.590358796297</v>
      </c>
      <c r="C226" s="3">
        <f>WEEKDAY(Tabla15[[#This Row],[FECHA]],2)</f>
        <v>2</v>
      </c>
      <c r="D226" s="3">
        <f>WEEKDAY(Tabla15[[#This Row],[FECHA]],2)</f>
        <v>2</v>
      </c>
      <c r="E226" s="3" t="str">
        <f>VLOOKUP(Tabla15[[#This Row],[Dia]],$Q$4:$R$10,2,FALSE)</f>
        <v>Martes</v>
      </c>
      <c r="F226" s="3">
        <f t="shared" si="6"/>
        <v>10</v>
      </c>
      <c r="G226" s="3">
        <f t="shared" si="7"/>
        <v>42</v>
      </c>
      <c r="H226" s="1">
        <v>17</v>
      </c>
      <c r="I226" s="1">
        <v>13396</v>
      </c>
      <c r="J226" s="1">
        <v>778</v>
      </c>
      <c r="K226" s="1">
        <v>612</v>
      </c>
      <c r="L226" s="1">
        <v>14385</v>
      </c>
      <c r="M226" s="1">
        <v>484280</v>
      </c>
      <c r="N226" s="1">
        <v>1392</v>
      </c>
      <c r="O226" s="4">
        <v>37994.800000000003</v>
      </c>
      <c r="R226"/>
      <c r="V226" s="1"/>
    </row>
    <row r="227" spans="1:22" x14ac:dyDescent="0.3">
      <c r="A227" s="1">
        <v>230</v>
      </c>
      <c r="B227" s="2">
        <v>44118.589618055557</v>
      </c>
      <c r="C227" s="3">
        <f>WEEKDAY(Tabla15[[#This Row],[FECHA]],2)</f>
        <v>3</v>
      </c>
      <c r="D227" s="3">
        <f>WEEKDAY(Tabla15[[#This Row],[FECHA]],2)</f>
        <v>3</v>
      </c>
      <c r="E227" s="3" t="str">
        <f>VLOOKUP(Tabla15[[#This Row],[Dia]],$Q$4:$R$10,2,FALSE)</f>
        <v>Miércoles</v>
      </c>
      <c r="F227" s="3">
        <f t="shared" si="6"/>
        <v>10</v>
      </c>
      <c r="G227" s="3">
        <f t="shared" si="7"/>
        <v>42</v>
      </c>
      <c r="H227" s="1">
        <v>19</v>
      </c>
      <c r="I227" s="1">
        <v>13415</v>
      </c>
      <c r="J227" s="1">
        <v>785</v>
      </c>
      <c r="K227" s="1">
        <v>615</v>
      </c>
      <c r="L227" s="1">
        <v>13884</v>
      </c>
      <c r="M227" s="1">
        <v>485372</v>
      </c>
      <c r="N227" s="1">
        <v>1089</v>
      </c>
      <c r="O227" s="4">
        <v>41781.9</v>
      </c>
      <c r="R227"/>
      <c r="V227" s="1"/>
    </row>
    <row r="228" spans="1:22" x14ac:dyDescent="0.3">
      <c r="A228" s="1">
        <v>231</v>
      </c>
      <c r="B228" s="2">
        <v>44119.75582175926</v>
      </c>
      <c r="C228" s="3">
        <f>WEEKDAY(Tabla15[[#This Row],[FECHA]],2)</f>
        <v>4</v>
      </c>
      <c r="D228" s="3">
        <f>WEEKDAY(Tabla15[[#This Row],[FECHA]],2)</f>
        <v>4</v>
      </c>
      <c r="E228" s="3" t="str">
        <f>VLOOKUP(Tabla15[[#This Row],[Dia]],$Q$4:$R$10,2,FALSE)</f>
        <v>Jueves</v>
      </c>
      <c r="F228" s="3">
        <f t="shared" si="6"/>
        <v>10</v>
      </c>
      <c r="G228" s="3">
        <f t="shared" si="7"/>
        <v>42</v>
      </c>
      <c r="H228" s="1">
        <v>19</v>
      </c>
      <c r="I228" s="1">
        <v>13434</v>
      </c>
      <c r="J228" s="1">
        <v>786</v>
      </c>
      <c r="K228" s="1">
        <v>617</v>
      </c>
      <c r="L228" s="1">
        <v>13526</v>
      </c>
      <c r="M228" s="1">
        <v>486494</v>
      </c>
      <c r="N228" s="1">
        <v>1122</v>
      </c>
      <c r="O228" s="4">
        <v>35588.199999999997</v>
      </c>
      <c r="R228"/>
      <c r="V228" s="1"/>
    </row>
    <row r="229" spans="1:22" x14ac:dyDescent="0.3">
      <c r="A229" s="1">
        <v>232</v>
      </c>
      <c r="B229" s="2">
        <v>44120.588831018518</v>
      </c>
      <c r="C229" s="3">
        <f>WEEKDAY(Tabla15[[#This Row],[FECHA]],2)</f>
        <v>5</v>
      </c>
      <c r="D229" s="3">
        <f>WEEKDAY(Tabla15[[#This Row],[FECHA]],2)</f>
        <v>5</v>
      </c>
      <c r="E229" s="3" t="str">
        <f>VLOOKUP(Tabla15[[#This Row],[Dia]],$Q$4:$R$10,2,FALSE)</f>
        <v>Viernes</v>
      </c>
      <c r="F229" s="3">
        <f t="shared" si="6"/>
        <v>10</v>
      </c>
      <c r="G229" s="3">
        <f t="shared" si="7"/>
        <v>42</v>
      </c>
      <c r="H229" s="1">
        <v>95</v>
      </c>
      <c r="I229" s="1">
        <v>13529</v>
      </c>
      <c r="J229" s="1">
        <v>794</v>
      </c>
      <c r="K229" s="1">
        <v>625</v>
      </c>
      <c r="L229" s="1">
        <v>13564</v>
      </c>
      <c r="M229" s="1">
        <v>488183</v>
      </c>
      <c r="N229" s="1">
        <v>1689</v>
      </c>
      <c r="O229" s="4">
        <v>38579.700000000012</v>
      </c>
      <c r="R229"/>
      <c r="V229" s="1"/>
    </row>
    <row r="230" spans="1:22" x14ac:dyDescent="0.3">
      <c r="A230" s="1">
        <v>233</v>
      </c>
      <c r="B230" s="2">
        <v>44121.613680555558</v>
      </c>
      <c r="C230" s="3">
        <f>WEEKDAY(Tabla15[[#This Row],[FECHA]],2)</f>
        <v>6</v>
      </c>
      <c r="D230" s="3">
        <f>WEEKDAY(Tabla15[[#This Row],[FECHA]],2)</f>
        <v>6</v>
      </c>
      <c r="E230" s="3" t="str">
        <f>VLOOKUP(Tabla15[[#This Row],[Dia]],$Q$4:$R$10,2,FALSE)</f>
        <v>Sábado</v>
      </c>
      <c r="F230" s="3">
        <f t="shared" si="6"/>
        <v>10</v>
      </c>
      <c r="G230" s="3">
        <f t="shared" si="7"/>
        <v>42</v>
      </c>
      <c r="H230" s="1">
        <v>59</v>
      </c>
      <c r="I230" s="1">
        <v>13588</v>
      </c>
      <c r="J230" s="1">
        <v>791</v>
      </c>
      <c r="K230" s="1">
        <v>623</v>
      </c>
      <c r="L230" s="1">
        <v>13703</v>
      </c>
      <c r="M230" s="1">
        <v>489994</v>
      </c>
      <c r="N230" s="1">
        <v>1811</v>
      </c>
      <c r="O230" s="4">
        <v>15185.4</v>
      </c>
      <c r="R230"/>
      <c r="V230" s="1"/>
    </row>
    <row r="231" spans="1:22" x14ac:dyDescent="0.3">
      <c r="A231" s="1">
        <v>234</v>
      </c>
      <c r="B231" s="2">
        <v>44122.681180555555</v>
      </c>
      <c r="C231" s="3">
        <f>WEEKDAY(Tabla15[[#This Row],[FECHA]],2)</f>
        <v>7</v>
      </c>
      <c r="D231" s="3">
        <f>WEEKDAY(Tabla15[[#This Row],[FECHA]],2)</f>
        <v>7</v>
      </c>
      <c r="E231" s="3" t="str">
        <f>VLOOKUP(Tabla15[[#This Row],[Dia]],$Q$4:$R$10,2,FALSE)</f>
        <v>Domingo</v>
      </c>
      <c r="F231" s="3">
        <f t="shared" si="6"/>
        <v>10</v>
      </c>
      <c r="G231" s="3">
        <f t="shared" si="7"/>
        <v>42</v>
      </c>
      <c r="H231" s="1">
        <v>47</v>
      </c>
      <c r="I231" s="1">
        <v>13635</v>
      </c>
      <c r="J231" s="1">
        <v>776</v>
      </c>
      <c r="K231" s="1">
        <v>602</v>
      </c>
      <c r="L231" s="1">
        <v>14182</v>
      </c>
      <c r="M231" s="1">
        <v>491753</v>
      </c>
      <c r="N231" s="1">
        <v>1759</v>
      </c>
      <c r="O231" s="4">
        <v>5063.3999999999996</v>
      </c>
      <c r="R231"/>
      <c r="V231" s="1"/>
    </row>
    <row r="232" spans="1:22" x14ac:dyDescent="0.3">
      <c r="A232" s="1">
        <v>235</v>
      </c>
      <c r="B232" s="2">
        <v>44123.655231481483</v>
      </c>
      <c r="C232" s="3">
        <f>WEEKDAY(Tabla15[[#This Row],[FECHA]],2)</f>
        <v>1</v>
      </c>
      <c r="D232" s="3">
        <f>WEEKDAY(Tabla15[[#This Row],[FECHA]],2)</f>
        <v>1</v>
      </c>
      <c r="E232" s="3" t="str">
        <f>VLOOKUP(Tabla15[[#This Row],[Dia]],$Q$4:$R$10,2,FALSE)</f>
        <v xml:space="preserve">Lunes </v>
      </c>
      <c r="F232" s="3">
        <f t="shared" si="6"/>
        <v>10</v>
      </c>
      <c r="G232" s="3">
        <f t="shared" si="7"/>
        <v>43</v>
      </c>
      <c r="H232" s="1">
        <v>41</v>
      </c>
      <c r="I232" s="1">
        <v>13676</v>
      </c>
      <c r="J232" s="1">
        <v>769</v>
      </c>
      <c r="K232" s="1">
        <v>600</v>
      </c>
      <c r="L232" s="1">
        <v>14608</v>
      </c>
      <c r="M232" s="1">
        <v>493298</v>
      </c>
      <c r="N232" s="1">
        <v>1545</v>
      </c>
      <c r="O232" s="4">
        <v>58221.600000000028</v>
      </c>
      <c r="R232"/>
      <c r="V232" s="1"/>
    </row>
    <row r="233" spans="1:22" x14ac:dyDescent="0.3">
      <c r="A233" s="1">
        <v>236</v>
      </c>
      <c r="B233" s="2">
        <v>44124.604131944441</v>
      </c>
      <c r="C233" s="3">
        <f>WEEKDAY(Tabla15[[#This Row],[FECHA]],2)</f>
        <v>2</v>
      </c>
      <c r="D233" s="3">
        <f>WEEKDAY(Tabla15[[#This Row],[FECHA]],2)</f>
        <v>2</v>
      </c>
      <c r="E233" s="3" t="str">
        <f>VLOOKUP(Tabla15[[#This Row],[Dia]],$Q$4:$R$10,2,FALSE)</f>
        <v>Martes</v>
      </c>
      <c r="F233" s="3">
        <f t="shared" si="6"/>
        <v>10</v>
      </c>
      <c r="G233" s="3">
        <f t="shared" si="7"/>
        <v>43</v>
      </c>
      <c r="H233" s="1">
        <v>26</v>
      </c>
      <c r="I233" s="1">
        <v>13702</v>
      </c>
      <c r="J233" s="1">
        <v>770</v>
      </c>
      <c r="K233" s="1">
        <v>604</v>
      </c>
      <c r="L233" s="1">
        <v>14409</v>
      </c>
      <c r="M233" s="1">
        <v>494397</v>
      </c>
      <c r="N233" s="1">
        <v>1099</v>
      </c>
      <c r="O233" s="4">
        <v>36748.400000000001</v>
      </c>
      <c r="R233"/>
      <c r="V233" s="1"/>
    </row>
    <row r="234" spans="1:22" x14ac:dyDescent="0.3">
      <c r="A234" s="1">
        <v>237</v>
      </c>
      <c r="B234" s="2">
        <v>44125.623449074075</v>
      </c>
      <c r="C234" s="3">
        <f>WEEKDAY(Tabla15[[#This Row],[FECHA]],2)</f>
        <v>3</v>
      </c>
      <c r="D234" s="3">
        <f>WEEKDAY(Tabla15[[#This Row],[FECHA]],2)</f>
        <v>3</v>
      </c>
      <c r="E234" s="3" t="str">
        <f>VLOOKUP(Tabla15[[#This Row],[Dia]],$Q$4:$R$10,2,FALSE)</f>
        <v>Miércoles</v>
      </c>
      <c r="F234" s="3">
        <f t="shared" si="6"/>
        <v>10</v>
      </c>
      <c r="G234" s="3">
        <f t="shared" si="7"/>
        <v>43</v>
      </c>
      <c r="H234" s="1">
        <v>17</v>
      </c>
      <c r="I234" s="1">
        <v>13719</v>
      </c>
      <c r="J234" s="1">
        <v>767</v>
      </c>
      <c r="K234" s="1">
        <v>601</v>
      </c>
      <c r="L234" s="1">
        <v>13565</v>
      </c>
      <c r="M234" s="1">
        <v>495549</v>
      </c>
      <c r="N234" s="1">
        <v>1152</v>
      </c>
      <c r="O234" s="4">
        <v>38359.100000000006</v>
      </c>
      <c r="R234"/>
      <c r="V234" s="1"/>
    </row>
    <row r="235" spans="1:22" x14ac:dyDescent="0.3">
      <c r="A235" s="1">
        <v>238</v>
      </c>
      <c r="B235" s="2">
        <v>44126.637083333335</v>
      </c>
      <c r="C235" s="3">
        <f>WEEKDAY(Tabla15[[#This Row],[FECHA]],2)</f>
        <v>4</v>
      </c>
      <c r="D235" s="3">
        <f>WEEKDAY(Tabla15[[#This Row],[FECHA]],2)</f>
        <v>4</v>
      </c>
      <c r="E235" s="3" t="str">
        <f>VLOOKUP(Tabla15[[#This Row],[Dia]],$Q$4:$R$10,2,FALSE)</f>
        <v>Jueves</v>
      </c>
      <c r="F235" s="3">
        <f t="shared" si="6"/>
        <v>10</v>
      </c>
      <c r="G235" s="3">
        <f t="shared" si="7"/>
        <v>43</v>
      </c>
      <c r="H235" s="1">
        <v>73</v>
      </c>
      <c r="I235" s="1">
        <v>13792</v>
      </c>
      <c r="J235" s="1">
        <v>759</v>
      </c>
      <c r="K235" s="1">
        <v>603</v>
      </c>
      <c r="L235" s="1">
        <v>13490</v>
      </c>
      <c r="M235" s="1">
        <v>497044</v>
      </c>
      <c r="N235" s="1">
        <v>1495</v>
      </c>
      <c r="O235" s="4">
        <v>36930.100000000006</v>
      </c>
      <c r="R235"/>
      <c r="V235" s="1"/>
    </row>
    <row r="236" spans="1:22" x14ac:dyDescent="0.3">
      <c r="A236" s="1">
        <v>239</v>
      </c>
      <c r="B236" s="2">
        <v>44127.620497685188</v>
      </c>
      <c r="C236" s="3">
        <f>WEEKDAY(Tabla15[[#This Row],[FECHA]],2)</f>
        <v>5</v>
      </c>
      <c r="D236" s="3">
        <f>WEEKDAY(Tabla15[[#This Row],[FECHA]],2)</f>
        <v>5</v>
      </c>
      <c r="E236" s="3" t="str">
        <f>VLOOKUP(Tabla15[[#This Row],[Dia]],$Q$4:$R$10,2,FALSE)</f>
        <v>Viernes</v>
      </c>
      <c r="F236" s="3">
        <f t="shared" si="6"/>
        <v>10</v>
      </c>
      <c r="G236" s="3">
        <f t="shared" si="7"/>
        <v>43</v>
      </c>
      <c r="H236" s="1">
        <v>52</v>
      </c>
      <c r="I236" s="1">
        <v>13844</v>
      </c>
      <c r="J236" s="1">
        <v>759</v>
      </c>
      <c r="K236" s="1">
        <v>610</v>
      </c>
      <c r="L236" s="1">
        <v>13635</v>
      </c>
      <c r="M236" s="1">
        <v>498817</v>
      </c>
      <c r="N236" s="1">
        <v>1773</v>
      </c>
      <c r="O236" s="4">
        <v>39498.500000000007</v>
      </c>
      <c r="R236"/>
      <c r="V236" s="1"/>
    </row>
    <row r="237" spans="1:22" x14ac:dyDescent="0.3">
      <c r="A237" s="1">
        <v>240</v>
      </c>
      <c r="B237" s="2">
        <v>44128.163194444445</v>
      </c>
      <c r="C237" s="3">
        <f>WEEKDAY(Tabla15[[#This Row],[FECHA]],2)</f>
        <v>6</v>
      </c>
      <c r="D237" s="3">
        <f>WEEKDAY(Tabla15[[#This Row],[FECHA]],2)</f>
        <v>6</v>
      </c>
      <c r="E237" s="3" t="str">
        <f>VLOOKUP(Tabla15[[#This Row],[Dia]],$Q$4:$R$10,2,FALSE)</f>
        <v>Sábado</v>
      </c>
      <c r="F237" s="3">
        <f t="shared" si="6"/>
        <v>10</v>
      </c>
      <c r="G237" s="3">
        <f t="shared" si="7"/>
        <v>43</v>
      </c>
      <c r="H237" s="1">
        <v>48</v>
      </c>
      <c r="I237" s="1">
        <v>13892</v>
      </c>
      <c r="J237" s="1">
        <v>729</v>
      </c>
      <c r="K237" s="1">
        <v>591</v>
      </c>
      <c r="L237" s="1">
        <v>9990</v>
      </c>
      <c r="M237" s="1">
        <v>500448</v>
      </c>
      <c r="N237" s="1">
        <v>1631</v>
      </c>
      <c r="O237" s="4">
        <v>12965.899999999998</v>
      </c>
      <c r="R237"/>
      <c r="V237" s="1"/>
    </row>
    <row r="238" spans="1:22" x14ac:dyDescent="0.3">
      <c r="A238" s="1">
        <v>241</v>
      </c>
      <c r="B238" s="2">
        <v>44129.678981481484</v>
      </c>
      <c r="C238" s="3">
        <f>WEEKDAY(Tabla15[[#This Row],[FECHA]],2)</f>
        <v>7</v>
      </c>
      <c r="D238" s="3">
        <f>WEEKDAY(Tabla15[[#This Row],[FECHA]],2)</f>
        <v>7</v>
      </c>
      <c r="E238" s="3" t="str">
        <f>VLOOKUP(Tabla15[[#This Row],[Dia]],$Q$4:$R$10,2,FALSE)</f>
        <v>Domingo</v>
      </c>
      <c r="F238" s="3">
        <f t="shared" si="6"/>
        <v>10</v>
      </c>
      <c r="G238" s="3">
        <f t="shared" si="7"/>
        <v>43</v>
      </c>
      <c r="H238" s="1">
        <v>52</v>
      </c>
      <c r="I238" s="1">
        <v>13944</v>
      </c>
      <c r="J238" s="1">
        <v>723</v>
      </c>
      <c r="K238" s="1">
        <v>593</v>
      </c>
      <c r="L238" s="1">
        <v>9784</v>
      </c>
      <c r="M238" s="1">
        <v>501988</v>
      </c>
      <c r="N238" s="1">
        <v>1540</v>
      </c>
      <c r="O238" s="4">
        <v>4124.5</v>
      </c>
      <c r="R238"/>
      <c r="V238" s="1"/>
    </row>
    <row r="239" spans="1:22" x14ac:dyDescent="0.3">
      <c r="A239" s="1">
        <v>242</v>
      </c>
      <c r="B239" s="2">
        <v>44130.631724537037</v>
      </c>
      <c r="C239" s="3">
        <f>WEEKDAY(Tabla15[[#This Row],[FECHA]],2)</f>
        <v>1</v>
      </c>
      <c r="D239" s="3">
        <f>WEEKDAY(Tabla15[[#This Row],[FECHA]],2)</f>
        <v>1</v>
      </c>
      <c r="E239" s="3" t="str">
        <f>VLOOKUP(Tabla15[[#This Row],[Dia]],$Q$4:$R$10,2,FALSE)</f>
        <v xml:space="preserve">Lunes </v>
      </c>
      <c r="F239" s="3">
        <f t="shared" si="6"/>
        <v>10</v>
      </c>
      <c r="G239" s="3">
        <f t="shared" si="7"/>
        <v>44</v>
      </c>
      <c r="H239" s="1">
        <v>59</v>
      </c>
      <c r="I239" s="1">
        <v>14003</v>
      </c>
      <c r="J239" s="1">
        <v>730</v>
      </c>
      <c r="L239" s="1">
        <v>9634</v>
      </c>
      <c r="M239" s="1">
        <v>503493</v>
      </c>
      <c r="N239" s="1">
        <v>1505</v>
      </c>
      <c r="O239" s="4">
        <v>48929.399999999994</v>
      </c>
      <c r="R239"/>
      <c r="V239" s="1"/>
    </row>
    <row r="240" spans="1:22" x14ac:dyDescent="0.3">
      <c r="A240" s="1">
        <v>243</v>
      </c>
      <c r="B240" s="2">
        <v>44131.781678240739</v>
      </c>
      <c r="C240" s="3">
        <f>WEEKDAY(Tabla15[[#This Row],[FECHA]],2)</f>
        <v>2</v>
      </c>
      <c r="D240" s="3">
        <f>WEEKDAY(Tabla15[[#This Row],[FECHA]],2)</f>
        <v>2</v>
      </c>
      <c r="E240" s="3" t="str">
        <f>VLOOKUP(Tabla15[[#This Row],[Dia]],$Q$4:$R$10,2,FALSE)</f>
        <v>Martes</v>
      </c>
      <c r="F240" s="3">
        <f t="shared" si="6"/>
        <v>10</v>
      </c>
      <c r="G240" s="3">
        <f t="shared" si="7"/>
        <v>44</v>
      </c>
      <c r="H240" s="1">
        <v>23</v>
      </c>
      <c r="I240" s="1">
        <v>14026</v>
      </c>
      <c r="J240" s="1">
        <v>740</v>
      </c>
      <c r="K240" s="1">
        <v>619</v>
      </c>
      <c r="L240" s="1">
        <v>9035</v>
      </c>
      <c r="M240" s="1">
        <v>504415</v>
      </c>
      <c r="N240" s="1">
        <v>922</v>
      </c>
      <c r="O240" s="4">
        <v>34358</v>
      </c>
      <c r="R240"/>
      <c r="V240" s="1"/>
    </row>
    <row r="241" spans="1:22" x14ac:dyDescent="0.3">
      <c r="A241" s="1">
        <v>244</v>
      </c>
      <c r="B241" s="2">
        <v>44132.631203703706</v>
      </c>
      <c r="C241" s="3">
        <f>WEEKDAY(Tabla15[[#This Row],[FECHA]],2)</f>
        <v>3</v>
      </c>
      <c r="D241" s="3">
        <f>WEEKDAY(Tabla15[[#This Row],[FECHA]],2)</f>
        <v>3</v>
      </c>
      <c r="E241" s="3" t="str">
        <f>VLOOKUP(Tabla15[[#This Row],[Dia]],$Q$4:$R$10,2,FALSE)</f>
        <v>Miércoles</v>
      </c>
      <c r="F241" s="3">
        <f t="shared" si="6"/>
        <v>10</v>
      </c>
      <c r="G241" s="3">
        <f t="shared" si="7"/>
        <v>44</v>
      </c>
      <c r="H241" s="1">
        <v>6</v>
      </c>
      <c r="I241" s="1">
        <v>14032</v>
      </c>
      <c r="J241" s="1">
        <v>745</v>
      </c>
      <c r="K241" s="1">
        <v>612</v>
      </c>
      <c r="L241" s="1">
        <v>8507</v>
      </c>
      <c r="M241" s="1">
        <v>505419</v>
      </c>
      <c r="N241" s="1">
        <v>1004</v>
      </c>
      <c r="O241" s="4">
        <v>36777.5</v>
      </c>
      <c r="R241"/>
      <c r="V241" s="1"/>
    </row>
    <row r="242" spans="1:22" x14ac:dyDescent="0.3">
      <c r="A242" s="1">
        <v>245</v>
      </c>
      <c r="B242" s="2">
        <v>44133.738159722219</v>
      </c>
      <c r="C242" s="3">
        <f>WEEKDAY(Tabla15[[#This Row],[FECHA]],2)</f>
        <v>4</v>
      </c>
      <c r="D242" s="3">
        <f>WEEKDAY(Tabla15[[#This Row],[FECHA]],2)</f>
        <v>4</v>
      </c>
      <c r="E242" s="3" t="str">
        <f>VLOOKUP(Tabla15[[#This Row],[Dia]],$Q$4:$R$10,2,FALSE)</f>
        <v>Jueves</v>
      </c>
      <c r="F242" s="3">
        <f t="shared" si="6"/>
        <v>10</v>
      </c>
      <c r="G242" s="3">
        <f t="shared" si="7"/>
        <v>44</v>
      </c>
      <c r="H242" s="1">
        <v>86</v>
      </c>
      <c r="I242" s="1">
        <v>14118</v>
      </c>
      <c r="J242" s="1">
        <v>748</v>
      </c>
      <c r="K242" s="1">
        <v>611</v>
      </c>
      <c r="L242" s="1">
        <v>8925</v>
      </c>
      <c r="M242" s="1">
        <v>506938</v>
      </c>
      <c r="N242" s="1">
        <v>1519</v>
      </c>
      <c r="O242" s="4">
        <v>33778.099999999991</v>
      </c>
      <c r="R242"/>
      <c r="V242" s="1"/>
    </row>
    <row r="243" spans="1:22" x14ac:dyDescent="0.3">
      <c r="A243" s="1">
        <v>246</v>
      </c>
      <c r="B243" s="2">
        <v>44134.690439814818</v>
      </c>
      <c r="C243" s="3">
        <f>WEEKDAY(Tabla15[[#This Row],[FECHA]],2)</f>
        <v>5</v>
      </c>
      <c r="D243" s="3">
        <f>WEEKDAY(Tabla15[[#This Row],[FECHA]],2)</f>
        <v>5</v>
      </c>
      <c r="E243" s="3" t="str">
        <f>VLOOKUP(Tabla15[[#This Row],[Dia]],$Q$4:$R$10,2,FALSE)</f>
        <v>Viernes</v>
      </c>
      <c r="F243" s="3">
        <f t="shared" si="6"/>
        <v>10</v>
      </c>
      <c r="G243" s="3">
        <f t="shared" si="7"/>
        <v>44</v>
      </c>
      <c r="H243" s="1">
        <v>40</v>
      </c>
      <c r="I243" s="1">
        <v>14158</v>
      </c>
      <c r="J243" s="1">
        <v>764</v>
      </c>
      <c r="L243" s="1">
        <v>9176</v>
      </c>
      <c r="M243" s="1">
        <v>508467</v>
      </c>
      <c r="N243" s="1">
        <v>1529</v>
      </c>
      <c r="O243" s="4">
        <v>33792.5</v>
      </c>
      <c r="R243"/>
      <c r="V243" s="1"/>
    </row>
    <row r="244" spans="1:22" x14ac:dyDescent="0.3">
      <c r="A244" s="1">
        <v>247</v>
      </c>
      <c r="B244" s="2">
        <v>44135.635057870371</v>
      </c>
      <c r="C244" s="3">
        <f>WEEKDAY(Tabla15[[#This Row],[FECHA]],2)</f>
        <v>6</v>
      </c>
      <c r="D244" s="3">
        <f>WEEKDAY(Tabla15[[#This Row],[FECHA]],2)</f>
        <v>6</v>
      </c>
      <c r="E244" s="3" t="str">
        <f>VLOOKUP(Tabla15[[#This Row],[Dia]],$Q$4:$R$10,2,FALSE)</f>
        <v>Sábado</v>
      </c>
      <c r="F244" s="3">
        <f t="shared" si="6"/>
        <v>10</v>
      </c>
      <c r="G244" s="3">
        <f t="shared" si="7"/>
        <v>44</v>
      </c>
      <c r="H244" s="1">
        <v>49</v>
      </c>
      <c r="I244" s="1">
        <v>14207</v>
      </c>
      <c r="J244" s="1">
        <v>756</v>
      </c>
      <c r="L244" s="1">
        <v>9121</v>
      </c>
      <c r="M244" s="1">
        <v>510153</v>
      </c>
      <c r="N244" s="1">
        <v>1686</v>
      </c>
      <c r="O244" s="4">
        <v>13635.400000000001</v>
      </c>
      <c r="R244"/>
      <c r="V244" s="1"/>
    </row>
    <row r="245" spans="1:22" x14ac:dyDescent="0.3">
      <c r="A245" s="1">
        <v>248</v>
      </c>
      <c r="B245" s="2">
        <v>44136.63957175926</v>
      </c>
      <c r="C245" s="3">
        <f>WEEKDAY(Tabla15[[#This Row],[FECHA]],2)</f>
        <v>7</v>
      </c>
      <c r="D245" s="3">
        <f>WEEKDAY(Tabla15[[#This Row],[FECHA]],2)</f>
        <v>7</v>
      </c>
      <c r="E245" s="3" t="str">
        <f>VLOOKUP(Tabla15[[#This Row],[Dia]],$Q$4:$R$10,2,FALSE)</f>
        <v>Domingo</v>
      </c>
      <c r="F245" s="3">
        <f t="shared" si="6"/>
        <v>11</v>
      </c>
      <c r="G245" s="3">
        <f t="shared" si="7"/>
        <v>44</v>
      </c>
      <c r="H245" s="1">
        <v>40</v>
      </c>
      <c r="I245" s="1">
        <v>14247</v>
      </c>
      <c r="J245" s="1">
        <v>720</v>
      </c>
      <c r="L245" s="1">
        <v>9164</v>
      </c>
      <c r="M245" s="1">
        <v>511760</v>
      </c>
      <c r="N245" s="1">
        <v>1607</v>
      </c>
      <c r="O245" s="4">
        <v>3749.3999999999996</v>
      </c>
      <c r="R245"/>
      <c r="V245" s="1"/>
    </row>
    <row r="246" spans="1:22" x14ac:dyDescent="0.3">
      <c r="A246" s="1">
        <v>249</v>
      </c>
      <c r="B246" s="2">
        <v>44137.643136574072</v>
      </c>
      <c r="C246" s="3">
        <f>WEEKDAY(Tabla15[[#This Row],[FECHA]],2)</f>
        <v>1</v>
      </c>
      <c r="D246" s="3">
        <f>WEEKDAY(Tabla15[[#This Row],[FECHA]],2)</f>
        <v>1</v>
      </c>
      <c r="E246" s="3" t="str">
        <f>VLOOKUP(Tabla15[[#This Row],[Dia]],$Q$4:$R$10,2,FALSE)</f>
        <v xml:space="preserve">Lunes </v>
      </c>
      <c r="F246" s="3">
        <f t="shared" si="6"/>
        <v>11</v>
      </c>
      <c r="G246" s="3">
        <f t="shared" si="7"/>
        <v>45</v>
      </c>
      <c r="H246" s="1">
        <v>55</v>
      </c>
      <c r="I246" s="1">
        <v>14302</v>
      </c>
      <c r="J246" s="1">
        <v>723</v>
      </c>
      <c r="K246" s="1">
        <v>597</v>
      </c>
      <c r="L246" s="1">
        <v>9074</v>
      </c>
      <c r="M246" s="1">
        <v>513074</v>
      </c>
      <c r="N246" s="1">
        <v>1314</v>
      </c>
      <c r="O246" s="4">
        <v>48454.5</v>
      </c>
      <c r="R246"/>
      <c r="V246" s="1"/>
    </row>
    <row r="247" spans="1:22" x14ac:dyDescent="0.3">
      <c r="A247" s="1">
        <v>250</v>
      </c>
      <c r="B247" s="2">
        <v>44138.628668981481</v>
      </c>
      <c r="C247" s="3">
        <f>WEEKDAY(Tabla15[[#This Row],[FECHA]],2)</f>
        <v>2</v>
      </c>
      <c r="D247" s="3">
        <f>WEEKDAY(Tabla15[[#This Row],[FECHA]],2)</f>
        <v>2</v>
      </c>
      <c r="E247" s="3" t="str">
        <f>VLOOKUP(Tabla15[[#This Row],[Dia]],$Q$4:$R$10,2,FALSE)</f>
        <v>Martes</v>
      </c>
      <c r="F247" s="3">
        <f t="shared" si="6"/>
        <v>11</v>
      </c>
      <c r="G247" s="3">
        <f t="shared" si="7"/>
        <v>45</v>
      </c>
      <c r="H247" s="1">
        <v>17</v>
      </c>
      <c r="I247" s="1">
        <v>14319</v>
      </c>
      <c r="J247" s="1">
        <v>727</v>
      </c>
      <c r="L247" s="1">
        <v>8776</v>
      </c>
      <c r="M247" s="1">
        <v>514083</v>
      </c>
      <c r="N247" s="1">
        <v>1009</v>
      </c>
      <c r="O247" s="4">
        <v>33785.5</v>
      </c>
      <c r="R247"/>
      <c r="V247" s="1"/>
    </row>
    <row r="248" spans="1:22" x14ac:dyDescent="0.3">
      <c r="A248" s="1">
        <v>251</v>
      </c>
      <c r="B248" s="2">
        <v>44139.63559027778</v>
      </c>
      <c r="C248" s="3">
        <f>WEEKDAY(Tabla15[[#This Row],[FECHA]],2)</f>
        <v>3</v>
      </c>
      <c r="D248" s="3">
        <f>WEEKDAY(Tabla15[[#This Row],[FECHA]],2)</f>
        <v>3</v>
      </c>
      <c r="E248" s="3" t="str">
        <f>VLOOKUP(Tabla15[[#This Row],[Dia]],$Q$4:$R$10,2,FALSE)</f>
        <v>Miércoles</v>
      </c>
      <c r="F248" s="3">
        <f t="shared" si="6"/>
        <v>11</v>
      </c>
      <c r="G248" s="3">
        <f t="shared" si="7"/>
        <v>45</v>
      </c>
      <c r="H248" s="1">
        <v>21</v>
      </c>
      <c r="I248" s="1">
        <v>14340</v>
      </c>
      <c r="J248" s="1">
        <v>733</v>
      </c>
      <c r="K248" s="1">
        <v>576</v>
      </c>
      <c r="L248" s="1">
        <v>8266</v>
      </c>
      <c r="M248" s="1">
        <v>514929</v>
      </c>
      <c r="N248" s="1">
        <v>846</v>
      </c>
      <c r="O248" s="4">
        <v>41757.9</v>
      </c>
      <c r="R248"/>
      <c r="V248" s="1"/>
    </row>
    <row r="249" spans="1:22" x14ac:dyDescent="0.3">
      <c r="A249" s="1">
        <v>252</v>
      </c>
      <c r="B249" s="2">
        <v>44140.634942129633</v>
      </c>
      <c r="C249" s="3">
        <f>WEEKDAY(Tabla15[[#This Row],[FECHA]],2)</f>
        <v>4</v>
      </c>
      <c r="D249" s="3">
        <f>WEEKDAY(Tabla15[[#This Row],[FECHA]],2)</f>
        <v>4</v>
      </c>
      <c r="E249" s="3" t="str">
        <f>VLOOKUP(Tabla15[[#This Row],[Dia]],$Q$4:$R$10,2,FALSE)</f>
        <v>Jueves</v>
      </c>
      <c r="F249" s="3">
        <f t="shared" si="6"/>
        <v>11</v>
      </c>
      <c r="G249" s="3">
        <f t="shared" si="7"/>
        <v>45</v>
      </c>
      <c r="H249" s="1">
        <v>64</v>
      </c>
      <c r="I249" s="1">
        <v>14404</v>
      </c>
      <c r="J249" s="1">
        <v>725</v>
      </c>
      <c r="L249" s="1">
        <v>8640</v>
      </c>
      <c r="M249" s="1">
        <v>516469</v>
      </c>
      <c r="N249" s="1">
        <v>1540</v>
      </c>
      <c r="O249" s="4">
        <v>34448.400000000001</v>
      </c>
      <c r="R249"/>
      <c r="V249" s="1"/>
    </row>
    <row r="250" spans="1:22" x14ac:dyDescent="0.3">
      <c r="A250" s="1">
        <v>253</v>
      </c>
      <c r="B250" s="2">
        <v>44141.642928240741</v>
      </c>
      <c r="C250" s="3">
        <f>WEEKDAY(Tabla15[[#This Row],[FECHA]],2)</f>
        <v>5</v>
      </c>
      <c r="D250" s="3">
        <f>WEEKDAY(Tabla15[[#This Row],[FECHA]],2)</f>
        <v>5</v>
      </c>
      <c r="E250" s="3" t="str">
        <f>VLOOKUP(Tabla15[[#This Row],[Dia]],$Q$4:$R$10,2,FALSE)</f>
        <v>Viernes</v>
      </c>
      <c r="F250" s="3">
        <f t="shared" si="6"/>
        <v>11</v>
      </c>
      <c r="G250" s="3">
        <f t="shared" si="7"/>
        <v>45</v>
      </c>
      <c r="H250" s="1">
        <v>46</v>
      </c>
      <c r="I250" s="1">
        <v>14450</v>
      </c>
      <c r="J250" s="1">
        <v>733</v>
      </c>
      <c r="L250" s="1">
        <v>9346</v>
      </c>
      <c r="M250" s="1">
        <v>518270</v>
      </c>
      <c r="N250" s="1">
        <v>1801</v>
      </c>
      <c r="O250" s="4">
        <v>32898.450000000019</v>
      </c>
      <c r="R250"/>
      <c r="V250" s="1"/>
    </row>
    <row r="251" spans="1:22" x14ac:dyDescent="0.3">
      <c r="A251" s="1">
        <v>254</v>
      </c>
      <c r="B251" s="2">
        <v>44143.113564814812</v>
      </c>
      <c r="C251" s="3">
        <f>WEEKDAY(Tabla15[[#This Row],[FECHA]],2)</f>
        <v>7</v>
      </c>
      <c r="D251" s="3">
        <f>WEEKDAY(Tabla15[[#This Row],[FECHA]],2)</f>
        <v>7</v>
      </c>
      <c r="E251" s="3" t="str">
        <f>VLOOKUP(Tabla15[[#This Row],[Dia]],$Q$4:$R$10,2,FALSE)</f>
        <v>Domingo</v>
      </c>
      <c r="F251" s="3">
        <f t="shared" si="6"/>
        <v>11</v>
      </c>
      <c r="G251" s="3">
        <f t="shared" si="7"/>
        <v>45</v>
      </c>
      <c r="H251" s="1">
        <v>49</v>
      </c>
      <c r="I251" s="1">
        <v>14499</v>
      </c>
      <c r="J251" s="1">
        <v>734</v>
      </c>
      <c r="L251" s="1">
        <v>9334</v>
      </c>
      <c r="M251" s="1">
        <v>519838</v>
      </c>
      <c r="N251" s="1">
        <v>1568</v>
      </c>
      <c r="O251" s="4">
        <v>15346.7</v>
      </c>
      <c r="R251"/>
      <c r="V251" s="1"/>
    </row>
    <row r="252" spans="1:22" x14ac:dyDescent="0.3">
      <c r="A252" s="1">
        <v>255</v>
      </c>
      <c r="B252" s="2">
        <v>44143.653923611113</v>
      </c>
      <c r="C252" s="3">
        <f>WEEKDAY(Tabla15[[#This Row],[FECHA]],2)</f>
        <v>7</v>
      </c>
      <c r="D252" s="3">
        <f>WEEKDAY(Tabla15[[#This Row],[FECHA]],2)</f>
        <v>7</v>
      </c>
      <c r="E252" s="3" t="str">
        <f>VLOOKUP(Tabla15[[#This Row],[Dia]],$Q$4:$R$10,2,FALSE)</f>
        <v>Domingo</v>
      </c>
      <c r="F252" s="3">
        <f t="shared" si="6"/>
        <v>11</v>
      </c>
      <c r="G252" s="3">
        <f t="shared" si="7"/>
        <v>45</v>
      </c>
      <c r="H252" s="1">
        <v>44</v>
      </c>
      <c r="I252" s="1">
        <v>14543</v>
      </c>
      <c r="J252" s="1">
        <v>735</v>
      </c>
      <c r="K252" s="1">
        <v>586</v>
      </c>
      <c r="L252" s="1">
        <v>9311</v>
      </c>
      <c r="M252" s="1">
        <v>521414</v>
      </c>
      <c r="N252" s="1">
        <v>1576</v>
      </c>
      <c r="O252" s="4">
        <v>3407.1000000000004</v>
      </c>
      <c r="R252"/>
      <c r="V252" s="1"/>
    </row>
    <row r="253" spans="1:22" x14ac:dyDescent="0.3">
      <c r="A253" s="1">
        <v>256</v>
      </c>
      <c r="B253" s="2">
        <v>44144.69976851852</v>
      </c>
      <c r="C253" s="3">
        <f>WEEKDAY(Tabla15[[#This Row],[FECHA]],2)</f>
        <v>1</v>
      </c>
      <c r="D253" s="3">
        <f>WEEKDAY(Tabla15[[#This Row],[FECHA]],2)</f>
        <v>1</v>
      </c>
      <c r="E253" s="3" t="str">
        <f>VLOOKUP(Tabla15[[#This Row],[Dia]],$Q$4:$R$10,2,FALSE)</f>
        <v xml:space="preserve">Lunes </v>
      </c>
      <c r="F253" s="3">
        <f t="shared" si="6"/>
        <v>11</v>
      </c>
      <c r="G253" s="3">
        <f t="shared" si="7"/>
        <v>46</v>
      </c>
      <c r="H253" s="1">
        <v>45</v>
      </c>
      <c r="I253" s="1">
        <v>14588</v>
      </c>
      <c r="J253" s="1">
        <v>729</v>
      </c>
      <c r="K253" s="1">
        <v>577</v>
      </c>
      <c r="L253" s="1">
        <v>9094</v>
      </c>
      <c r="M253" s="1">
        <v>522732</v>
      </c>
      <c r="N253" s="1">
        <v>1318</v>
      </c>
      <c r="O253" s="4">
        <v>47420.200000000004</v>
      </c>
      <c r="R253"/>
      <c r="V253" s="1"/>
    </row>
    <row r="254" spans="1:22" x14ac:dyDescent="0.3">
      <c r="A254" s="1">
        <v>257</v>
      </c>
      <c r="B254" s="2">
        <v>44145.678530092591</v>
      </c>
      <c r="C254" s="3">
        <f>WEEKDAY(Tabla15[[#This Row],[FECHA]],2)</f>
        <v>2</v>
      </c>
      <c r="D254" s="3">
        <f>WEEKDAY(Tabla15[[#This Row],[FECHA]],2)</f>
        <v>2</v>
      </c>
      <c r="E254" s="3" t="str">
        <f>VLOOKUP(Tabla15[[#This Row],[Dia]],$Q$4:$R$10,2,FALSE)</f>
        <v>Martes</v>
      </c>
      <c r="F254" s="3">
        <f t="shared" si="6"/>
        <v>11</v>
      </c>
      <c r="G254" s="3">
        <f t="shared" si="7"/>
        <v>46</v>
      </c>
      <c r="H254" s="1">
        <v>23</v>
      </c>
      <c r="I254" s="1">
        <v>14611</v>
      </c>
      <c r="J254" s="1">
        <v>720</v>
      </c>
      <c r="L254" s="1">
        <v>8861</v>
      </c>
      <c r="M254" s="1">
        <v>523815</v>
      </c>
      <c r="N254" s="1">
        <v>1083</v>
      </c>
      <c r="O254" s="4">
        <v>33172.000000000007</v>
      </c>
      <c r="R254"/>
      <c r="V254" s="1"/>
    </row>
    <row r="255" spans="1:22" x14ac:dyDescent="0.3">
      <c r="A255" s="1">
        <v>258</v>
      </c>
      <c r="B255" s="2">
        <v>44146.619363425925</v>
      </c>
      <c r="C255" s="3">
        <f>WEEKDAY(Tabla15[[#This Row],[FECHA]],2)</f>
        <v>3</v>
      </c>
      <c r="D255" s="3">
        <f>WEEKDAY(Tabla15[[#This Row],[FECHA]],2)</f>
        <v>3</v>
      </c>
      <c r="E255" s="3" t="str">
        <f>VLOOKUP(Tabla15[[#This Row],[Dia]],$Q$4:$R$10,2,FALSE)</f>
        <v>Miércoles</v>
      </c>
      <c r="F255" s="3">
        <f t="shared" si="6"/>
        <v>11</v>
      </c>
      <c r="G255" s="3">
        <f t="shared" si="7"/>
        <v>46</v>
      </c>
      <c r="H255" s="1">
        <v>22</v>
      </c>
      <c r="I255" s="1">
        <v>14633</v>
      </c>
      <c r="J255" s="1">
        <v>721</v>
      </c>
      <c r="L255" s="1">
        <v>8451</v>
      </c>
      <c r="M255" s="1">
        <v>524719</v>
      </c>
      <c r="N255" s="1">
        <v>904</v>
      </c>
      <c r="O255" s="4">
        <v>39306.599999999991</v>
      </c>
      <c r="R255"/>
      <c r="V255" s="1"/>
    </row>
    <row r="256" spans="1:22" x14ac:dyDescent="0.3">
      <c r="A256" s="1">
        <v>259</v>
      </c>
      <c r="B256" s="2">
        <v>44147.766099537039</v>
      </c>
      <c r="C256" s="3">
        <f>WEEKDAY(Tabla15[[#This Row],[FECHA]],2)</f>
        <v>4</v>
      </c>
      <c r="D256" s="3">
        <f>WEEKDAY(Tabla15[[#This Row],[FECHA]],2)</f>
        <v>4</v>
      </c>
      <c r="E256" s="3" t="str">
        <f>VLOOKUP(Tabla15[[#This Row],[Dia]],$Q$4:$R$10,2,FALSE)</f>
        <v>Jueves</v>
      </c>
      <c r="F256" s="3">
        <f t="shared" si="6"/>
        <v>11</v>
      </c>
      <c r="G256" s="3">
        <f t="shared" si="7"/>
        <v>46</v>
      </c>
      <c r="H256" s="1">
        <v>66</v>
      </c>
      <c r="I256" s="1">
        <v>14699</v>
      </c>
      <c r="J256" s="1">
        <v>726</v>
      </c>
      <c r="K256" s="1">
        <v>580</v>
      </c>
      <c r="L256" s="1">
        <v>8968</v>
      </c>
      <c r="M256" s="1">
        <v>526350</v>
      </c>
      <c r="N256" s="1">
        <v>1631</v>
      </c>
      <c r="O256" s="4">
        <v>33952.199999999997</v>
      </c>
      <c r="R256"/>
      <c r="V256" s="1"/>
    </row>
    <row r="257" spans="1:22" x14ac:dyDescent="0.3">
      <c r="A257" s="1">
        <v>260</v>
      </c>
      <c r="B257" s="2">
        <v>44148.639837962961</v>
      </c>
      <c r="C257" s="3">
        <f>WEEKDAY(Tabla15[[#This Row],[FECHA]],2)</f>
        <v>5</v>
      </c>
      <c r="D257" s="3">
        <f>WEEKDAY(Tabla15[[#This Row],[FECHA]],2)</f>
        <v>5</v>
      </c>
      <c r="E257" s="3" t="str">
        <f>VLOOKUP(Tabla15[[#This Row],[Dia]],$Q$4:$R$10,2,FALSE)</f>
        <v>Viernes</v>
      </c>
      <c r="F257" s="3">
        <f t="shared" si="6"/>
        <v>11</v>
      </c>
      <c r="G257" s="3">
        <f t="shared" si="7"/>
        <v>46</v>
      </c>
      <c r="H257" s="1">
        <v>39</v>
      </c>
      <c r="I257" s="1">
        <v>14738</v>
      </c>
      <c r="J257" s="1">
        <v>733</v>
      </c>
      <c r="L257" s="1">
        <v>9454</v>
      </c>
      <c r="M257" s="1">
        <v>527942</v>
      </c>
      <c r="N257" s="1">
        <v>1592</v>
      </c>
      <c r="O257" s="4">
        <v>37779.800000000003</v>
      </c>
      <c r="R257"/>
      <c r="V257" s="1"/>
    </row>
    <row r="258" spans="1:22" x14ac:dyDescent="0.3">
      <c r="A258" s="1">
        <v>261</v>
      </c>
      <c r="B258" s="2">
        <v>44149.549305555556</v>
      </c>
      <c r="C258" s="3">
        <f>WEEKDAY(Tabla15[[#This Row],[FECHA]],2)</f>
        <v>6</v>
      </c>
      <c r="D258" s="3">
        <f>WEEKDAY(Tabla15[[#This Row],[FECHA]],2)</f>
        <v>6</v>
      </c>
      <c r="E258" s="3" t="str">
        <f>VLOOKUP(Tabla15[[#This Row],[Dia]],$Q$4:$R$10,2,FALSE)</f>
        <v>Sábado</v>
      </c>
      <c r="F258" s="3">
        <f t="shared" si="6"/>
        <v>11</v>
      </c>
      <c r="G258" s="3">
        <f t="shared" si="7"/>
        <v>46</v>
      </c>
      <c r="H258" s="1">
        <v>39</v>
      </c>
      <c r="I258" s="1">
        <v>14777</v>
      </c>
      <c r="J258" s="1">
        <v>731</v>
      </c>
      <c r="L258" s="1">
        <v>9358</v>
      </c>
      <c r="M258" s="1">
        <v>529586</v>
      </c>
      <c r="N258" s="1">
        <v>1644</v>
      </c>
      <c r="O258" s="4">
        <v>13802.9</v>
      </c>
      <c r="R258"/>
      <c r="V258" s="1"/>
    </row>
    <row r="259" spans="1:22" x14ac:dyDescent="0.3">
      <c r="A259" s="1">
        <v>262</v>
      </c>
      <c r="B259" s="2">
        <v>44150.551388888889</v>
      </c>
      <c r="C259" s="3">
        <f>WEEKDAY(Tabla15[[#This Row],[FECHA]],2)</f>
        <v>7</v>
      </c>
      <c r="D259" s="3">
        <f>WEEKDAY(Tabla15[[#This Row],[FECHA]],2)</f>
        <v>7</v>
      </c>
      <c r="E259" s="3" t="str">
        <f>VLOOKUP(Tabla15[[#This Row],[Dia]],$Q$4:$R$10,2,FALSE)</f>
        <v>Domingo</v>
      </c>
      <c r="F259" s="3">
        <f t="shared" ref="F259:F264" si="8">MONTH(B259)</f>
        <v>11</v>
      </c>
      <c r="G259" s="3">
        <f t="shared" ref="G259:G264" si="9">WEEKNUM(B259,2)</f>
        <v>46</v>
      </c>
      <c r="H259" s="1">
        <v>42</v>
      </c>
      <c r="I259" s="1">
        <v>14819</v>
      </c>
      <c r="J259" s="1">
        <v>721</v>
      </c>
      <c r="K259" s="1">
        <v>571</v>
      </c>
      <c r="L259" s="1">
        <v>9455</v>
      </c>
      <c r="M259" s="1">
        <v>531183</v>
      </c>
      <c r="N259" s="1">
        <v>1597</v>
      </c>
      <c r="O259" s="4">
        <v>3708.3999999999996</v>
      </c>
      <c r="R259"/>
      <c r="V259" s="1"/>
    </row>
    <row r="260" spans="1:22" x14ac:dyDescent="0.3">
      <c r="A260" s="1">
        <v>263</v>
      </c>
      <c r="B260" s="2">
        <v>44151</v>
      </c>
      <c r="C260" s="3">
        <f>WEEKDAY(Tabla15[[#This Row],[FECHA]],2)</f>
        <v>1</v>
      </c>
      <c r="D260" s="3">
        <f>WEEKDAY(Tabla15[[#This Row],[FECHA]],2)</f>
        <v>1</v>
      </c>
      <c r="E260" s="3" t="str">
        <f>VLOOKUP(Tabla15[[#This Row],[Dia]],$Q$4:$R$10,2,FALSE)</f>
        <v xml:space="preserve">Lunes </v>
      </c>
      <c r="F260" s="3">
        <f t="shared" si="8"/>
        <v>11</v>
      </c>
      <c r="G260" s="3">
        <f t="shared" si="9"/>
        <v>47</v>
      </c>
      <c r="H260" s="1">
        <v>44</v>
      </c>
      <c r="I260" s="1">
        <f>I259+Tabla15[[#This Row],[N_FALL]]</f>
        <v>14863</v>
      </c>
      <c r="J260" s="1">
        <v>724</v>
      </c>
      <c r="L260" s="1">
        <v>9734</v>
      </c>
      <c r="M260" s="1">
        <f>Tabla15[[#This Row],[N_CASOS]]+M259</f>
        <v>532514</v>
      </c>
      <c r="N260" s="1">
        <v>1331</v>
      </c>
      <c r="O260" s="4" t="e">
        <f>VLOOKUP(Tabla15[[#This Row],[FECHA]],#REF!,2,FALSE)</f>
        <v>#REF!</v>
      </c>
      <c r="R260"/>
      <c r="V260" s="1"/>
    </row>
    <row r="261" spans="1:22" x14ac:dyDescent="0.3">
      <c r="A261" s="1">
        <v>264</v>
      </c>
      <c r="B261" s="2">
        <v>44152</v>
      </c>
      <c r="C261" s="3">
        <f>WEEKDAY(Tabla15[[#This Row],[FECHA]],2)</f>
        <v>2</v>
      </c>
      <c r="D261" s="3">
        <f>WEEKDAY(Tabla15[[#This Row],[FECHA]],2)</f>
        <v>2</v>
      </c>
      <c r="E261" s="3" t="str">
        <f>VLOOKUP(Tabla15[[#This Row],[Dia]],$Q$4:$R$10,2,FALSE)</f>
        <v>Martes</v>
      </c>
      <c r="F261" s="3">
        <f t="shared" si="8"/>
        <v>11</v>
      </c>
      <c r="G261" s="3">
        <f t="shared" si="9"/>
        <v>47</v>
      </c>
      <c r="H261" s="1">
        <v>20</v>
      </c>
      <c r="I261" s="1">
        <f>I260+Tabla15[[#This Row],[N_FALL]]</f>
        <v>14883</v>
      </c>
      <c r="J261" s="1">
        <v>730</v>
      </c>
      <c r="L261" s="1">
        <v>9025</v>
      </c>
      <c r="M261" s="1">
        <f>Tabla15[[#This Row],[N_CASOS]]+M260</f>
        <v>533517</v>
      </c>
      <c r="N261" s="1">
        <v>1003</v>
      </c>
      <c r="O261" s="4" t="e">
        <f>VLOOKUP(Tabla15[[#This Row],[FECHA]],#REF!,2,FALSE)</f>
        <v>#REF!</v>
      </c>
      <c r="R261"/>
      <c r="V261" s="1"/>
    </row>
    <row r="262" spans="1:22" x14ac:dyDescent="0.3">
      <c r="A262" s="1">
        <v>265</v>
      </c>
      <c r="B262" s="2">
        <v>44153</v>
      </c>
      <c r="C262" s="3">
        <f>WEEKDAY(Tabla15[[#This Row],[FECHA]],2)</f>
        <v>3</v>
      </c>
      <c r="D262" s="3">
        <f>WEEKDAY(Tabla15[[#This Row],[FECHA]],2)</f>
        <v>3</v>
      </c>
      <c r="E262" s="3" t="str">
        <f>VLOOKUP(Tabla15[[#This Row],[Dia]],$Q$4:$R$10,2,FALSE)</f>
        <v>Miércoles</v>
      </c>
      <c r="F262" s="3">
        <f t="shared" si="8"/>
        <v>11</v>
      </c>
      <c r="G262" s="3">
        <f t="shared" si="9"/>
        <v>47</v>
      </c>
      <c r="H262" s="1">
        <v>14</v>
      </c>
      <c r="I262" s="1">
        <f>I261+Tabla15[[#This Row],[N_FALL]]</f>
        <v>14897</v>
      </c>
      <c r="J262" s="1">
        <v>726</v>
      </c>
      <c r="L262" s="1">
        <v>8592</v>
      </c>
      <c r="M262" s="1">
        <f>Tabla15[[#This Row],[N_CASOS]]+M261</f>
        <v>534462</v>
      </c>
      <c r="N262" s="1">
        <v>945</v>
      </c>
      <c r="O262" s="4" t="e">
        <f>VLOOKUP(Tabla15[[#This Row],[FECHA]],#REF!,2,FALSE)</f>
        <v>#REF!</v>
      </c>
      <c r="R262"/>
      <c r="V262" s="1"/>
    </row>
    <row r="263" spans="1:22" x14ac:dyDescent="0.3">
      <c r="A263" s="1">
        <v>266</v>
      </c>
      <c r="B263" s="2">
        <v>44154</v>
      </c>
      <c r="C263" s="3">
        <f>WEEKDAY(Tabla15[[#This Row],[FECHA]],2)</f>
        <v>4</v>
      </c>
      <c r="D263" s="3">
        <f>WEEKDAY(Tabla15[[#This Row],[FECHA]],2)</f>
        <v>4</v>
      </c>
      <c r="E263" s="3" t="str">
        <f>VLOOKUP(Tabla15[[#This Row],[Dia]],$Q$4:$R$10,2,FALSE)</f>
        <v>Jueves</v>
      </c>
      <c r="F263" s="3">
        <f t="shared" si="8"/>
        <v>11</v>
      </c>
      <c r="G263" s="3">
        <f t="shared" si="9"/>
        <v>47</v>
      </c>
      <c r="H263" s="1">
        <v>48</v>
      </c>
      <c r="I263" s="1">
        <f>I262+Tabla15[[#This Row],[N_FALL]]</f>
        <v>14945</v>
      </c>
      <c r="J263" s="1">
        <v>717</v>
      </c>
      <c r="L263" s="1">
        <v>9351</v>
      </c>
      <c r="M263" s="1">
        <f>Tabla15[[#This Row],[N_CASOS]]+M262</f>
        <v>536537</v>
      </c>
      <c r="N263" s="1">
        <v>2075</v>
      </c>
      <c r="O263" s="4" t="e">
        <f>VLOOKUP(Tabla15[[#This Row],[FECHA]],#REF!,2,FALSE)</f>
        <v>#REF!</v>
      </c>
      <c r="R263"/>
      <c r="V263" s="1"/>
    </row>
    <row r="264" spans="1:22" x14ac:dyDescent="0.3">
      <c r="A264" s="1">
        <v>267</v>
      </c>
      <c r="B264" s="2">
        <v>44155</v>
      </c>
      <c r="C264" s="3">
        <f>WEEKDAY(Tabla15[[#This Row],[FECHA]],2)</f>
        <v>5</v>
      </c>
      <c r="D264" s="3">
        <f>WEEKDAY(Tabla15[[#This Row],[FECHA]],2)</f>
        <v>5</v>
      </c>
      <c r="E264" s="3" t="str">
        <f>VLOOKUP(Tabla15[[#This Row],[Dia]],$Q$4:$R$10,2,FALSE)</f>
        <v>Viernes</v>
      </c>
      <c r="F264" s="3">
        <f t="shared" si="8"/>
        <v>11</v>
      </c>
      <c r="G264" s="3">
        <f t="shared" si="9"/>
        <v>47</v>
      </c>
      <c r="H264" s="1">
        <v>48</v>
      </c>
      <c r="I264" s="1">
        <f>I263+Tabla15[[#This Row],[N_FALL]]</f>
        <v>14993</v>
      </c>
      <c r="J264" s="1">
        <v>717</v>
      </c>
      <c r="L264" s="1">
        <v>9351</v>
      </c>
      <c r="M264" s="1">
        <f>Tabla15[[#This Row],[N_CASOS]]+M263</f>
        <v>538110</v>
      </c>
      <c r="N264" s="1">
        <v>1573</v>
      </c>
      <c r="O264" s="4" t="e">
        <f>VLOOKUP(Tabla15[[#This Row],[FECHA]],#REF!,2,FALSE)</f>
        <v>#REF!</v>
      </c>
      <c r="R264"/>
      <c r="V264" s="1"/>
    </row>
  </sheetData>
  <conditionalFormatting pivot="1" sqref="T19:T55">
    <cfRule type="top10" dxfId="58" priority="11" rank="5"/>
  </conditionalFormatting>
  <conditionalFormatting pivot="1" sqref="U19:U55">
    <cfRule type="top10" dxfId="57" priority="10" rank="5"/>
  </conditionalFormatting>
  <conditionalFormatting pivot="1" sqref="V19:V55">
    <cfRule type="top10" dxfId="56" priority="9" rank="5"/>
  </conditionalFormatting>
  <conditionalFormatting sqref="H2:H264">
    <cfRule type="top10" dxfId="55" priority="8" rank="5"/>
  </conditionalFormatting>
  <conditionalFormatting sqref="I2:I264">
    <cfRule type="top10" dxfId="54" priority="7" rank="5"/>
  </conditionalFormatting>
  <conditionalFormatting sqref="J2:J264">
    <cfRule type="top10" dxfId="53" priority="6" rank="5"/>
  </conditionalFormatting>
  <conditionalFormatting sqref="K2:K264">
    <cfRule type="top10" dxfId="52" priority="5" rank="5"/>
  </conditionalFormatting>
  <conditionalFormatting sqref="L2:L264">
    <cfRule type="top10" dxfId="51" priority="4" rank="5"/>
  </conditionalFormatting>
  <conditionalFormatting sqref="M2:M264">
    <cfRule type="top10" dxfId="50" priority="3" rank="5"/>
  </conditionalFormatting>
  <conditionalFormatting sqref="N2:N264">
    <cfRule type="top10" dxfId="49" priority="2" rank="5"/>
  </conditionalFormatting>
  <conditionalFormatting sqref="O2:O264">
    <cfRule type="top10" dxfId="48" priority="1" rank="5"/>
  </conditionalFormatting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Covid Vs Kg Retirado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Mancilla E.</dc:creator>
  <cp:lastModifiedBy>Luis Mancilla E.</cp:lastModifiedBy>
  <dcterms:created xsi:type="dcterms:W3CDTF">2020-11-20T18:13:16Z</dcterms:created>
  <dcterms:modified xsi:type="dcterms:W3CDTF">2020-11-20T18:13:45Z</dcterms:modified>
</cp:coreProperties>
</file>