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LATZI\Cursos\CURSO DE EXCEL BASICO\"/>
    </mc:Choice>
  </mc:AlternateContent>
  <xr:revisionPtr revIDLastSave="0" documentId="13_ncr:1_{0BB6DF51-47E8-417B-8C0E-3B58183A84EF}" xr6:coauthVersionLast="47" xr6:coauthVersionMax="47" xr10:uidLastSave="{00000000-0000-0000-0000-000000000000}"/>
  <bookViews>
    <workbookView xWindow="22575" yWindow="2730" windowWidth="12240" windowHeight="7800" xr2:uid="{F2BBE586-4AB6-44D8-B506-835C978AF360}"/>
  </bookViews>
  <sheets>
    <sheet name="Home" sheetId="6" r:id="rId1"/>
    <sheet name="Hoja1" sheetId="5" state="hidden" r:id="rId2"/>
    <sheet name="BD" sheetId="1" r:id="rId3"/>
    <sheet name="Gráficas" sheetId="2" r:id="rId4"/>
    <sheet name="Dinamicos" sheetId="3" r:id="rId5"/>
    <sheet name="mini" sheetId="4" r:id="rId6"/>
  </sheets>
  <definedNames>
    <definedName name="_xlnm._FilterDatabase" localSheetId="2" hidden="1">BD!$A$19:$O$78</definedName>
    <definedName name="valor">BD!$J$20:$J$49</definedName>
    <definedName name="vendor">BD!$E$20:$E$49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C69" i="2"/>
  <c r="C68" i="2"/>
  <c r="C67" i="2"/>
  <c r="C66" i="2"/>
  <c r="C65" i="2"/>
  <c r="C64" i="2"/>
  <c r="C63" i="2"/>
  <c r="J78" i="1"/>
  <c r="H78" i="1"/>
  <c r="G78" i="1"/>
  <c r="J77" i="1"/>
  <c r="H77" i="1"/>
  <c r="G77" i="1"/>
  <c r="J76" i="1"/>
  <c r="H76" i="1"/>
  <c r="G76" i="1"/>
  <c r="J75" i="1"/>
  <c r="H75" i="1"/>
  <c r="G75" i="1"/>
  <c r="J74" i="1"/>
  <c r="H74" i="1"/>
  <c r="G74" i="1"/>
  <c r="J73" i="1"/>
  <c r="H73" i="1"/>
  <c r="G73" i="1"/>
  <c r="J72" i="1"/>
  <c r="H72" i="1"/>
  <c r="G72" i="1"/>
  <c r="J71" i="1"/>
  <c r="H71" i="1"/>
  <c r="G71" i="1"/>
  <c r="J70" i="1"/>
  <c r="H70" i="1"/>
  <c r="G70" i="1"/>
  <c r="J69" i="1"/>
  <c r="H69" i="1"/>
  <c r="G69" i="1"/>
  <c r="J68" i="1"/>
  <c r="H68" i="1"/>
  <c r="G68" i="1"/>
  <c r="J67" i="1"/>
  <c r="H67" i="1"/>
  <c r="G67" i="1"/>
  <c r="J66" i="1"/>
  <c r="H66" i="1"/>
  <c r="G66" i="1"/>
  <c r="J65" i="1"/>
  <c r="H65" i="1"/>
  <c r="G65" i="1"/>
  <c r="J64" i="1"/>
  <c r="H64" i="1"/>
  <c r="G64" i="1"/>
  <c r="J63" i="1"/>
  <c r="H63" i="1"/>
  <c r="G63" i="1"/>
  <c r="J62" i="1"/>
  <c r="H62" i="1"/>
  <c r="G62" i="1"/>
  <c r="J61" i="1"/>
  <c r="H61" i="1"/>
  <c r="G61" i="1"/>
  <c r="J60" i="1"/>
  <c r="H60" i="1"/>
  <c r="G60" i="1"/>
  <c r="J59" i="1"/>
  <c r="H59" i="1"/>
  <c r="G59" i="1"/>
  <c r="J58" i="1"/>
  <c r="H58" i="1"/>
  <c r="G58" i="1"/>
  <c r="J57" i="1"/>
  <c r="H57" i="1"/>
  <c r="G57" i="1"/>
  <c r="J56" i="1"/>
  <c r="H56" i="1"/>
  <c r="G56" i="1"/>
  <c r="J55" i="1"/>
  <c r="H55" i="1"/>
  <c r="G55" i="1"/>
  <c r="J54" i="1"/>
  <c r="H54" i="1"/>
  <c r="G54" i="1"/>
  <c r="J53" i="1"/>
  <c r="H53" i="1"/>
  <c r="G53" i="1"/>
  <c r="J52" i="1"/>
  <c r="H52" i="1"/>
  <c r="G52" i="1"/>
  <c r="J51" i="1"/>
  <c r="H51" i="1"/>
  <c r="G51" i="1"/>
  <c r="J50" i="1"/>
  <c r="H50" i="1"/>
  <c r="G50" i="1"/>
  <c r="J49" i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J43" i="1"/>
  <c r="H43" i="1"/>
  <c r="G43" i="1"/>
  <c r="J42" i="1"/>
  <c r="H42" i="1"/>
  <c r="G42" i="1"/>
  <c r="J41" i="1"/>
  <c r="H41" i="1"/>
  <c r="G41" i="1"/>
  <c r="J40" i="1"/>
  <c r="H40" i="1"/>
  <c r="G40" i="1"/>
  <c r="J39" i="1"/>
  <c r="H39" i="1"/>
  <c r="G39" i="1"/>
  <c r="J38" i="1"/>
  <c r="H38" i="1"/>
  <c r="G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J29" i="1"/>
  <c r="H29" i="1"/>
  <c r="G29" i="1"/>
  <c r="J28" i="1"/>
  <c r="H28" i="1"/>
  <c r="G28" i="1"/>
  <c r="J27" i="1"/>
  <c r="H27" i="1"/>
  <c r="G27" i="1"/>
  <c r="J26" i="1"/>
  <c r="H26" i="1"/>
  <c r="G26" i="1"/>
  <c r="J25" i="1"/>
  <c r="H25" i="1"/>
  <c r="G25" i="1"/>
  <c r="J24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D8" i="1"/>
  <c r="E7" i="1"/>
  <c r="E6" i="1"/>
  <c r="E5" i="1"/>
  <c r="E4" i="1"/>
  <c r="E3" i="1"/>
  <c r="E2" i="1"/>
  <c r="E1" i="1"/>
  <c r="E10" i="1" l="1"/>
  <c r="E8" i="1"/>
  <c r="E9" i="1"/>
</calcChain>
</file>

<file path=xl/sharedStrings.xml><?xml version="1.0" encoding="utf-8"?>
<sst xmlns="http://schemas.openxmlformats.org/spreadsheetml/2006/main" count="419" uniqueCount="88">
  <si>
    <t xml:space="preserve"> Microsoft </t>
  </si>
  <si>
    <t xml:space="preserve">Apple </t>
  </si>
  <si>
    <t xml:space="preserve">Asus </t>
  </si>
  <si>
    <t xml:space="preserve">Dell </t>
  </si>
  <si>
    <t xml:space="preserve">Lenovo </t>
  </si>
  <si>
    <t xml:space="preserve">Monoprice </t>
  </si>
  <si>
    <t xml:space="preserve">Sony </t>
  </si>
  <si>
    <t>SUMA</t>
  </si>
  <si>
    <t>PROMEDIO</t>
  </si>
  <si>
    <t>PROMEDIO PONDERADO</t>
  </si>
  <si>
    <t>order_id</t>
  </si>
  <si>
    <t>product_id</t>
  </si>
  <si>
    <t>product_name</t>
  </si>
  <si>
    <t>vendor_id</t>
  </si>
  <si>
    <t xml:space="preserve">vendor_name </t>
  </si>
  <si>
    <t xml:space="preserve">price </t>
  </si>
  <si>
    <t>Verificación</t>
  </si>
  <si>
    <t>Semaforo</t>
  </si>
  <si>
    <t>quantity</t>
  </si>
  <si>
    <t>valor</t>
  </si>
  <si>
    <t>order_date</t>
  </si>
  <si>
    <t>delivery_date</t>
  </si>
  <si>
    <t xml:space="preserve">ship_name </t>
  </si>
  <si>
    <t xml:space="preserve">ship_address </t>
  </si>
  <si>
    <t>tracking_number</t>
  </si>
  <si>
    <t>Iphone 7</t>
  </si>
  <si>
    <t>Carol Campbell</t>
  </si>
  <si>
    <t>1931 Brown St, Gainesville, FL 85321</t>
  </si>
  <si>
    <t xml:space="preserve">AB61001 </t>
  </si>
  <si>
    <t>Iphone X</t>
  </si>
  <si>
    <t>Iphone 8</t>
  </si>
  <si>
    <t xml:space="preserve">Julia Jones </t>
  </si>
  <si>
    <t xml:space="preserve">1622 Seaside St, Seattle, WA 32569 </t>
  </si>
  <si>
    <t xml:space="preserve">CD62001 </t>
  </si>
  <si>
    <t xml:space="preserve">Macbook Air (2015) </t>
  </si>
  <si>
    <t>Anna Addison</t>
  </si>
  <si>
    <t>1325 Candy Rd, San Francisco, CA 96123</t>
  </si>
  <si>
    <t xml:space="preserve">ZW60001 </t>
  </si>
  <si>
    <t>Macbook Pro (2017)</t>
  </si>
  <si>
    <t>ESC8000 G4</t>
  </si>
  <si>
    <t>Rachel Rose</t>
  </si>
  <si>
    <t xml:space="preserve">1465 River Dr, Boston, MA 43625 </t>
  </si>
  <si>
    <t xml:space="preserve">IK64001 </t>
  </si>
  <si>
    <t>ESC8000 G3</t>
  </si>
  <si>
    <t xml:space="preserve">Irene Everly </t>
  </si>
  <si>
    <t>1756 East Dr, Houston, TX 28562</t>
  </si>
  <si>
    <t xml:space="preserve">KB63001 </t>
  </si>
  <si>
    <t>XPS 15 - 5070</t>
  </si>
  <si>
    <t>XPS 13 - 5080</t>
  </si>
  <si>
    <t>Ipad Mini 3th gen</t>
  </si>
  <si>
    <t>Ipad Air</t>
  </si>
  <si>
    <t>Monoprice Ultra Slim Series High Speed HDMI Cable - 4K</t>
  </si>
  <si>
    <t>Wendy West</t>
  </si>
  <si>
    <t>1252 Vine St, Chicago, IL 73215</t>
  </si>
  <si>
    <t xml:space="preserve">XH66001 </t>
  </si>
  <si>
    <t>Monoprice Ultra Slim Series High Speed HDMI Cable</t>
  </si>
  <si>
    <t>Sophie Sutton</t>
  </si>
  <si>
    <t>1896 West Dr, Portland, OR 65842</t>
  </si>
  <si>
    <t xml:space="preserve">OP65001 </t>
  </si>
  <si>
    <t>Avantree HT3189 Wireless Headphones</t>
  </si>
  <si>
    <t>COWIN E7 PRO</t>
  </si>
  <si>
    <t>BH33001</t>
  </si>
  <si>
    <t>IP38001</t>
  </si>
  <si>
    <t>PL41001</t>
  </si>
  <si>
    <t>ZPW1801</t>
  </si>
  <si>
    <t>ATA5001</t>
  </si>
  <si>
    <t>DSN2001</t>
  </si>
  <si>
    <t>Total general</t>
  </si>
  <si>
    <t>oct</t>
  </si>
  <si>
    <t>nov</t>
  </si>
  <si>
    <t>Octubre</t>
  </si>
  <si>
    <t>Noviembre</t>
  </si>
  <si>
    <t>Marca</t>
  </si>
  <si>
    <t>Participación</t>
  </si>
  <si>
    <t>Año</t>
  </si>
  <si>
    <t>Ventas</t>
  </si>
  <si>
    <t>Despachado</t>
  </si>
  <si>
    <t>SI</t>
  </si>
  <si>
    <t>NO</t>
  </si>
  <si>
    <t>Etiquetas de fila</t>
  </si>
  <si>
    <t>Suma de valor</t>
  </si>
  <si>
    <t>Etiquetas de columna</t>
  </si>
  <si>
    <t>Oct</t>
  </si>
  <si>
    <t>Nov</t>
  </si>
  <si>
    <t>Dic</t>
  </si>
  <si>
    <t>Sep</t>
  </si>
  <si>
    <t>Minigrafico</t>
  </si>
  <si>
    <t>Base de datos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</si>
</sst>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1" applyFont="1"/>
    <xf numFmtId="0" fontId="2" fillId="0" borderId="0" xfId="0" applyFont="1"/>
    <xf numFmtId="9" fontId="2" fillId="0" borderId="0" xfId="0" applyNumberFormat="1" applyFont="1"/>
    <xf numFmtId="164" fontId="2" fillId="0" borderId="0" xfId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3" fillId="0" borderId="0" xfId="0" applyFont="1"/>
    <xf numFmtId="9" fontId="3" fillId="0" borderId="0" xfId="0" applyNumberFormat="1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[bd-graficas.xlsx]Hoja1!TablaDinámica1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proveedor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Hoja1!$A$2:$A$9</c:f>
              <c:strCache>
                <c:ptCount val="7"/>
                <c:pt idx="0">
                  <c:v>Apple </c:v>
                </c:pt>
                <c:pt idx="1">
                  <c:v>Dell </c:v>
                </c:pt>
                <c:pt idx="2">
                  <c:v> Microsoft </c:v>
                </c:pt>
                <c:pt idx="3">
                  <c:v>Lenovo </c:v>
                </c:pt>
                <c:pt idx="4">
                  <c:v>Asus </c:v>
                </c:pt>
                <c:pt idx="5">
                  <c:v>Sony </c:v>
                </c:pt>
                <c:pt idx="6">
                  <c:v>Monoprice 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7"/>
                <c:pt idx="0">
                  <c:v>23979</c:v>
                </c:pt>
                <c:pt idx="1">
                  <c:v>21700</c:v>
                </c:pt>
                <c:pt idx="2">
                  <c:v>11381</c:v>
                </c:pt>
                <c:pt idx="3">
                  <c:v>10784</c:v>
                </c:pt>
                <c:pt idx="4">
                  <c:v>9450</c:v>
                </c:pt>
                <c:pt idx="5">
                  <c:v>8650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1-4408-BA49-463212412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35362079"/>
        <c:axId val="1935357919"/>
      </c:barChart>
      <c:catAx>
        <c:axId val="193536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5357919"/>
        <c:crosses val="autoZero"/>
        <c:auto val="1"/>
        <c:lblAlgn val="ctr"/>
        <c:lblOffset val="100"/>
        <c:noMultiLvlLbl val="0"/>
      </c:catAx>
      <c:valAx>
        <c:axId val="193535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53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Gráficas!$C$62</c:f>
              <c:strCache>
                <c:ptCount val="1"/>
                <c:pt idx="0">
                  <c:v>Participación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2-4532-BA27-4C1827EBA27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2-4532-BA27-4C1827EBA27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2-4532-BA27-4C1827EBA27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2-4532-BA27-4C1827EBA27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F2-4532-BA27-4C1827EBA27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F2-4532-BA27-4C1827EBA27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F2-4532-BA27-4C1827EBA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Gráficas!$A$63:$A$69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Gráficas!$C$63:$C$69</c:f>
              <c:numCache>
                <c:formatCode>0%</c:formatCode>
                <c:ptCount val="7"/>
                <c:pt idx="0">
                  <c:v>0.13846153846153847</c:v>
                </c:pt>
                <c:pt idx="1">
                  <c:v>0.2</c:v>
                </c:pt>
                <c:pt idx="2">
                  <c:v>0.13846153846153847</c:v>
                </c:pt>
                <c:pt idx="3">
                  <c:v>0.18461538461538463</c:v>
                </c:pt>
                <c:pt idx="4">
                  <c:v>0.13846153846153847</c:v>
                </c:pt>
                <c:pt idx="5">
                  <c:v>4.6153846153846156E-2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56F-B54B-948833F8B5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Unidades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Gráficas!$B$4</c:f>
              <c:strCache>
                <c:ptCount val="1"/>
                <c:pt idx="0">
                  <c:v>Octubre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Gráficas!$A$5:$A$11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Gráficas!$B$5:$B$11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4FF8-8D58-712FA190955E}"/>
            </c:ext>
          </c:extLst>
        </c:ser>
        <c:ser>
          <c:idx val="1"/>
          <c:order val="1"/>
          <c:tx>
            <c:strRef>
              <c:f>Gráficas!$C$4</c:f>
              <c:strCache>
                <c:ptCount val="1"/>
                <c:pt idx="0">
                  <c:v>Noviembre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Gráficas!$A$5:$A$11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Gráficas!$C$5:$C$11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4FF8-8D58-712FA19095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48417663"/>
        <c:axId val="1848428063"/>
      </c:barChart>
      <c:catAx>
        <c:axId val="184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428063"/>
        <c:crosses val="autoZero"/>
        <c:auto val="1"/>
        <c:lblAlgn val="ctr"/>
        <c:lblOffset val="100"/>
        <c:noMultiLvlLbl val="0"/>
      </c:catAx>
      <c:valAx>
        <c:axId val="184842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4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Gráficas!$B$23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Gráficas!$A$24:$A$30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Gráficas!$B$24:$B$30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F-480F-85CC-E959C9247DEB}"/>
            </c:ext>
          </c:extLst>
        </c:ser>
        <c:ser>
          <c:idx val="1"/>
          <c:order val="1"/>
          <c:tx>
            <c:strRef>
              <c:f>Gráficas!$C$23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Gráficas!$A$24:$A$30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Gráficas!$C$24:$C$30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F-480F-85CC-E959C9247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0199327"/>
        <c:axId val="1870209311"/>
      </c:barChart>
      <c:catAx>
        <c:axId val="1870199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209311"/>
        <c:crosses val="autoZero"/>
        <c:auto val="1"/>
        <c:lblAlgn val="ctr"/>
        <c:lblOffset val="100"/>
        <c:noMultiLvlLbl val="0"/>
      </c:catAx>
      <c:valAx>
        <c:axId val="1870209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Gráficas!$A$45</c:f>
              <c:strCache>
                <c:ptCount val="1"/>
                <c:pt idx="0">
                  <c:v> Microsoft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Gráficas!$B$45:$C$45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0-4B1F-9240-619343B2E116}"/>
            </c:ext>
          </c:extLst>
        </c:ser>
        <c:ser>
          <c:idx val="1"/>
          <c:order val="1"/>
          <c:tx>
            <c:strRef>
              <c:f>Gráficas!$A$46</c:f>
              <c:strCache>
                <c:ptCount val="1"/>
                <c:pt idx="0">
                  <c:v>Apple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Gráficas!$B$46:$C$46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0-4B1F-9240-619343B2E116}"/>
            </c:ext>
          </c:extLst>
        </c:ser>
        <c:ser>
          <c:idx val="2"/>
          <c:order val="2"/>
          <c:tx>
            <c:strRef>
              <c:f>Gráficas!$A$47</c:f>
              <c:strCache>
                <c:ptCount val="1"/>
                <c:pt idx="0">
                  <c:v>Asus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Gráficas!$B$47:$C$47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0-4B1F-9240-619343B2E116}"/>
            </c:ext>
          </c:extLst>
        </c:ser>
        <c:ser>
          <c:idx val="3"/>
          <c:order val="3"/>
          <c:tx>
            <c:strRef>
              <c:f>Gráficas!$A$48</c:f>
              <c:strCache>
                <c:ptCount val="1"/>
                <c:pt idx="0">
                  <c:v>Dell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Gráficas!$B$48:$C$48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0-4B1F-9240-619343B2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85391"/>
        <c:axId val="1836077071"/>
      </c:lineChart>
      <c:catAx>
        <c:axId val="18360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077071"/>
        <c:crosses val="autoZero"/>
        <c:auto val="1"/>
        <c:lblAlgn val="ctr"/>
        <c:lblOffset val="100"/>
        <c:noMultiLvlLbl val="0"/>
      </c:catAx>
      <c:valAx>
        <c:axId val="18360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0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Gráficas!$B$83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Gráficas!$A$84:$A$99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Gráficas!$B$84:$B$99</c:f>
              <c:numCache>
                <c:formatCode>_-"$"\ * #,##0_-;\-"$"\ * #,##0_-;_-"$"\ * "-"_-;_-@_-</c:formatCode>
                <c:ptCount val="16"/>
                <c:pt idx="0">
                  <c:v>1000</c:v>
                </c:pt>
                <c:pt idx="1">
                  <c:v>958</c:v>
                </c:pt>
                <c:pt idx="2">
                  <c:v>1115</c:v>
                </c:pt>
                <c:pt idx="3">
                  <c:v>1300</c:v>
                </c:pt>
                <c:pt idx="4">
                  <c:v>1500</c:v>
                </c:pt>
                <c:pt idx="5">
                  <c:v>900</c:v>
                </c:pt>
                <c:pt idx="6">
                  <c:v>1600</c:v>
                </c:pt>
                <c:pt idx="7">
                  <c:v>1300</c:v>
                </c:pt>
                <c:pt idx="8">
                  <c:v>1348</c:v>
                </c:pt>
                <c:pt idx="9">
                  <c:v>1500</c:v>
                </c:pt>
                <c:pt idx="10">
                  <c:v>1800</c:v>
                </c:pt>
                <c:pt idx="11">
                  <c:v>1750</c:v>
                </c:pt>
                <c:pt idx="12">
                  <c:v>1900</c:v>
                </c:pt>
                <c:pt idx="13">
                  <c:v>1790</c:v>
                </c:pt>
                <c:pt idx="14">
                  <c:v>2000</c:v>
                </c:pt>
                <c:pt idx="1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B-47E4-A702-BAF6496D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359"/>
        <c:axId val="1935352927"/>
      </c:lineChart>
      <c:catAx>
        <c:axId val="19353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5352927"/>
        <c:crosses val="autoZero"/>
        <c:auto val="1"/>
        <c:lblAlgn val="ctr"/>
        <c:lblOffset val="100"/>
        <c:noMultiLvlLbl val="0"/>
      </c:catAx>
      <c:valAx>
        <c:axId val="19353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53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Gráficas!$A$108</c:f>
              <c:strCache>
                <c:ptCount val="1"/>
                <c:pt idx="0">
                  <c:v> Microsoft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Gráficas!$B$108:$C$108</c:f>
              <c:numCache>
                <c:formatCode>0%</c:formatCode>
                <c:ptCount val="2"/>
                <c:pt idx="0">
                  <c:v>0.625</c:v>
                </c:pt>
                <c:pt idx="1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4E15-AB04-58EEE46D9AA5}"/>
            </c:ext>
          </c:extLst>
        </c:ser>
        <c:ser>
          <c:idx val="1"/>
          <c:order val="1"/>
          <c:tx>
            <c:strRef>
              <c:f>Gráficas!$A$109</c:f>
              <c:strCache>
                <c:ptCount val="1"/>
                <c:pt idx="0">
                  <c:v>Apple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Gráficas!$B$109:$C$109</c:f>
              <c:numCache>
                <c:formatCode>0%</c:formatCode>
                <c:ptCount val="2"/>
                <c:pt idx="0">
                  <c:v>0.125</c:v>
                </c:pt>
                <c:pt idx="1">
                  <c:v>0.41935483870967744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D-4E15-AB04-58EEE46D9AA5}"/>
            </c:ext>
          </c:extLst>
        </c:ser>
        <c:ser>
          <c:idx val="2"/>
          <c:order val="2"/>
          <c:tx>
            <c:strRef>
              <c:f>Gráficas!$A$110</c:f>
              <c:strCache>
                <c:ptCount val="1"/>
                <c:pt idx="0">
                  <c:v>Asus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Gráficas!$B$110:$C$110</c:f>
              <c:numCache>
                <c:formatCode>0%</c:formatCode>
                <c:ptCount val="2"/>
                <c:pt idx="0">
                  <c:v>0.25</c:v>
                </c:pt>
                <c:pt idx="1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D-4E15-AB04-58EEE46D9A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4724719"/>
        <c:axId val="1904719727"/>
      </c:barChart>
      <c:catAx>
        <c:axId val="19047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719727"/>
        <c:crosses val="autoZero"/>
        <c:auto val="1"/>
        <c:lblAlgn val="ctr"/>
        <c:lblOffset val="100"/>
        <c:noMultiLvlLbl val="0"/>
      </c:catAx>
      <c:valAx>
        <c:axId val="19047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7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Gráficas!$C$125</c:f>
              <c:strCache>
                <c:ptCount val="1"/>
                <c:pt idx="0">
                  <c:v>Noviembre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Gráficas!$A$126:$B$133</c15:sqref>
                  </c15:fullRef>
                </c:ext>
              </c:extLst>
              <c:f>(Gráficas!$A$126:$B$127,Gráficas!$A$129:$B$131,Gráficas!$A$133:$B$133)</c:f>
              <c:multiLvlStrCache>
                <c:ptCount val="6"/>
                <c:lvl>
                  <c:pt idx="0">
                    <c:v> Microsoft </c:v>
                  </c:pt>
                  <c:pt idx="1">
                    <c:v>Apple </c:v>
                  </c:pt>
                  <c:pt idx="2">
                    <c:v>Dell </c:v>
                  </c:pt>
                  <c:pt idx="3">
                    <c:v> Microsoft </c:v>
                  </c:pt>
                  <c:pt idx="4">
                    <c:v>Apple </c:v>
                  </c:pt>
                  <c:pt idx="5">
                    <c:v>Dell </c:v>
                  </c:pt>
                </c:lvl>
                <c:lvl>
                  <c:pt idx="0">
                    <c:v>SI</c:v>
                  </c:pt>
                  <c:pt idx="3">
                    <c:v>NO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Gráficas!$C$126:$C$133</c15:sqref>
                  </c15:fullRef>
                </c:ext>
              </c:extLst>
              <c:f>(Gráficas!$C$126:$C$127,Gráficas!$C$129:$C$131,Gráficas!$C$133)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D97-B798-F6B36BB86E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31819327"/>
        <c:axId val="1931819743"/>
      </c:barChart>
      <c:catAx>
        <c:axId val="19318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819743"/>
        <c:crosses val="autoZero"/>
        <c:auto val="1"/>
        <c:lblAlgn val="ctr"/>
        <c:lblOffset val="100"/>
        <c:noMultiLvlLbl val="0"/>
      </c:catAx>
      <c:valAx>
        <c:axId val="193181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8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B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133350</xdr:rowOff>
    </xdr:from>
    <xdr:to>
      <xdr:col>1</xdr:col>
      <xdr:colOff>742950</xdr:colOff>
      <xdr:row>18</xdr:row>
      <xdr:rowOff>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3C0BA-41A1-A660-8511-D215C05C14B8}"/>
            </a:ext>
          </a:extLst>
        </xdr:cNvPr>
        <xdr:cNvSpPr/>
      </xdr:nvSpPr>
      <xdr:spPr>
        <a:xfrm>
          <a:off x="209550" y="2800350"/>
          <a:ext cx="1295400" cy="6286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Base</a:t>
          </a:r>
          <a:r>
            <a:rPr lang="es-CO" sz="1100" baseline="0"/>
            <a:t> Datos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180975</xdr:rowOff>
    </xdr:from>
    <xdr:to>
      <xdr:col>7</xdr:col>
      <xdr:colOff>590550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AAEF67-E61F-6FFE-1F71-FE7102AD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14</xdr:row>
      <xdr:rowOff>19050</xdr:rowOff>
    </xdr:from>
    <xdr:to>
      <xdr:col>5</xdr:col>
      <xdr:colOff>342900</xdr:colOff>
      <xdr:row>15</xdr:row>
      <xdr:rowOff>28575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6CDA1-27E4-6532-A8F7-28A9F5A81807}"/>
            </a:ext>
          </a:extLst>
        </xdr:cNvPr>
        <xdr:cNvSpPr/>
      </xdr:nvSpPr>
      <xdr:spPr>
        <a:xfrm rot="10800000">
          <a:off x="3600450" y="590550"/>
          <a:ext cx="1095375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59</xdr:row>
      <xdr:rowOff>33337</xdr:rowOff>
    </xdr:from>
    <xdr:to>
      <xdr:col>10</xdr:col>
      <xdr:colOff>104775</xdr:colOff>
      <xdr:row>73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93ACFF-7FA6-4314-847F-564C3B6B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</xdr:row>
      <xdr:rowOff>176212</xdr:rowOff>
    </xdr:from>
    <xdr:to>
      <xdr:col>8</xdr:col>
      <xdr:colOff>466725</xdr:colOff>
      <xdr:row>17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B4238B-510F-B0E8-A9A4-A2700FEAB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22</xdr:row>
      <xdr:rowOff>33337</xdr:rowOff>
    </xdr:from>
    <xdr:to>
      <xdr:col>9</xdr:col>
      <xdr:colOff>76200</xdr:colOff>
      <xdr:row>36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16D2C6-8441-6C82-A4EF-C57BC6E7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40</xdr:row>
      <xdr:rowOff>80962</xdr:rowOff>
    </xdr:from>
    <xdr:to>
      <xdr:col>8</xdr:col>
      <xdr:colOff>504825</xdr:colOff>
      <xdr:row>54</xdr:row>
      <xdr:rowOff>157162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A8B109-B664-7F35-9BF0-6EBF1ECD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78</xdr:row>
      <xdr:rowOff>71437</xdr:rowOff>
    </xdr:from>
    <xdr:to>
      <xdr:col>9</xdr:col>
      <xdr:colOff>428625</xdr:colOff>
      <xdr:row>92</xdr:row>
      <xdr:rowOff>147637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D384CE-FF0C-E9BC-D0C6-A733A903C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385762</xdr:colOff>
      <xdr:row>102</xdr:row>
      <xdr:rowOff>80962</xdr:rowOff>
    </xdr:from>
    <xdr:to>
      <xdr:col>9</xdr:col>
      <xdr:colOff>42862</xdr:colOff>
      <xdr:row>116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B78448B-520C-AFB1-D54C-59E788D0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609600</xdr:colOff>
      <xdr:row>123</xdr:row>
      <xdr:rowOff>128587</xdr:rowOff>
    </xdr:from>
    <xdr:to>
      <xdr:col>9</xdr:col>
      <xdr:colOff>266700</xdr:colOff>
      <xdr:row>138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E32ECB8-85EC-D889-2682-2BE63A518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xIP" refreshedDate="43947.661514120373" createdVersion="6" refreshedVersion="6" minRefreshableVersion="3" recordCount="59" xr:uid="{AF3EDE50-501B-416D-B482-7CEC4F7E2EF6}">
  <cacheSource type="worksheet">
    <worksheetSource ref="A19:O78" sheet="BD"/>
  </cacheSource>
  <cacheFields count="16">
    <cacheField name="order_id" numFmtId="0">
      <sharedItems containsSemiMixedTypes="0" containsString="0" containsNumber="1" containsInteger="1" minValue="1000" maxValue="1012"/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/>
    </cacheField>
    <cacheField name="vendor_id" numFmtId="0">
      <sharedItems containsSemiMixedTypes="0" containsString="0" containsNumber="1" containsInteger="1" minValue="5000" maxValue="5600"/>
    </cacheField>
    <cacheField name="vendor_name " numFmtId="0">
      <sharedItems count="7">
        <s v=" Microsoft "/>
        <s v="Apple "/>
        <s v="Asus "/>
        <s v="Dell "/>
        <s v="Lenovo "/>
        <s v="Monoprice "/>
        <s v="Sony "/>
      </sharedItems>
    </cacheField>
    <cacheField name="price " numFmtId="0">
      <sharedItems containsSemiMixedTypes="0" containsString="0" containsNumber="1" containsInteger="1" minValue="10" maxValue="1299"/>
    </cacheField>
    <cacheField name="Verificación" numFmtId="0">
      <sharedItems/>
    </cacheField>
    <cacheField name="Semaforo" numFmtId="0">
      <sharedItems containsSemiMixedTypes="0" containsString="0" containsNumber="1" containsInteger="1" minValue="1" maxValue="3"/>
    </cacheField>
    <cacheField name="quantity" numFmtId="0">
      <sharedItems containsSemiMixedTypes="0" containsString="0" containsNumber="1" containsInteger="1" minValue="1" maxValue="4"/>
    </cacheField>
    <cacheField name="valor" numFmtId="0">
      <sharedItems containsSemiMixedTypes="0" containsString="0" containsNumber="1" containsInteger="1" minValue="15" maxValue="5196"/>
    </cacheField>
    <cacheField name="order_date" numFmtId="14">
      <sharedItems containsSemiMixedTypes="0" containsNonDate="0" containsDate="1" containsString="0" minDate="2018-10-12T00:00:00" maxDate="2018-11-22T00:00:00" count="14">
        <d v="2018-10-15T00:00:00"/>
        <d v="2018-10-14T00:00:00"/>
        <d v="2018-10-17T00:00:00"/>
        <d v="2018-10-16T00:00:00"/>
        <d v="2018-10-12T00:00:00"/>
        <d v="2018-10-21T00:00:00"/>
        <d v="2018-10-13T00:00:00"/>
        <d v="2018-11-15T00:00:00"/>
        <d v="2018-11-14T00:00:00"/>
        <d v="2018-11-17T00:00:00"/>
        <d v="2018-11-16T00:00:00"/>
        <d v="2018-11-12T00:00:00"/>
        <d v="2018-11-21T00:00:00"/>
        <d v="2018-11-13T00:00:00"/>
      </sharedItems>
      <fieldGroup par="15" base="10">
        <rangePr groupBy="days" startDate="2018-10-12T00:00:00" endDate="2018-11-22T00:00:00"/>
        <groupItems count="368">
          <s v="&lt;12/10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11/2018"/>
        </groupItems>
      </fieldGroup>
    </cacheField>
    <cacheField name="delivery_date" numFmtId="14">
      <sharedItems containsSemiMixedTypes="0" containsNonDate="0" containsDate="1" containsString="0" minDate="2018-10-15T00:00:00" maxDate="2018-11-25T00:00:00"/>
    </cacheField>
    <cacheField name="ship_name " numFmtId="0">
      <sharedItems/>
    </cacheField>
    <cacheField name="ship_address " numFmtId="0">
      <sharedItems/>
    </cacheField>
    <cacheField name="tracking_number" numFmtId="0">
      <sharedItems/>
    </cacheField>
    <cacheField name="Meses" numFmtId="0" databaseField="0">
      <fieldGroup base="10">
        <rangePr groupBy="months" startDate="2018-10-12T00:00:00" endDate="2018-11-22T00:00:00"/>
        <groupItems count="14">
          <s v="&lt;12/10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001"/>
    <n v="1500"/>
    <s v="Iphone 7"/>
    <n v="5100"/>
    <x v="0"/>
    <n v="399"/>
    <s v="Ignorar"/>
    <n v="1"/>
    <n v="3"/>
    <n v="1197"/>
    <x v="0"/>
    <d v="2018-10-18T00:00:00"/>
    <s v="Carol Campbell"/>
    <s v="1931 Brown St, Gainesville, FL 85321"/>
    <s v="AB61001 "/>
  </r>
  <r>
    <n v="1001"/>
    <n v="1400"/>
    <s v="Iphone X"/>
    <n v="5100"/>
    <x v="0"/>
    <n v="799"/>
    <s v="Aplica bono"/>
    <n v="3"/>
    <n v="1"/>
    <n v="799"/>
    <x v="0"/>
    <d v="2018-10-18T00:00:00"/>
    <s v="Carol Campbell"/>
    <s v="1931 Brown St, Gainesville, FL 85321"/>
    <s v="AB61001 "/>
  </r>
  <r>
    <n v="1001"/>
    <n v="1500"/>
    <s v="Iphone 7"/>
    <n v="5100"/>
    <x v="0"/>
    <n v="399"/>
    <s v="Ignorar"/>
    <n v="1"/>
    <n v="2"/>
    <n v="798"/>
    <x v="0"/>
    <d v="2018-10-18T00:00:00"/>
    <s v="Carol Campbell"/>
    <s v="1931 Brown St, Gainesville, FL 85321"/>
    <s v="AB61001 "/>
  </r>
  <r>
    <n v="1002"/>
    <n v="1600"/>
    <s v="Iphone 8"/>
    <n v="5100"/>
    <x v="0"/>
    <n v="599"/>
    <s v="Ignorar"/>
    <n v="1"/>
    <n v="1"/>
    <n v="599"/>
    <x v="1"/>
    <d v="2018-10-17T00:00:00"/>
    <s v="Julia Jones "/>
    <s v="1622 Seaside St, Seattle, WA 32569 "/>
    <s v="CD62001 "/>
  </r>
  <r>
    <n v="1001"/>
    <n v="1400"/>
    <s v="Iphone X"/>
    <n v="5100"/>
    <x v="0"/>
    <n v="799"/>
    <s v="Aplica bono"/>
    <n v="3"/>
    <n v="1"/>
    <n v="799"/>
    <x v="0"/>
    <d v="2018-10-18T00:00:00"/>
    <s v="Carol Campbell"/>
    <s v="1931 Brown St, Gainesville, FL 85321"/>
    <s v="AB61001 "/>
  </r>
  <r>
    <n v="1002"/>
    <n v="1600"/>
    <s v="Iphone 8"/>
    <n v="5100"/>
    <x v="0"/>
    <n v="599"/>
    <s v="Ignorar"/>
    <n v="1"/>
    <n v="2"/>
    <n v="1198"/>
    <x v="1"/>
    <d v="2018-10-17T00:00:00"/>
    <s v="Julia Jones "/>
    <s v="1622 Seaside St, Seattle, WA 32569 "/>
    <s v="CD62001 "/>
  </r>
  <r>
    <n v="1000"/>
    <n v="1300"/>
    <s v="Macbook Air (2015) "/>
    <n v="5000"/>
    <x v="1"/>
    <n v="999"/>
    <s v="Aplica bono"/>
    <n v="3"/>
    <n v="3"/>
    <n v="2997"/>
    <x v="2"/>
    <d v="2018-10-20T00:00:00"/>
    <s v="Anna Addison"/>
    <s v="1325 Candy Rd, San Francisco, CA 96123"/>
    <s v="ZW60001 "/>
  </r>
  <r>
    <n v="1000"/>
    <n v="1200"/>
    <s v="Macbook Pro (2017)"/>
    <n v="5000"/>
    <x v="1"/>
    <n v="1299"/>
    <s v="Aplica bono"/>
    <n v="3"/>
    <n v="2"/>
    <n v="2598"/>
    <x v="2"/>
    <d v="2018-10-20T00:00:00"/>
    <s v="Anna Addison"/>
    <s v="1325 Candy Rd, San Francisco, CA 96123"/>
    <s v="ZW60001 "/>
  </r>
  <r>
    <n v="1000"/>
    <n v="1200"/>
    <s v="Macbook Pro (2017)"/>
    <n v="5000"/>
    <x v="1"/>
    <n v="1299"/>
    <s v="Aplica bono"/>
    <n v="3"/>
    <n v="1"/>
    <n v="1299"/>
    <x v="2"/>
    <d v="2018-10-20T00:00:00"/>
    <s v="Anna Addison"/>
    <s v="1325 Candy Rd, San Francisco, CA 96123"/>
    <s v="ZW60001 "/>
  </r>
  <r>
    <n v="1000"/>
    <n v="1300"/>
    <s v="Macbook Air (2015) "/>
    <n v="5000"/>
    <x v="1"/>
    <n v="999"/>
    <s v="Aplica bono"/>
    <n v="3"/>
    <n v="2"/>
    <n v="1998"/>
    <x v="2"/>
    <d v="2018-10-20T00:00:00"/>
    <s v="Anna Addison"/>
    <s v="1325 Candy Rd, San Francisco, CA 96123"/>
    <s v="ZW60001 "/>
  </r>
  <r>
    <n v="1004"/>
    <n v="2000"/>
    <s v="ESC8000 G4"/>
    <n v="5300"/>
    <x v="2"/>
    <n v="450"/>
    <s v="Ignorar"/>
    <n v="1"/>
    <n v="3"/>
    <n v="1350"/>
    <x v="3"/>
    <d v="2018-10-19T00:00:00"/>
    <s v="Rachel Rose"/>
    <s v="1465 River Dr, Boston, MA 43625 "/>
    <s v="IK64001 "/>
  </r>
  <r>
    <n v="1004"/>
    <n v="2000"/>
    <s v="ESC8000 G4"/>
    <n v="5300"/>
    <x v="2"/>
    <n v="450"/>
    <s v="Ignorar"/>
    <n v="1"/>
    <n v="2"/>
    <n v="900"/>
    <x v="3"/>
    <d v="2018-10-19T00:00:00"/>
    <s v="Rachel Rose"/>
    <s v="1465 River Dr, Boston, MA 43625 "/>
    <s v="IK64001 "/>
  </r>
  <r>
    <n v="1003"/>
    <n v="1900"/>
    <s v="ESC8000 G3"/>
    <n v="5300"/>
    <x v="2"/>
    <n v="650"/>
    <s v="Aplica bono"/>
    <n v="3"/>
    <n v="1"/>
    <n v="650"/>
    <x v="4"/>
    <d v="2018-10-15T00:00:00"/>
    <s v="Irene Everly "/>
    <s v="1756 East Dr, Houston, TX 28562"/>
    <s v="KB63001 "/>
  </r>
  <r>
    <n v="1003"/>
    <n v="1900"/>
    <s v="ESC8000 G3"/>
    <n v="5300"/>
    <x v="2"/>
    <n v="650"/>
    <s v="Aplica bono"/>
    <n v="3"/>
    <n v="2"/>
    <n v="1300"/>
    <x v="4"/>
    <d v="2018-10-15T00:00:00"/>
    <s v="Irene Everly "/>
    <s v="1756 East Dr, Houston, TX 28562"/>
    <s v="KB63001 "/>
  </r>
  <r>
    <n v="1004"/>
    <n v="2200"/>
    <s v="XPS 15 - 5070"/>
    <n v="5400"/>
    <x v="3"/>
    <n v="600"/>
    <s v="Falta poco"/>
    <n v="2"/>
    <n v="3"/>
    <n v="1800"/>
    <x v="3"/>
    <d v="2018-10-19T00:00:00"/>
    <s v="Rachel Rose"/>
    <s v="1465 River Dr, Boston, MA 43625 "/>
    <s v="IK64001 "/>
  </r>
  <r>
    <n v="1004"/>
    <n v="2100"/>
    <s v="XPS 13 - 5080"/>
    <n v="5400"/>
    <x v="3"/>
    <n v="1250"/>
    <s v="Aplica bono"/>
    <n v="3"/>
    <n v="1"/>
    <n v="1250"/>
    <x v="3"/>
    <d v="2018-10-19T00:00:00"/>
    <s v="Rachel Rose"/>
    <s v="1465 River Dr, Boston, MA 43625 "/>
    <s v="IK64001 "/>
  </r>
  <r>
    <n v="1004"/>
    <n v="2200"/>
    <s v="XPS 15 - 5070"/>
    <n v="5400"/>
    <x v="3"/>
    <n v="600"/>
    <s v="Falta poco"/>
    <n v="2"/>
    <n v="2"/>
    <n v="1200"/>
    <x v="3"/>
    <d v="2018-10-19T00:00:00"/>
    <s v="Rachel Rose"/>
    <s v="1465 River Dr, Boston, MA 43625 "/>
    <s v="IK64001 "/>
  </r>
  <r>
    <n v="1004"/>
    <n v="2100"/>
    <s v="XPS 13 - 5080"/>
    <n v="5400"/>
    <x v="3"/>
    <n v="1250"/>
    <s v="Aplica bono"/>
    <n v="3"/>
    <n v="3"/>
    <n v="3750"/>
    <x v="3"/>
    <d v="2018-10-19T00:00:00"/>
    <s v="Rachel Rose"/>
    <s v="1465 River Dr, Boston, MA 43625 "/>
    <s v="IK64001 "/>
  </r>
  <r>
    <n v="1003"/>
    <n v="1800"/>
    <s v="Ipad Mini 3th gen"/>
    <n v="5200"/>
    <x v="4"/>
    <n v="499"/>
    <s v="Ignorar"/>
    <n v="1"/>
    <n v="2"/>
    <n v="998"/>
    <x v="4"/>
    <d v="2018-10-15T00:00:00"/>
    <s v="Irene Everly "/>
    <s v="1756 East Dr, Houston, TX 28562"/>
    <s v="KB63001 "/>
  </r>
  <r>
    <n v="1003"/>
    <n v="1800"/>
    <s v="Ipad Mini 3th gen"/>
    <n v="5200"/>
    <x v="4"/>
    <n v="499"/>
    <s v="Ignorar"/>
    <n v="1"/>
    <n v="1"/>
    <n v="499"/>
    <x v="4"/>
    <d v="2018-10-15T00:00:00"/>
    <s v="Irene Everly "/>
    <s v="1756 East Dr, Houston, TX 28562"/>
    <s v="KB63001 "/>
  </r>
  <r>
    <n v="1002"/>
    <n v="1700"/>
    <s v="Ipad Air"/>
    <n v="5200"/>
    <x v="4"/>
    <n v="899"/>
    <s v="Aplica bono"/>
    <n v="3"/>
    <n v="1"/>
    <n v="899"/>
    <x v="1"/>
    <d v="2018-10-17T00:00:00"/>
    <s v="Julia Jones "/>
    <s v="1622 Seaside St, Seattle, WA 32569 "/>
    <s v="CD62001 "/>
  </r>
  <r>
    <n v="1002"/>
    <n v="1700"/>
    <s v="Ipad Air"/>
    <n v="5200"/>
    <x v="4"/>
    <n v="899"/>
    <s v="Aplica bono"/>
    <n v="3"/>
    <n v="3"/>
    <n v="2697"/>
    <x v="1"/>
    <d v="2018-10-17T00:00:00"/>
    <s v="Julia Jones "/>
    <s v="1622 Seaside St, Seattle, WA 32569 "/>
    <s v="CD62001 "/>
  </r>
  <r>
    <n v="1006"/>
    <n v="2400"/>
    <s v="Monoprice Ultra Slim Series High Speed HDMI Cable - 4K"/>
    <n v="5500"/>
    <x v="5"/>
    <n v="10"/>
    <s v="Ignorar"/>
    <n v="1"/>
    <n v="2"/>
    <n v="20"/>
    <x v="5"/>
    <d v="2018-10-24T00:00:00"/>
    <s v="Wendy West"/>
    <s v="1252 Vine St, Chicago, IL 73215"/>
    <s v="XH66001 "/>
  </r>
  <r>
    <n v="1005"/>
    <n v="2300"/>
    <s v="Monoprice Ultra Slim Series High Speed HDMI Cable"/>
    <n v="5500"/>
    <x v="5"/>
    <n v="15"/>
    <s v="Ignorar"/>
    <n v="1"/>
    <n v="1"/>
    <n v="15"/>
    <x v="6"/>
    <d v="2018-10-16T00:00:00"/>
    <s v="Sophie Sutton"/>
    <s v="1896 West Dr, Portland, OR 65842"/>
    <s v="OP65001 "/>
  </r>
  <r>
    <n v="1005"/>
    <n v="2400"/>
    <s v="Monoprice Ultra Slim Series High Speed HDMI Cable - 4K"/>
    <n v="5500"/>
    <x v="5"/>
    <n v="10"/>
    <s v="Ignorar"/>
    <n v="1"/>
    <n v="3"/>
    <n v="30"/>
    <x v="6"/>
    <d v="2018-10-16T00:00:00"/>
    <s v="Sophie Sutton"/>
    <s v="1896 West Dr, Portland, OR 65842"/>
    <s v="OP65001 "/>
  </r>
  <r>
    <n v="1005"/>
    <n v="2300"/>
    <s v="Monoprice Ultra Slim Series High Speed HDMI Cable"/>
    <n v="5500"/>
    <x v="5"/>
    <n v="15"/>
    <s v="Ignorar"/>
    <n v="1"/>
    <n v="1"/>
    <n v="15"/>
    <x v="6"/>
    <d v="2018-10-16T00:00:00"/>
    <s v="Sophie Sutton"/>
    <s v="1896 West Dr, Portland, OR 65842"/>
    <s v="OP65001 "/>
  </r>
  <r>
    <n v="1006"/>
    <n v="2500"/>
    <s v="Avantree HT3189 Wireless Headphones"/>
    <n v="5600"/>
    <x v="6"/>
    <n v="250"/>
    <s v="Ignorar"/>
    <n v="1"/>
    <n v="1"/>
    <n v="250"/>
    <x v="5"/>
    <d v="2018-10-24T00:00:00"/>
    <s v="Wendy West"/>
    <s v="1252 Vine St, Chicago, IL 73215"/>
    <s v="XH66001 "/>
  </r>
  <r>
    <n v="1006"/>
    <n v="2600"/>
    <s v="COWIN E7 PRO"/>
    <n v="5600"/>
    <x v="6"/>
    <n v="800"/>
    <s v="Aplica bono"/>
    <n v="3"/>
    <n v="1"/>
    <n v="800"/>
    <x v="5"/>
    <d v="2018-10-24T00:00:00"/>
    <s v="Wendy West"/>
    <s v="1252 Vine St, Chicago, IL 73215"/>
    <s v="XH66001 "/>
  </r>
  <r>
    <n v="1006"/>
    <n v="2500"/>
    <s v="Avantree HT3189 Wireless Headphones"/>
    <n v="5600"/>
    <x v="6"/>
    <n v="250"/>
    <s v="Ignorar"/>
    <n v="1"/>
    <n v="3"/>
    <n v="750"/>
    <x v="5"/>
    <d v="2018-10-24T00:00:00"/>
    <s v="Wendy West"/>
    <s v="1252 Vine St, Chicago, IL 73215"/>
    <s v="XH66001 "/>
  </r>
  <r>
    <n v="1006"/>
    <n v="2600"/>
    <s v="COWIN E7 PRO"/>
    <n v="5600"/>
    <x v="6"/>
    <n v="800"/>
    <s v="Aplica bono"/>
    <n v="3"/>
    <n v="2"/>
    <n v="1600"/>
    <x v="5"/>
    <d v="2018-10-24T00:00:00"/>
    <s v="Wendy West"/>
    <s v="1252 Vine St, Chicago, IL 73215"/>
    <s v="XH66001 "/>
  </r>
  <r>
    <n v="1007"/>
    <n v="1400"/>
    <s v="Iphone X"/>
    <n v="5100"/>
    <x v="0"/>
    <n v="799"/>
    <s v="Aplica bono"/>
    <n v="3"/>
    <n v="2"/>
    <n v="1598"/>
    <x v="7"/>
    <d v="2018-11-18T00:00:00"/>
    <s v="Carol Campbell"/>
    <s v="1931 Brown St, Gainesville, FL 85321"/>
    <s v="BH33001"/>
  </r>
  <r>
    <n v="1007"/>
    <n v="1600"/>
    <s v="Iphone 8"/>
    <n v="5100"/>
    <x v="0"/>
    <n v="599"/>
    <s v="Ignorar"/>
    <n v="1"/>
    <n v="2"/>
    <n v="1198"/>
    <x v="7"/>
    <d v="2018-11-18T00:00:00"/>
    <s v="Carol Campbell"/>
    <s v="1931 Brown St, Gainesville, FL 85321"/>
    <s v="BH33001"/>
  </r>
  <r>
    <n v="1007"/>
    <n v="1300"/>
    <s v="Macbook Air (2015) "/>
    <n v="5000"/>
    <x v="1"/>
    <n v="999"/>
    <s v="Aplica bono"/>
    <n v="3"/>
    <n v="3"/>
    <n v="2997"/>
    <x v="7"/>
    <d v="2018-11-18T00:00:00"/>
    <s v="Carol Campbell"/>
    <s v="1931 Brown St, Gainesville, FL 85321"/>
    <s v="BH33001"/>
  </r>
  <r>
    <n v="1008"/>
    <n v="1200"/>
    <s v="Macbook Pro (2017)"/>
    <n v="5000"/>
    <x v="1"/>
    <n v="1299"/>
    <s v="Aplica bono"/>
    <n v="3"/>
    <n v="3"/>
    <n v="3897"/>
    <x v="8"/>
    <d v="2018-11-17T00:00:00"/>
    <s v="Julia Jones "/>
    <s v="1622 Seaside St, Seattle, WA 32569 "/>
    <s v="IP38001"/>
  </r>
  <r>
    <n v="1007"/>
    <n v="1900"/>
    <s v="ESC8000 G3"/>
    <n v="5300"/>
    <x v="2"/>
    <n v="650"/>
    <s v="Aplica bono"/>
    <n v="3"/>
    <n v="2"/>
    <n v="1300"/>
    <x v="7"/>
    <d v="2018-11-18T00:00:00"/>
    <s v="Carol Campbell"/>
    <s v="1931 Brown St, Gainesville, FL 85321"/>
    <s v="BH33001"/>
  </r>
  <r>
    <n v="1008"/>
    <n v="1900"/>
    <s v="ESC8000 G3"/>
    <n v="5300"/>
    <x v="2"/>
    <n v="650"/>
    <s v="Aplica bono"/>
    <n v="3"/>
    <n v="4"/>
    <n v="2600"/>
    <x v="8"/>
    <d v="2018-11-17T00:00:00"/>
    <s v="Julia Jones "/>
    <s v="1622 Seaside St, Seattle, WA 32569 "/>
    <s v="IP38001"/>
  </r>
  <r>
    <n v="1009"/>
    <n v="2200"/>
    <s v="XPS 15 - 5070"/>
    <n v="5400"/>
    <x v="3"/>
    <n v="600"/>
    <s v="Falta poco"/>
    <n v="2"/>
    <n v="1"/>
    <n v="600"/>
    <x v="9"/>
    <d v="2018-11-20T00:00:00"/>
    <s v="Anna Addison"/>
    <s v="1325 Candy Rd, San Francisco, CA 96123"/>
    <s v="PL41001"/>
  </r>
  <r>
    <n v="1008"/>
    <n v="2100"/>
    <s v="XPS 13 - 5080"/>
    <n v="5400"/>
    <x v="3"/>
    <n v="1250"/>
    <s v="Aplica bono"/>
    <n v="3"/>
    <n v="2"/>
    <n v="2500"/>
    <x v="9"/>
    <d v="2018-11-20T00:00:00"/>
    <s v="Julia Jones "/>
    <s v="1622 Seaside St, Seattle, WA 32569 "/>
    <s v="IP38001"/>
  </r>
  <r>
    <n v="1008"/>
    <n v="2300"/>
    <s v="Monoprice Ultra Slim Series High Speed HDMI Cable"/>
    <n v="5500"/>
    <x v="5"/>
    <n v="15"/>
    <s v="Ignorar"/>
    <n v="1"/>
    <n v="3"/>
    <n v="45"/>
    <x v="9"/>
    <d v="2018-11-20T00:00:00"/>
    <s v="Julia Jones "/>
    <s v="1622 Seaside St, Seattle, WA 32569 "/>
    <s v="IP38001"/>
  </r>
  <r>
    <n v="1009"/>
    <n v="2500"/>
    <s v="Avantree HT3189 Wireless Headphones"/>
    <n v="5600"/>
    <x v="6"/>
    <n v="250"/>
    <s v="Ignorar"/>
    <n v="1"/>
    <n v="2"/>
    <n v="500"/>
    <x v="9"/>
    <d v="2018-11-20T00:00:00"/>
    <s v="Anna Addison"/>
    <s v="1325 Candy Rd, San Francisco, CA 96123"/>
    <s v="PL41001"/>
  </r>
  <r>
    <n v="1010"/>
    <n v="2600"/>
    <s v="COWIN E7 PRO"/>
    <n v="5600"/>
    <x v="6"/>
    <n v="800"/>
    <s v="Aplica bono"/>
    <n v="3"/>
    <n v="2"/>
    <n v="1600"/>
    <x v="10"/>
    <d v="2018-11-19T00:00:00"/>
    <s v="Rachel Rose"/>
    <s v="1465 River Dr, Boston, MA 43625 "/>
    <s v="ZPW1801"/>
  </r>
  <r>
    <n v="1009"/>
    <n v="1500"/>
    <s v="Iphone 7"/>
    <n v="5100"/>
    <x v="0"/>
    <n v="399"/>
    <s v="Ignorar"/>
    <n v="1"/>
    <n v="2"/>
    <n v="798"/>
    <x v="10"/>
    <d v="2018-11-19T00:00:00"/>
    <s v="Anna Addison"/>
    <s v="1325 Candy Rd, San Francisco, CA 96123"/>
    <s v="PL41001"/>
  </r>
  <r>
    <n v="1009"/>
    <n v="1400"/>
    <s v="Iphone X"/>
    <n v="5100"/>
    <x v="0"/>
    <n v="799"/>
    <s v="Aplica bono"/>
    <n v="3"/>
    <n v="3"/>
    <n v="2397"/>
    <x v="11"/>
    <d v="2018-11-15T00:00:00"/>
    <s v="Anna Addison"/>
    <s v="1325 Candy Rd, San Francisco, CA 96123"/>
    <s v="PL41001"/>
  </r>
  <r>
    <n v="1010"/>
    <n v="2100"/>
    <s v="XPS 13 - 5080"/>
    <n v="5400"/>
    <x v="3"/>
    <n v="1250"/>
    <s v="Aplica bono"/>
    <n v="3"/>
    <n v="4"/>
    <n v="5000"/>
    <x v="11"/>
    <d v="2018-11-15T00:00:00"/>
    <s v="Rachel Rose"/>
    <s v="1465 River Dr, Boston, MA 43625 "/>
    <s v="ZPW1801"/>
  </r>
  <r>
    <n v="1010"/>
    <n v="2200"/>
    <s v="XPS 15 - 5070"/>
    <n v="5400"/>
    <x v="3"/>
    <n v="600"/>
    <s v="Falta poco"/>
    <n v="2"/>
    <n v="1"/>
    <n v="600"/>
    <x v="10"/>
    <d v="2018-11-19T00:00:00"/>
    <s v="Rachel Rose"/>
    <s v="1465 River Dr, Boston, MA 43625 "/>
    <s v="ZPW1801"/>
  </r>
  <r>
    <n v="1011"/>
    <n v="2100"/>
    <s v="XPS 13 - 5080"/>
    <n v="5400"/>
    <x v="3"/>
    <n v="1250"/>
    <s v="Aplica bono"/>
    <n v="3"/>
    <n v="2"/>
    <n v="2500"/>
    <x v="10"/>
    <d v="2018-11-19T00:00:00"/>
    <s v="Irene Everly "/>
    <s v="1756 East Dr, Houston, TX 28562"/>
    <s v="ATA5001"/>
  </r>
  <r>
    <n v="1009"/>
    <n v="1800"/>
    <s v="Ipad Mini 3th gen"/>
    <n v="5200"/>
    <x v="4"/>
    <n v="499"/>
    <s v="Ignorar"/>
    <n v="1"/>
    <n v="1"/>
    <n v="499"/>
    <x v="10"/>
    <d v="2018-11-19T00:00:00"/>
    <s v="Anna Addison"/>
    <s v="1325 Candy Rd, San Francisco, CA 96123"/>
    <s v="PL41001"/>
  </r>
  <r>
    <n v="1011"/>
    <n v="2600"/>
    <s v="COWIN E7 PRO"/>
    <n v="5600"/>
    <x v="6"/>
    <n v="800"/>
    <s v="Aplica bono"/>
    <n v="3"/>
    <n v="1"/>
    <n v="800"/>
    <x v="10"/>
    <d v="2018-11-19T00:00:00"/>
    <s v="Irene Everly "/>
    <s v="1756 East Dr, Houston, TX 28562"/>
    <s v="ATA5001"/>
  </r>
  <r>
    <n v="1010"/>
    <n v="2500"/>
    <s v="Avantree HT3189 Wireless Headphones"/>
    <n v="5600"/>
    <x v="6"/>
    <n v="250"/>
    <s v="Ignorar"/>
    <n v="1"/>
    <n v="3"/>
    <n v="750"/>
    <x v="11"/>
    <d v="2018-11-15T00:00:00"/>
    <s v="Rachel Rose"/>
    <s v="1465 River Dr, Boston, MA 43625 "/>
    <s v="ZPW1801"/>
  </r>
  <r>
    <n v="1010"/>
    <n v="2600"/>
    <s v="COWIN E7 PRO"/>
    <n v="5600"/>
    <x v="6"/>
    <n v="800"/>
    <s v="Aplica bono"/>
    <n v="3"/>
    <n v="2"/>
    <n v="1600"/>
    <x v="11"/>
    <d v="2018-11-15T00:00:00"/>
    <s v="Rachel Rose"/>
    <s v="1465 River Dr, Boston, MA 43625 "/>
    <s v="ZPW1801"/>
  </r>
  <r>
    <n v="1011"/>
    <n v="1200"/>
    <s v="Macbook Pro (2017)"/>
    <n v="5000"/>
    <x v="1"/>
    <n v="1299"/>
    <s v="Aplica bono"/>
    <n v="3"/>
    <n v="4"/>
    <n v="5196"/>
    <x v="8"/>
    <d v="2018-11-17T00:00:00"/>
    <s v="Irene Everly "/>
    <s v="1756 East Dr, Houston, TX 28562"/>
    <s v="ATA5001"/>
  </r>
  <r>
    <n v="1011"/>
    <n v="1300"/>
    <s v="Macbook Air (2015) "/>
    <n v="5000"/>
    <x v="1"/>
    <n v="999"/>
    <s v="Aplica bono"/>
    <n v="3"/>
    <n v="3"/>
    <n v="2997"/>
    <x v="8"/>
    <d v="2018-11-17T00:00:00"/>
    <s v="Irene Everly "/>
    <s v="1756 East Dr, Houston, TX 28562"/>
    <s v="ATA5001"/>
  </r>
  <r>
    <n v="1011"/>
    <n v="2000"/>
    <s v="ESC8000 G4"/>
    <n v="5300"/>
    <x v="2"/>
    <n v="450"/>
    <s v="Ignorar"/>
    <n v="1"/>
    <n v="2"/>
    <n v="900"/>
    <x v="12"/>
    <d v="2018-11-24T00:00:00"/>
    <s v="Irene Everly "/>
    <s v="1756 East Dr, Houston, TX 28562"/>
    <s v="ATA5001"/>
  </r>
  <r>
    <n v="1011"/>
    <n v="2000"/>
    <s v="ESC8000 G4"/>
    <n v="5300"/>
    <x v="2"/>
    <n v="450"/>
    <s v="Ignorar"/>
    <n v="1"/>
    <n v="1"/>
    <n v="450"/>
    <x v="13"/>
    <d v="2018-11-16T00:00:00"/>
    <s v="Irene Everly "/>
    <s v="1756 East Dr, Houston, TX 28562"/>
    <s v="ATA5001"/>
  </r>
  <r>
    <n v="1012"/>
    <n v="2100"/>
    <s v="XPS 13 - 5080"/>
    <n v="5400"/>
    <x v="3"/>
    <n v="1250"/>
    <s v="Aplica bono"/>
    <n v="3"/>
    <n v="2"/>
    <n v="2500"/>
    <x v="13"/>
    <d v="2018-11-16T00:00:00"/>
    <s v="Wendy West"/>
    <s v="1252 Vine St, Chicago, IL 73215"/>
    <s v="DSN2001"/>
  </r>
  <r>
    <n v="1012"/>
    <n v="1800"/>
    <s v="Ipad Mini 3th gen"/>
    <n v="5200"/>
    <x v="4"/>
    <n v="499"/>
    <s v="Ignorar"/>
    <n v="1"/>
    <n v="3"/>
    <n v="1497"/>
    <x v="13"/>
    <d v="2018-11-16T00:00:00"/>
    <s v="Wendy West"/>
    <s v="1252 Vine St, Chicago, IL 73215"/>
    <s v="DSN2001"/>
  </r>
  <r>
    <n v="1012"/>
    <n v="1800"/>
    <s v="Ipad Mini 3th gen"/>
    <n v="5200"/>
    <x v="4"/>
    <n v="499"/>
    <s v="Ignorar"/>
    <n v="1"/>
    <n v="2"/>
    <n v="998"/>
    <x v="12"/>
    <d v="2018-11-24T00:00:00"/>
    <s v="Wendy West"/>
    <s v="1252 Vine St, Chicago, IL 73215"/>
    <s v="DSN2001"/>
  </r>
  <r>
    <n v="1012"/>
    <n v="1700"/>
    <s v="Ipad Air"/>
    <n v="5200"/>
    <x v="4"/>
    <n v="899"/>
    <s v="Aplica bono"/>
    <n v="3"/>
    <n v="1"/>
    <n v="899"/>
    <x v="12"/>
    <d v="2018-11-24T00:00:00"/>
    <s v="Wendy West"/>
    <s v="1252 Vine St, Chicago, IL 73215"/>
    <s v="DSN2001"/>
  </r>
  <r>
    <n v="1012"/>
    <n v="1700"/>
    <s v="Ipad Air"/>
    <n v="5200"/>
    <x v="4"/>
    <n v="899"/>
    <s v="Aplica bono"/>
    <n v="3"/>
    <n v="2"/>
    <n v="1798"/>
    <x v="12"/>
    <d v="2018-11-24T00:00:00"/>
    <s v="Wendy West"/>
    <s v="1252 Vine St, Chicago, IL 73215"/>
    <s v="DSN2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45BF5-F51B-4775-9692-9645663611C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1:B9" firstHeaderRow="1" firstDataRow="1" firstDataCol="1"/>
  <pivotFields count="16">
    <pivotField showAll="0"/>
    <pivotField showAll="0"/>
    <pivotField showAll="0"/>
    <pivotField showAll="0"/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numFmtId="14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8">
    <i>
      <x v="1"/>
    </i>
    <i>
      <x v="3"/>
    </i>
    <i>
      <x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a de valor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93DF4-637D-4CCA-91FD-FEBE4CAE01F5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D11" firstHeaderRow="1" firstDataRow="3" firstDataCol="1"/>
  <pivotFields count="16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5"/>
    <field x="10"/>
  </colFields>
  <colItems count="3">
    <i>
      <x v="10"/>
    </i>
    <i>
      <x v="11"/>
    </i>
    <i t="grand">
      <x/>
    </i>
  </colItems>
  <dataFields count="1">
    <dataField name="Suma de valor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B06E-DFD3-415C-B1E1-0E22627B5265}">
  <dimension ref="A1:A19"/>
  <sheetViews>
    <sheetView showGridLines="0" showRowColHeaders="0" tabSelected="1" workbookViewId="0"/>
  </sheetViews>
  <sheetFormatPr baseColWidth="10" defaultColWidth="0" defaultRowHeight="15" zeroHeight="1" x14ac:dyDescent="0.25"/>
  <cols>
    <col min="1" max="8" width="11.42578125" customWidth="1"/>
    <col min="9" max="16384" width="11.42578125" hidden="1"/>
  </cols>
  <sheetData>
    <row r="1" s="25" customFormat="1" x14ac:dyDescent="0.25"/>
    <row r="2" s="25" customFormat="1" x14ac:dyDescent="0.25"/>
    <row r="3" s="25" customFormat="1" x14ac:dyDescent="0.25"/>
    <row r="4" s="25" customFormat="1" x14ac:dyDescent="0.25"/>
    <row r="5" s="25" customFormat="1" x14ac:dyDescent="0.25"/>
    <row r="6" s="25" customFormat="1" x14ac:dyDescent="0.25"/>
    <row r="7" s="25" customFormat="1" x14ac:dyDescent="0.25"/>
    <row r="8" s="25" customFormat="1" x14ac:dyDescent="0.25"/>
    <row r="9" s="25" customFormat="1" x14ac:dyDescent="0.25"/>
    <row r="10" s="25" customFormat="1" x14ac:dyDescent="0.25"/>
    <row r="11" s="25" customFormat="1" x14ac:dyDescent="0.25"/>
    <row r="12" s="25" customFormat="1" x14ac:dyDescent="0.25"/>
    <row r="13" s="25" customFormat="1" x14ac:dyDescent="0.25"/>
    <row r="14" s="25" customFormat="1" x14ac:dyDescent="0.25"/>
    <row r="15" s="25" customFormat="1" x14ac:dyDescent="0.25"/>
    <row r="16" s="25" customFormat="1" x14ac:dyDescent="0.25"/>
    <row r="17" s="25" customFormat="1" x14ac:dyDescent="0.25"/>
    <row r="18" s="25" customFormat="1" x14ac:dyDescent="0.25"/>
    <row r="19" s="25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0151-AF23-420F-AD14-B68E716576DA}">
  <dimension ref="A1:B9"/>
  <sheetViews>
    <sheetView workbookViewId="0">
      <selection activeCell="D18" sqref="D18"/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3" width="6" bestFit="1" customWidth="1"/>
    <col min="4" max="4" width="12.5703125" bestFit="1" customWidth="1"/>
  </cols>
  <sheetData>
    <row r="1" spans="1:2" x14ac:dyDescent="0.25">
      <c r="A1" s="10" t="s">
        <v>79</v>
      </c>
      <c r="B1" t="s">
        <v>80</v>
      </c>
    </row>
    <row r="2" spans="1:2" x14ac:dyDescent="0.25">
      <c r="A2" s="20" t="s">
        <v>1</v>
      </c>
      <c r="B2" s="11">
        <v>23979</v>
      </c>
    </row>
    <row r="3" spans="1:2" x14ac:dyDescent="0.25">
      <c r="A3" s="20" t="s">
        <v>3</v>
      </c>
      <c r="B3" s="11">
        <v>21700</v>
      </c>
    </row>
    <row r="4" spans="1:2" x14ac:dyDescent="0.25">
      <c r="A4" s="20" t="s">
        <v>0</v>
      </c>
      <c r="B4" s="11">
        <v>11381</v>
      </c>
    </row>
    <row r="5" spans="1:2" x14ac:dyDescent="0.25">
      <c r="A5" s="20" t="s">
        <v>4</v>
      </c>
      <c r="B5" s="11">
        <v>10784</v>
      </c>
    </row>
    <row r="6" spans="1:2" x14ac:dyDescent="0.25">
      <c r="A6" s="20" t="s">
        <v>2</v>
      </c>
      <c r="B6" s="11">
        <v>9450</v>
      </c>
    </row>
    <row r="7" spans="1:2" x14ac:dyDescent="0.25">
      <c r="A7" s="20" t="s">
        <v>6</v>
      </c>
      <c r="B7" s="11">
        <v>8650</v>
      </c>
    </row>
    <row r="8" spans="1:2" x14ac:dyDescent="0.25">
      <c r="A8" s="20" t="s">
        <v>5</v>
      </c>
      <c r="B8" s="11">
        <v>125</v>
      </c>
    </row>
    <row r="9" spans="1:2" x14ac:dyDescent="0.25">
      <c r="A9" s="20" t="s">
        <v>67</v>
      </c>
      <c r="B9" s="11">
        <v>86069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9EE0-9A34-4760-8D95-BB7D83A18B21}">
  <dimension ref="A1:O79"/>
  <sheetViews>
    <sheetView topLeftCell="A14" workbookViewId="0">
      <pane ySplit="6" topLeftCell="A20" activePane="bottomLeft" state="frozen"/>
      <selection activeCell="A14" sqref="A14"/>
      <selection pane="bottomLeft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20.140625" customWidth="1"/>
    <col min="4" max="4" width="12.28515625" bestFit="1" customWidth="1"/>
    <col min="5" max="5" width="13.7109375" bestFit="1" customWidth="1"/>
    <col min="6" max="7" width="13.7109375" customWidth="1"/>
    <col min="8" max="8" width="9" customWidth="1"/>
    <col min="9" max="9" width="8.42578125" bestFit="1" customWidth="1"/>
    <col min="10" max="10" width="8.42578125" customWidth="1"/>
    <col min="11" max="11" width="10.85546875" bestFit="1" customWidth="1"/>
    <col min="12" max="12" width="13.28515625" bestFit="1" customWidth="1"/>
    <col min="13" max="13" width="14.42578125" bestFit="1" customWidth="1"/>
    <col min="14" max="14" width="35.7109375" bestFit="1" customWidth="1"/>
    <col min="15" max="15" width="16.140625" bestFit="1" customWidth="1"/>
  </cols>
  <sheetData>
    <row r="1" spans="2:5" hidden="1" x14ac:dyDescent="0.25">
      <c r="C1" t="s">
        <v>0</v>
      </c>
      <c r="D1" s="1">
        <v>0.1</v>
      </c>
      <c r="E1" s="2">
        <f t="shared" ref="E1:E7" si="0">+SUMIF(vendor,C1,valor)</f>
        <v>5390</v>
      </c>
    </row>
    <row r="2" spans="2:5" hidden="1" x14ac:dyDescent="0.25">
      <c r="C2" t="s">
        <v>1</v>
      </c>
      <c r="D2" s="1">
        <v>0.1</v>
      </c>
      <c r="E2" s="2">
        <f t="shared" si="0"/>
        <v>8892</v>
      </c>
    </row>
    <row r="3" spans="2:5" hidden="1" x14ac:dyDescent="0.25">
      <c r="C3" t="s">
        <v>2</v>
      </c>
      <c r="D3" s="1">
        <v>0.2</v>
      </c>
      <c r="E3" s="2">
        <f t="shared" si="0"/>
        <v>4200</v>
      </c>
    </row>
    <row r="4" spans="2:5" hidden="1" x14ac:dyDescent="0.25">
      <c r="C4" t="s">
        <v>3</v>
      </c>
      <c r="D4" s="1">
        <v>0.15</v>
      </c>
      <c r="E4" s="2">
        <f t="shared" si="0"/>
        <v>8000</v>
      </c>
    </row>
    <row r="5" spans="2:5" hidden="1" x14ac:dyDescent="0.25">
      <c r="C5" t="s">
        <v>4</v>
      </c>
      <c r="D5" s="1">
        <v>0.15</v>
      </c>
      <c r="E5" s="2">
        <f t="shared" si="0"/>
        <v>5093</v>
      </c>
    </row>
    <row r="6" spans="2:5" hidden="1" x14ac:dyDescent="0.25">
      <c r="C6" t="s">
        <v>5</v>
      </c>
      <c r="D6" s="1">
        <v>0.2</v>
      </c>
      <c r="E6" s="2">
        <f t="shared" si="0"/>
        <v>80</v>
      </c>
    </row>
    <row r="7" spans="2:5" hidden="1" x14ac:dyDescent="0.25">
      <c r="C7" t="s">
        <v>6</v>
      </c>
      <c r="D7" s="1">
        <v>0.1</v>
      </c>
      <c r="E7" s="2">
        <f t="shared" si="0"/>
        <v>3400</v>
      </c>
    </row>
    <row r="8" spans="2:5" hidden="1" x14ac:dyDescent="0.25">
      <c r="C8" s="3" t="s">
        <v>7</v>
      </c>
      <c r="D8" s="4">
        <f>+SUM(D1:D7)</f>
        <v>1.0000000000000002</v>
      </c>
      <c r="E8" s="5">
        <f>+SUM(E1:E7)</f>
        <v>35055</v>
      </c>
    </row>
    <row r="9" spans="2:5" hidden="1" x14ac:dyDescent="0.25">
      <c r="C9" s="3" t="s">
        <v>8</v>
      </c>
      <c r="D9" s="4"/>
      <c r="E9" s="6">
        <f>+AVERAGE(E1:E7)</f>
        <v>5007.8571428571431</v>
      </c>
    </row>
    <row r="10" spans="2:5" hidden="1" x14ac:dyDescent="0.25">
      <c r="C10" s="3" t="s">
        <v>9</v>
      </c>
      <c r="D10" s="4"/>
      <c r="E10" s="7">
        <f>+(E1*D1)+(E2*D2)+(E3*D3)+(E4*D4)+(E5*D5)+(E6*D6)+(E7*D7)</f>
        <v>4588.1499999999996</v>
      </c>
    </row>
    <row r="11" spans="2:5" hidden="1" x14ac:dyDescent="0.25">
      <c r="D11" s="1"/>
    </row>
    <row r="12" spans="2:5" x14ac:dyDescent="0.25">
      <c r="D12" s="1"/>
    </row>
    <row r="13" spans="2:5" x14ac:dyDescent="0.25">
      <c r="D13" s="1"/>
    </row>
    <row r="14" spans="2:5" x14ac:dyDescent="0.25">
      <c r="D14" s="1"/>
    </row>
    <row r="15" spans="2:5" s="26" customFormat="1" ht="26.25" x14ac:dyDescent="0.4">
      <c r="B15" s="26" t="s">
        <v>87</v>
      </c>
      <c r="D15" s="27"/>
    </row>
    <row r="16" spans="2:5" x14ac:dyDescent="0.25">
      <c r="D16" s="1"/>
    </row>
    <row r="17" spans="1:15" x14ac:dyDescent="0.25">
      <c r="D17" s="1"/>
    </row>
    <row r="19" spans="1:15" s="3" customFormat="1" x14ac:dyDescent="0.25">
      <c r="A19" s="3" t="s">
        <v>10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  <c r="L19" s="3" t="s">
        <v>21</v>
      </c>
      <c r="M19" s="3" t="s">
        <v>22</v>
      </c>
      <c r="N19" s="3" t="s">
        <v>23</v>
      </c>
      <c r="O19" s="3" t="s">
        <v>24</v>
      </c>
    </row>
    <row r="20" spans="1:15" x14ac:dyDescent="0.25">
      <c r="A20">
        <v>1001</v>
      </c>
      <c r="B20">
        <v>1500</v>
      </c>
      <c r="C20" t="s">
        <v>25</v>
      </c>
      <c r="D20">
        <v>5100</v>
      </c>
      <c r="E20" t="s">
        <v>0</v>
      </c>
      <c r="F20">
        <v>399</v>
      </c>
      <c r="G20" t="str">
        <f>+IF(F20&gt;600,"Aplica bono",IF(F20=600,"Falta poco","Ignorar"))</f>
        <v>Ignorar</v>
      </c>
      <c r="H20" s="8">
        <f t="shared" ref="H20:H78" si="1">+IF(F20&gt;600,3,IF(F20=600,2,1))</f>
        <v>1</v>
      </c>
      <c r="I20">
        <v>3</v>
      </c>
      <c r="J20">
        <f t="shared" ref="J20:J78" si="2">+I20*F20</f>
        <v>1197</v>
      </c>
      <c r="K20" s="9">
        <v>43388</v>
      </c>
      <c r="L20" s="9">
        <v>43391</v>
      </c>
      <c r="M20" t="s">
        <v>26</v>
      </c>
      <c r="N20" t="s">
        <v>27</v>
      </c>
      <c r="O20" t="s">
        <v>28</v>
      </c>
    </row>
    <row r="21" spans="1:15" x14ac:dyDescent="0.25">
      <c r="A21">
        <v>1001</v>
      </c>
      <c r="B21">
        <v>1400</v>
      </c>
      <c r="C21" t="s">
        <v>29</v>
      </c>
      <c r="D21">
        <v>5100</v>
      </c>
      <c r="E21" t="s">
        <v>0</v>
      </c>
      <c r="F21">
        <v>799</v>
      </c>
      <c r="G21" t="str">
        <f>+IF(F21&gt;600,"Aplica bono",IF(F21=600,"Falta poco","Ignorar"))</f>
        <v>Aplica bono</v>
      </c>
      <c r="H21" s="8">
        <f t="shared" si="1"/>
        <v>3</v>
      </c>
      <c r="I21">
        <v>1</v>
      </c>
      <c r="J21">
        <f t="shared" si="2"/>
        <v>799</v>
      </c>
      <c r="K21" s="9">
        <v>43388</v>
      </c>
      <c r="L21" s="9">
        <v>43391</v>
      </c>
      <c r="M21" t="s">
        <v>26</v>
      </c>
      <c r="N21" t="s">
        <v>27</v>
      </c>
      <c r="O21" t="s">
        <v>28</v>
      </c>
    </row>
    <row r="22" spans="1:15" x14ac:dyDescent="0.25">
      <c r="A22">
        <v>1001</v>
      </c>
      <c r="B22">
        <v>1500</v>
      </c>
      <c r="C22" t="s">
        <v>25</v>
      </c>
      <c r="D22">
        <v>5100</v>
      </c>
      <c r="E22" t="s">
        <v>0</v>
      </c>
      <c r="F22">
        <v>399</v>
      </c>
      <c r="G22" t="str">
        <f t="shared" ref="G22:G78" si="3">+IF(F22&gt;600,"Aplica bono",IF(F22=600,"Falta poco","Ignorar"))</f>
        <v>Ignorar</v>
      </c>
      <c r="H22" s="8">
        <f t="shared" si="1"/>
        <v>1</v>
      </c>
      <c r="I22">
        <v>2</v>
      </c>
      <c r="J22">
        <f t="shared" si="2"/>
        <v>798</v>
      </c>
      <c r="K22" s="9">
        <v>43388</v>
      </c>
      <c r="L22" s="9">
        <v>43391</v>
      </c>
      <c r="M22" t="s">
        <v>26</v>
      </c>
      <c r="N22" t="s">
        <v>27</v>
      </c>
      <c r="O22" t="s">
        <v>28</v>
      </c>
    </row>
    <row r="23" spans="1:15" x14ac:dyDescent="0.25">
      <c r="A23">
        <v>1002</v>
      </c>
      <c r="B23">
        <v>1600</v>
      </c>
      <c r="C23" t="s">
        <v>30</v>
      </c>
      <c r="D23">
        <v>5100</v>
      </c>
      <c r="E23" t="s">
        <v>0</v>
      </c>
      <c r="F23">
        <v>599</v>
      </c>
      <c r="G23" t="str">
        <f t="shared" si="3"/>
        <v>Ignorar</v>
      </c>
      <c r="H23" s="8">
        <f t="shared" si="1"/>
        <v>1</v>
      </c>
      <c r="I23">
        <v>1</v>
      </c>
      <c r="J23">
        <f t="shared" si="2"/>
        <v>599</v>
      </c>
      <c r="K23" s="9">
        <v>43387</v>
      </c>
      <c r="L23" s="9">
        <v>43390</v>
      </c>
      <c r="M23" t="s">
        <v>31</v>
      </c>
      <c r="N23" t="s">
        <v>32</v>
      </c>
      <c r="O23" t="s">
        <v>33</v>
      </c>
    </row>
    <row r="24" spans="1:15" x14ac:dyDescent="0.25">
      <c r="A24">
        <v>1001</v>
      </c>
      <c r="B24">
        <v>1400</v>
      </c>
      <c r="C24" t="s">
        <v>29</v>
      </c>
      <c r="D24">
        <v>5100</v>
      </c>
      <c r="E24" t="s">
        <v>0</v>
      </c>
      <c r="F24">
        <v>799</v>
      </c>
      <c r="G24" t="str">
        <f t="shared" si="3"/>
        <v>Aplica bono</v>
      </c>
      <c r="H24" s="8">
        <f t="shared" si="1"/>
        <v>3</v>
      </c>
      <c r="I24">
        <v>1</v>
      </c>
      <c r="J24">
        <f t="shared" si="2"/>
        <v>799</v>
      </c>
      <c r="K24" s="9">
        <v>43388</v>
      </c>
      <c r="L24" s="9">
        <v>43391</v>
      </c>
      <c r="M24" t="s">
        <v>26</v>
      </c>
      <c r="N24" t="s">
        <v>27</v>
      </c>
      <c r="O24" t="s">
        <v>28</v>
      </c>
    </row>
    <row r="25" spans="1:15" x14ac:dyDescent="0.25">
      <c r="A25">
        <v>1002</v>
      </c>
      <c r="B25">
        <v>1600</v>
      </c>
      <c r="C25" t="s">
        <v>30</v>
      </c>
      <c r="D25">
        <v>5100</v>
      </c>
      <c r="E25" t="s">
        <v>0</v>
      </c>
      <c r="F25">
        <v>599</v>
      </c>
      <c r="G25" t="str">
        <f t="shared" si="3"/>
        <v>Ignorar</v>
      </c>
      <c r="H25" s="8">
        <f t="shared" si="1"/>
        <v>1</v>
      </c>
      <c r="I25">
        <v>2</v>
      </c>
      <c r="J25">
        <f t="shared" si="2"/>
        <v>1198</v>
      </c>
      <c r="K25" s="9">
        <v>43387</v>
      </c>
      <c r="L25" s="9">
        <v>43390</v>
      </c>
      <c r="M25" t="s">
        <v>31</v>
      </c>
      <c r="N25" t="s">
        <v>32</v>
      </c>
      <c r="O25" t="s">
        <v>33</v>
      </c>
    </row>
    <row r="26" spans="1:15" x14ac:dyDescent="0.25">
      <c r="A26">
        <v>1000</v>
      </c>
      <c r="B26">
        <v>1300</v>
      </c>
      <c r="C26" t="s">
        <v>34</v>
      </c>
      <c r="D26">
        <v>5000</v>
      </c>
      <c r="E26" t="s">
        <v>1</v>
      </c>
      <c r="F26">
        <v>999</v>
      </c>
      <c r="G26" t="str">
        <f t="shared" si="3"/>
        <v>Aplica bono</v>
      </c>
      <c r="H26" s="8">
        <f t="shared" si="1"/>
        <v>3</v>
      </c>
      <c r="I26">
        <v>3</v>
      </c>
      <c r="J26">
        <f t="shared" si="2"/>
        <v>2997</v>
      </c>
      <c r="K26" s="9">
        <v>43390</v>
      </c>
      <c r="L26" s="9">
        <v>43393</v>
      </c>
      <c r="M26" t="s">
        <v>35</v>
      </c>
      <c r="N26" t="s">
        <v>36</v>
      </c>
      <c r="O26" t="s">
        <v>37</v>
      </c>
    </row>
    <row r="27" spans="1:15" x14ac:dyDescent="0.25">
      <c r="A27">
        <v>1000</v>
      </c>
      <c r="B27">
        <v>1200</v>
      </c>
      <c r="C27" t="s">
        <v>38</v>
      </c>
      <c r="D27">
        <v>5000</v>
      </c>
      <c r="E27" t="s">
        <v>1</v>
      </c>
      <c r="F27">
        <v>1299</v>
      </c>
      <c r="G27" t="str">
        <f t="shared" si="3"/>
        <v>Aplica bono</v>
      </c>
      <c r="H27" s="8">
        <f t="shared" si="1"/>
        <v>3</v>
      </c>
      <c r="I27">
        <v>2</v>
      </c>
      <c r="J27">
        <f t="shared" si="2"/>
        <v>2598</v>
      </c>
      <c r="K27" s="9">
        <v>43390</v>
      </c>
      <c r="L27" s="9">
        <v>43393</v>
      </c>
      <c r="M27" t="s">
        <v>35</v>
      </c>
      <c r="N27" t="s">
        <v>36</v>
      </c>
      <c r="O27" t="s">
        <v>37</v>
      </c>
    </row>
    <row r="28" spans="1:15" x14ac:dyDescent="0.25">
      <c r="A28">
        <v>1000</v>
      </c>
      <c r="B28">
        <v>1200</v>
      </c>
      <c r="C28" t="s">
        <v>38</v>
      </c>
      <c r="D28">
        <v>5000</v>
      </c>
      <c r="E28" t="s">
        <v>1</v>
      </c>
      <c r="F28">
        <v>1299</v>
      </c>
      <c r="G28" t="str">
        <f t="shared" si="3"/>
        <v>Aplica bono</v>
      </c>
      <c r="H28" s="8">
        <f t="shared" si="1"/>
        <v>3</v>
      </c>
      <c r="I28">
        <v>1</v>
      </c>
      <c r="J28">
        <f t="shared" si="2"/>
        <v>1299</v>
      </c>
      <c r="K28" s="9">
        <v>43390</v>
      </c>
      <c r="L28" s="9">
        <v>43393</v>
      </c>
      <c r="M28" t="s">
        <v>35</v>
      </c>
      <c r="N28" t="s">
        <v>36</v>
      </c>
      <c r="O28" t="s">
        <v>37</v>
      </c>
    </row>
    <row r="29" spans="1:15" x14ac:dyDescent="0.25">
      <c r="A29">
        <v>1000</v>
      </c>
      <c r="B29">
        <v>1300</v>
      </c>
      <c r="C29" t="s">
        <v>34</v>
      </c>
      <c r="D29">
        <v>5000</v>
      </c>
      <c r="E29" t="s">
        <v>1</v>
      </c>
      <c r="F29">
        <v>999</v>
      </c>
      <c r="G29" t="str">
        <f t="shared" si="3"/>
        <v>Aplica bono</v>
      </c>
      <c r="H29" s="8">
        <f t="shared" si="1"/>
        <v>3</v>
      </c>
      <c r="I29">
        <v>2</v>
      </c>
      <c r="J29">
        <f t="shared" si="2"/>
        <v>1998</v>
      </c>
      <c r="K29" s="9">
        <v>43390</v>
      </c>
      <c r="L29" s="9">
        <v>43393</v>
      </c>
      <c r="M29" t="s">
        <v>35</v>
      </c>
      <c r="N29" t="s">
        <v>36</v>
      </c>
      <c r="O29" t="s">
        <v>37</v>
      </c>
    </row>
    <row r="30" spans="1:15" x14ac:dyDescent="0.25">
      <c r="A30">
        <v>1004</v>
      </c>
      <c r="B30">
        <v>2000</v>
      </c>
      <c r="C30" t="s">
        <v>39</v>
      </c>
      <c r="D30">
        <v>5300</v>
      </c>
      <c r="E30" t="s">
        <v>2</v>
      </c>
      <c r="F30">
        <v>450</v>
      </c>
      <c r="G30" t="str">
        <f t="shared" si="3"/>
        <v>Ignorar</v>
      </c>
      <c r="H30" s="8">
        <f t="shared" si="1"/>
        <v>1</v>
      </c>
      <c r="I30">
        <v>3</v>
      </c>
      <c r="J30">
        <f t="shared" si="2"/>
        <v>1350</v>
      </c>
      <c r="K30" s="9">
        <v>43389</v>
      </c>
      <c r="L30" s="9">
        <v>43392</v>
      </c>
      <c r="M30" t="s">
        <v>40</v>
      </c>
      <c r="N30" t="s">
        <v>41</v>
      </c>
      <c r="O30" t="s">
        <v>42</v>
      </c>
    </row>
    <row r="31" spans="1:15" x14ac:dyDescent="0.25">
      <c r="A31">
        <v>1004</v>
      </c>
      <c r="B31">
        <v>2000</v>
      </c>
      <c r="C31" t="s">
        <v>39</v>
      </c>
      <c r="D31">
        <v>5300</v>
      </c>
      <c r="E31" t="s">
        <v>2</v>
      </c>
      <c r="F31">
        <v>450</v>
      </c>
      <c r="G31" t="str">
        <f t="shared" si="3"/>
        <v>Ignorar</v>
      </c>
      <c r="H31" s="8">
        <f t="shared" si="1"/>
        <v>1</v>
      </c>
      <c r="I31">
        <v>2</v>
      </c>
      <c r="J31">
        <f t="shared" si="2"/>
        <v>900</v>
      </c>
      <c r="K31" s="9">
        <v>43389</v>
      </c>
      <c r="L31" s="9">
        <v>43392</v>
      </c>
      <c r="M31" t="s">
        <v>40</v>
      </c>
      <c r="N31" t="s">
        <v>41</v>
      </c>
      <c r="O31" t="s">
        <v>42</v>
      </c>
    </row>
    <row r="32" spans="1:15" x14ac:dyDescent="0.25">
      <c r="A32">
        <v>1003</v>
      </c>
      <c r="B32">
        <v>1900</v>
      </c>
      <c r="C32" t="s">
        <v>43</v>
      </c>
      <c r="D32">
        <v>5300</v>
      </c>
      <c r="E32" t="s">
        <v>2</v>
      </c>
      <c r="F32">
        <v>650</v>
      </c>
      <c r="G32" t="str">
        <f t="shared" si="3"/>
        <v>Aplica bono</v>
      </c>
      <c r="H32" s="8">
        <f t="shared" si="1"/>
        <v>3</v>
      </c>
      <c r="I32">
        <v>1</v>
      </c>
      <c r="J32">
        <f t="shared" si="2"/>
        <v>650</v>
      </c>
      <c r="K32" s="9">
        <v>43385</v>
      </c>
      <c r="L32" s="9">
        <v>43388</v>
      </c>
      <c r="M32" t="s">
        <v>44</v>
      </c>
      <c r="N32" t="s">
        <v>45</v>
      </c>
      <c r="O32" t="s">
        <v>46</v>
      </c>
    </row>
    <row r="33" spans="1:15" x14ac:dyDescent="0.25">
      <c r="A33">
        <v>1003</v>
      </c>
      <c r="B33">
        <v>1900</v>
      </c>
      <c r="C33" t="s">
        <v>43</v>
      </c>
      <c r="D33">
        <v>5300</v>
      </c>
      <c r="E33" t="s">
        <v>2</v>
      </c>
      <c r="F33">
        <v>650</v>
      </c>
      <c r="G33" t="str">
        <f t="shared" si="3"/>
        <v>Aplica bono</v>
      </c>
      <c r="H33" s="8">
        <f t="shared" si="1"/>
        <v>3</v>
      </c>
      <c r="I33">
        <v>2</v>
      </c>
      <c r="J33">
        <f t="shared" si="2"/>
        <v>1300</v>
      </c>
      <c r="K33" s="9">
        <v>43385</v>
      </c>
      <c r="L33" s="9">
        <v>43388</v>
      </c>
      <c r="M33" t="s">
        <v>44</v>
      </c>
      <c r="N33" t="s">
        <v>45</v>
      </c>
      <c r="O33" t="s">
        <v>46</v>
      </c>
    </row>
    <row r="34" spans="1:15" x14ac:dyDescent="0.25">
      <c r="A34">
        <v>1004</v>
      </c>
      <c r="B34">
        <v>2200</v>
      </c>
      <c r="C34" t="s">
        <v>47</v>
      </c>
      <c r="D34">
        <v>5400</v>
      </c>
      <c r="E34" t="s">
        <v>3</v>
      </c>
      <c r="F34">
        <v>600</v>
      </c>
      <c r="G34" t="str">
        <f t="shared" si="3"/>
        <v>Falta poco</v>
      </c>
      <c r="H34" s="8">
        <f t="shared" si="1"/>
        <v>2</v>
      </c>
      <c r="I34">
        <v>3</v>
      </c>
      <c r="J34">
        <f t="shared" si="2"/>
        <v>1800</v>
      </c>
      <c r="K34" s="9">
        <v>43389</v>
      </c>
      <c r="L34" s="9">
        <v>43392</v>
      </c>
      <c r="M34" t="s">
        <v>40</v>
      </c>
      <c r="N34" t="s">
        <v>41</v>
      </c>
      <c r="O34" t="s">
        <v>42</v>
      </c>
    </row>
    <row r="35" spans="1:15" x14ac:dyDescent="0.25">
      <c r="A35">
        <v>1004</v>
      </c>
      <c r="B35">
        <v>2100</v>
      </c>
      <c r="C35" t="s">
        <v>48</v>
      </c>
      <c r="D35">
        <v>5400</v>
      </c>
      <c r="E35" t="s">
        <v>3</v>
      </c>
      <c r="F35">
        <v>1250</v>
      </c>
      <c r="G35" t="str">
        <f t="shared" si="3"/>
        <v>Aplica bono</v>
      </c>
      <c r="H35" s="8">
        <f t="shared" si="1"/>
        <v>3</v>
      </c>
      <c r="I35">
        <v>1</v>
      </c>
      <c r="J35">
        <f t="shared" si="2"/>
        <v>1250</v>
      </c>
      <c r="K35" s="9">
        <v>43389</v>
      </c>
      <c r="L35" s="9">
        <v>43392</v>
      </c>
      <c r="M35" t="s">
        <v>40</v>
      </c>
      <c r="N35" t="s">
        <v>41</v>
      </c>
      <c r="O35" t="s">
        <v>42</v>
      </c>
    </row>
    <row r="36" spans="1:15" x14ac:dyDescent="0.25">
      <c r="A36">
        <v>1004</v>
      </c>
      <c r="B36">
        <v>2200</v>
      </c>
      <c r="C36" t="s">
        <v>47</v>
      </c>
      <c r="D36">
        <v>5400</v>
      </c>
      <c r="E36" t="s">
        <v>3</v>
      </c>
      <c r="F36">
        <v>600</v>
      </c>
      <c r="G36" t="str">
        <f t="shared" si="3"/>
        <v>Falta poco</v>
      </c>
      <c r="H36" s="8">
        <f t="shared" si="1"/>
        <v>2</v>
      </c>
      <c r="I36">
        <v>2</v>
      </c>
      <c r="J36">
        <f t="shared" si="2"/>
        <v>1200</v>
      </c>
      <c r="K36" s="9">
        <v>43389</v>
      </c>
      <c r="L36" s="9">
        <v>43392</v>
      </c>
      <c r="M36" t="s">
        <v>40</v>
      </c>
      <c r="N36" t="s">
        <v>41</v>
      </c>
      <c r="O36" t="s">
        <v>42</v>
      </c>
    </row>
    <row r="37" spans="1:15" x14ac:dyDescent="0.25">
      <c r="A37">
        <v>1004</v>
      </c>
      <c r="B37">
        <v>2100</v>
      </c>
      <c r="C37" t="s">
        <v>48</v>
      </c>
      <c r="D37">
        <v>5400</v>
      </c>
      <c r="E37" t="s">
        <v>3</v>
      </c>
      <c r="F37">
        <v>1250</v>
      </c>
      <c r="G37" t="str">
        <f t="shared" si="3"/>
        <v>Aplica bono</v>
      </c>
      <c r="H37" s="8">
        <f t="shared" si="1"/>
        <v>3</v>
      </c>
      <c r="I37">
        <v>3</v>
      </c>
      <c r="J37">
        <f t="shared" si="2"/>
        <v>3750</v>
      </c>
      <c r="K37" s="9">
        <v>43389</v>
      </c>
      <c r="L37" s="9">
        <v>43392</v>
      </c>
      <c r="M37" t="s">
        <v>40</v>
      </c>
      <c r="N37" t="s">
        <v>41</v>
      </c>
      <c r="O37" t="s">
        <v>42</v>
      </c>
    </row>
    <row r="38" spans="1:15" x14ac:dyDescent="0.25">
      <c r="A38">
        <v>1003</v>
      </c>
      <c r="B38">
        <v>1800</v>
      </c>
      <c r="C38" t="s">
        <v>49</v>
      </c>
      <c r="D38">
        <v>5200</v>
      </c>
      <c r="E38" t="s">
        <v>4</v>
      </c>
      <c r="F38">
        <v>499</v>
      </c>
      <c r="G38" t="str">
        <f t="shared" si="3"/>
        <v>Ignorar</v>
      </c>
      <c r="H38" s="8">
        <f t="shared" si="1"/>
        <v>1</v>
      </c>
      <c r="I38">
        <v>2</v>
      </c>
      <c r="J38">
        <f t="shared" si="2"/>
        <v>998</v>
      </c>
      <c r="K38" s="9">
        <v>43385</v>
      </c>
      <c r="L38" s="9">
        <v>43388</v>
      </c>
      <c r="M38" t="s">
        <v>44</v>
      </c>
      <c r="N38" t="s">
        <v>45</v>
      </c>
      <c r="O38" t="s">
        <v>46</v>
      </c>
    </row>
    <row r="39" spans="1:15" x14ac:dyDescent="0.25">
      <c r="A39">
        <v>1003</v>
      </c>
      <c r="B39">
        <v>1800</v>
      </c>
      <c r="C39" t="s">
        <v>49</v>
      </c>
      <c r="D39">
        <v>5200</v>
      </c>
      <c r="E39" t="s">
        <v>4</v>
      </c>
      <c r="F39">
        <v>499</v>
      </c>
      <c r="G39" t="str">
        <f t="shared" si="3"/>
        <v>Ignorar</v>
      </c>
      <c r="H39" s="8">
        <f t="shared" si="1"/>
        <v>1</v>
      </c>
      <c r="I39">
        <v>1</v>
      </c>
      <c r="J39">
        <f t="shared" si="2"/>
        <v>499</v>
      </c>
      <c r="K39" s="9">
        <v>43385</v>
      </c>
      <c r="L39" s="9">
        <v>43388</v>
      </c>
      <c r="M39" t="s">
        <v>44</v>
      </c>
      <c r="N39" t="s">
        <v>45</v>
      </c>
      <c r="O39" t="s">
        <v>46</v>
      </c>
    </row>
    <row r="40" spans="1:15" x14ac:dyDescent="0.25">
      <c r="A40">
        <v>1002</v>
      </c>
      <c r="B40">
        <v>1700</v>
      </c>
      <c r="C40" t="s">
        <v>50</v>
      </c>
      <c r="D40">
        <v>5200</v>
      </c>
      <c r="E40" t="s">
        <v>4</v>
      </c>
      <c r="F40">
        <v>899</v>
      </c>
      <c r="G40" t="str">
        <f t="shared" si="3"/>
        <v>Aplica bono</v>
      </c>
      <c r="H40" s="8">
        <f t="shared" si="1"/>
        <v>3</v>
      </c>
      <c r="I40">
        <v>1</v>
      </c>
      <c r="J40">
        <f t="shared" si="2"/>
        <v>899</v>
      </c>
      <c r="K40" s="9">
        <v>43387</v>
      </c>
      <c r="L40" s="9">
        <v>43390</v>
      </c>
      <c r="M40" t="s">
        <v>31</v>
      </c>
      <c r="N40" t="s">
        <v>32</v>
      </c>
      <c r="O40" t="s">
        <v>33</v>
      </c>
    </row>
    <row r="41" spans="1:15" x14ac:dyDescent="0.25">
      <c r="A41">
        <v>1002</v>
      </c>
      <c r="B41">
        <v>1700</v>
      </c>
      <c r="C41" t="s">
        <v>50</v>
      </c>
      <c r="D41">
        <v>5200</v>
      </c>
      <c r="E41" t="s">
        <v>4</v>
      </c>
      <c r="F41">
        <v>899</v>
      </c>
      <c r="G41" t="str">
        <f t="shared" si="3"/>
        <v>Aplica bono</v>
      </c>
      <c r="H41" s="8">
        <f t="shared" si="1"/>
        <v>3</v>
      </c>
      <c r="I41">
        <v>3</v>
      </c>
      <c r="J41">
        <f t="shared" si="2"/>
        <v>2697</v>
      </c>
      <c r="K41" s="9">
        <v>43387</v>
      </c>
      <c r="L41" s="9">
        <v>43390</v>
      </c>
      <c r="M41" t="s">
        <v>31</v>
      </c>
      <c r="N41" t="s">
        <v>32</v>
      </c>
      <c r="O41" t="s">
        <v>33</v>
      </c>
    </row>
    <row r="42" spans="1:15" x14ac:dyDescent="0.25">
      <c r="A42">
        <v>1006</v>
      </c>
      <c r="B42">
        <v>2400</v>
      </c>
      <c r="C42" t="s">
        <v>51</v>
      </c>
      <c r="D42">
        <v>5500</v>
      </c>
      <c r="E42" t="s">
        <v>5</v>
      </c>
      <c r="F42">
        <v>10</v>
      </c>
      <c r="G42" t="str">
        <f t="shared" si="3"/>
        <v>Ignorar</v>
      </c>
      <c r="H42" s="8">
        <f t="shared" si="1"/>
        <v>1</v>
      </c>
      <c r="I42">
        <v>2</v>
      </c>
      <c r="J42">
        <f t="shared" si="2"/>
        <v>20</v>
      </c>
      <c r="K42" s="9">
        <v>43394</v>
      </c>
      <c r="L42" s="9">
        <v>43397</v>
      </c>
      <c r="M42" t="s">
        <v>52</v>
      </c>
      <c r="N42" t="s">
        <v>53</v>
      </c>
      <c r="O42" t="s">
        <v>54</v>
      </c>
    </row>
    <row r="43" spans="1:15" x14ac:dyDescent="0.25">
      <c r="A43">
        <v>1005</v>
      </c>
      <c r="B43">
        <v>2300</v>
      </c>
      <c r="C43" t="s">
        <v>55</v>
      </c>
      <c r="D43">
        <v>5500</v>
      </c>
      <c r="E43" t="s">
        <v>5</v>
      </c>
      <c r="F43">
        <v>15</v>
      </c>
      <c r="G43" t="str">
        <f t="shared" si="3"/>
        <v>Ignorar</v>
      </c>
      <c r="H43" s="8">
        <f t="shared" si="1"/>
        <v>1</v>
      </c>
      <c r="I43">
        <v>1</v>
      </c>
      <c r="J43">
        <f t="shared" si="2"/>
        <v>15</v>
      </c>
      <c r="K43" s="9">
        <v>43386</v>
      </c>
      <c r="L43" s="9">
        <v>43389</v>
      </c>
      <c r="M43" t="s">
        <v>56</v>
      </c>
      <c r="N43" t="s">
        <v>57</v>
      </c>
      <c r="O43" t="s">
        <v>58</v>
      </c>
    </row>
    <row r="44" spans="1:15" x14ac:dyDescent="0.25">
      <c r="A44">
        <v>1005</v>
      </c>
      <c r="B44">
        <v>2400</v>
      </c>
      <c r="C44" t="s">
        <v>51</v>
      </c>
      <c r="D44">
        <v>5500</v>
      </c>
      <c r="E44" t="s">
        <v>5</v>
      </c>
      <c r="F44">
        <v>10</v>
      </c>
      <c r="G44" t="str">
        <f t="shared" si="3"/>
        <v>Ignorar</v>
      </c>
      <c r="H44" s="8">
        <f t="shared" si="1"/>
        <v>1</v>
      </c>
      <c r="I44">
        <v>3</v>
      </c>
      <c r="J44">
        <f t="shared" si="2"/>
        <v>30</v>
      </c>
      <c r="K44" s="9">
        <v>43386</v>
      </c>
      <c r="L44" s="9">
        <v>43389</v>
      </c>
      <c r="M44" t="s">
        <v>56</v>
      </c>
      <c r="N44" t="s">
        <v>57</v>
      </c>
      <c r="O44" t="s">
        <v>58</v>
      </c>
    </row>
    <row r="45" spans="1:15" x14ac:dyDescent="0.25">
      <c r="A45">
        <v>1005</v>
      </c>
      <c r="B45">
        <v>2300</v>
      </c>
      <c r="C45" t="s">
        <v>55</v>
      </c>
      <c r="D45">
        <v>5500</v>
      </c>
      <c r="E45" t="s">
        <v>5</v>
      </c>
      <c r="F45">
        <v>15</v>
      </c>
      <c r="G45" t="str">
        <f t="shared" si="3"/>
        <v>Ignorar</v>
      </c>
      <c r="H45" s="8">
        <f t="shared" si="1"/>
        <v>1</v>
      </c>
      <c r="I45">
        <v>1</v>
      </c>
      <c r="J45">
        <f t="shared" si="2"/>
        <v>15</v>
      </c>
      <c r="K45" s="9">
        <v>43386</v>
      </c>
      <c r="L45" s="9">
        <v>43389</v>
      </c>
      <c r="M45" t="s">
        <v>56</v>
      </c>
      <c r="N45" t="s">
        <v>57</v>
      </c>
      <c r="O45" t="s">
        <v>58</v>
      </c>
    </row>
    <row r="46" spans="1:15" x14ac:dyDescent="0.25">
      <c r="A46">
        <v>1006</v>
      </c>
      <c r="B46">
        <v>2500</v>
      </c>
      <c r="C46" t="s">
        <v>59</v>
      </c>
      <c r="D46">
        <v>5600</v>
      </c>
      <c r="E46" t="s">
        <v>6</v>
      </c>
      <c r="F46">
        <v>250</v>
      </c>
      <c r="G46" t="str">
        <f t="shared" si="3"/>
        <v>Ignorar</v>
      </c>
      <c r="H46" s="8">
        <f t="shared" si="1"/>
        <v>1</v>
      </c>
      <c r="I46">
        <v>1</v>
      </c>
      <c r="J46">
        <f t="shared" si="2"/>
        <v>250</v>
      </c>
      <c r="K46" s="9">
        <v>43394</v>
      </c>
      <c r="L46" s="9">
        <v>43397</v>
      </c>
      <c r="M46" t="s">
        <v>52</v>
      </c>
      <c r="N46" t="s">
        <v>53</v>
      </c>
      <c r="O46" t="s">
        <v>54</v>
      </c>
    </row>
    <row r="47" spans="1:15" x14ac:dyDescent="0.25">
      <c r="A47">
        <v>1006</v>
      </c>
      <c r="B47">
        <v>2600</v>
      </c>
      <c r="C47" t="s">
        <v>60</v>
      </c>
      <c r="D47">
        <v>5600</v>
      </c>
      <c r="E47" t="s">
        <v>6</v>
      </c>
      <c r="F47">
        <v>800</v>
      </c>
      <c r="G47" t="str">
        <f t="shared" si="3"/>
        <v>Aplica bono</v>
      </c>
      <c r="H47" s="8">
        <f t="shared" si="1"/>
        <v>3</v>
      </c>
      <c r="I47">
        <v>1</v>
      </c>
      <c r="J47">
        <f t="shared" si="2"/>
        <v>800</v>
      </c>
      <c r="K47" s="9">
        <v>43394</v>
      </c>
      <c r="L47" s="9">
        <v>43397</v>
      </c>
      <c r="M47" t="s">
        <v>52</v>
      </c>
      <c r="N47" t="s">
        <v>53</v>
      </c>
      <c r="O47" t="s">
        <v>54</v>
      </c>
    </row>
    <row r="48" spans="1:15" x14ac:dyDescent="0.25">
      <c r="A48">
        <v>1006</v>
      </c>
      <c r="B48">
        <v>2500</v>
      </c>
      <c r="C48" t="s">
        <v>59</v>
      </c>
      <c r="D48">
        <v>5600</v>
      </c>
      <c r="E48" t="s">
        <v>6</v>
      </c>
      <c r="F48">
        <v>250</v>
      </c>
      <c r="G48" t="str">
        <f t="shared" si="3"/>
        <v>Ignorar</v>
      </c>
      <c r="H48" s="8">
        <f t="shared" si="1"/>
        <v>1</v>
      </c>
      <c r="I48">
        <v>3</v>
      </c>
      <c r="J48">
        <f t="shared" si="2"/>
        <v>750</v>
      </c>
      <c r="K48" s="9">
        <v>43394</v>
      </c>
      <c r="L48" s="9">
        <v>43397</v>
      </c>
      <c r="M48" t="s">
        <v>52</v>
      </c>
      <c r="N48" t="s">
        <v>53</v>
      </c>
      <c r="O48" t="s">
        <v>54</v>
      </c>
    </row>
    <row r="49" spans="1:15" x14ac:dyDescent="0.25">
      <c r="A49">
        <v>1006</v>
      </c>
      <c r="B49">
        <v>2600</v>
      </c>
      <c r="C49" t="s">
        <v>60</v>
      </c>
      <c r="D49">
        <v>5600</v>
      </c>
      <c r="E49" t="s">
        <v>6</v>
      </c>
      <c r="F49">
        <v>800</v>
      </c>
      <c r="G49" t="str">
        <f t="shared" si="3"/>
        <v>Aplica bono</v>
      </c>
      <c r="H49" s="8">
        <f t="shared" si="1"/>
        <v>3</v>
      </c>
      <c r="I49">
        <v>2</v>
      </c>
      <c r="J49">
        <f t="shared" si="2"/>
        <v>1600</v>
      </c>
      <c r="K49" s="9">
        <v>43394</v>
      </c>
      <c r="L49" s="9">
        <v>43397</v>
      </c>
      <c r="M49" t="s">
        <v>52</v>
      </c>
      <c r="N49" t="s">
        <v>53</v>
      </c>
      <c r="O49" t="s">
        <v>54</v>
      </c>
    </row>
    <row r="50" spans="1:15" x14ac:dyDescent="0.25">
      <c r="A50">
        <v>1007</v>
      </c>
      <c r="B50">
        <v>1400</v>
      </c>
      <c r="C50" t="s">
        <v>29</v>
      </c>
      <c r="D50">
        <v>5100</v>
      </c>
      <c r="E50" t="s">
        <v>0</v>
      </c>
      <c r="F50">
        <v>799</v>
      </c>
      <c r="G50" t="str">
        <f t="shared" si="3"/>
        <v>Aplica bono</v>
      </c>
      <c r="H50" s="8">
        <f t="shared" si="1"/>
        <v>3</v>
      </c>
      <c r="I50">
        <v>2</v>
      </c>
      <c r="J50">
        <f t="shared" si="2"/>
        <v>1598</v>
      </c>
      <c r="K50" s="9">
        <v>43419</v>
      </c>
      <c r="L50" s="9">
        <v>43422</v>
      </c>
      <c r="M50" t="s">
        <v>26</v>
      </c>
      <c r="N50" t="s">
        <v>27</v>
      </c>
      <c r="O50" t="s">
        <v>61</v>
      </c>
    </row>
    <row r="51" spans="1:15" x14ac:dyDescent="0.25">
      <c r="A51">
        <v>1007</v>
      </c>
      <c r="B51">
        <v>1600</v>
      </c>
      <c r="C51" t="s">
        <v>30</v>
      </c>
      <c r="D51">
        <v>5100</v>
      </c>
      <c r="E51" t="s">
        <v>0</v>
      </c>
      <c r="F51">
        <v>599</v>
      </c>
      <c r="G51" t="str">
        <f t="shared" si="3"/>
        <v>Ignorar</v>
      </c>
      <c r="H51" s="8">
        <f t="shared" si="1"/>
        <v>1</v>
      </c>
      <c r="I51">
        <v>2</v>
      </c>
      <c r="J51">
        <f t="shared" si="2"/>
        <v>1198</v>
      </c>
      <c r="K51" s="9">
        <v>43419</v>
      </c>
      <c r="L51" s="9">
        <v>43422</v>
      </c>
      <c r="M51" t="s">
        <v>26</v>
      </c>
      <c r="N51" t="s">
        <v>27</v>
      </c>
      <c r="O51" t="s">
        <v>61</v>
      </c>
    </row>
    <row r="52" spans="1:15" x14ac:dyDescent="0.25">
      <c r="A52">
        <v>1007</v>
      </c>
      <c r="B52">
        <v>1300</v>
      </c>
      <c r="C52" t="s">
        <v>34</v>
      </c>
      <c r="D52">
        <v>5000</v>
      </c>
      <c r="E52" t="s">
        <v>1</v>
      </c>
      <c r="F52">
        <v>999</v>
      </c>
      <c r="G52" t="str">
        <f t="shared" si="3"/>
        <v>Aplica bono</v>
      </c>
      <c r="H52" s="8">
        <f t="shared" si="1"/>
        <v>3</v>
      </c>
      <c r="I52">
        <v>3</v>
      </c>
      <c r="J52">
        <f t="shared" si="2"/>
        <v>2997</v>
      </c>
      <c r="K52" s="9">
        <v>43419</v>
      </c>
      <c r="L52" s="9">
        <v>43422</v>
      </c>
      <c r="M52" t="s">
        <v>26</v>
      </c>
      <c r="N52" t="s">
        <v>27</v>
      </c>
      <c r="O52" t="s">
        <v>61</v>
      </c>
    </row>
    <row r="53" spans="1:15" x14ac:dyDescent="0.25">
      <c r="A53">
        <v>1008</v>
      </c>
      <c r="B53">
        <v>1200</v>
      </c>
      <c r="C53" t="s">
        <v>38</v>
      </c>
      <c r="D53">
        <v>5000</v>
      </c>
      <c r="E53" t="s">
        <v>1</v>
      </c>
      <c r="F53">
        <v>1299</v>
      </c>
      <c r="G53" t="str">
        <f t="shared" si="3"/>
        <v>Aplica bono</v>
      </c>
      <c r="H53" s="8">
        <f t="shared" si="1"/>
        <v>3</v>
      </c>
      <c r="I53">
        <v>3</v>
      </c>
      <c r="J53">
        <f t="shared" si="2"/>
        <v>3897</v>
      </c>
      <c r="K53" s="9">
        <v>43418</v>
      </c>
      <c r="L53" s="9">
        <v>43421</v>
      </c>
      <c r="M53" t="s">
        <v>31</v>
      </c>
      <c r="N53" t="s">
        <v>32</v>
      </c>
      <c r="O53" t="s">
        <v>62</v>
      </c>
    </row>
    <row r="54" spans="1:15" x14ac:dyDescent="0.25">
      <c r="A54">
        <v>1007</v>
      </c>
      <c r="B54">
        <v>1900</v>
      </c>
      <c r="C54" t="s">
        <v>43</v>
      </c>
      <c r="D54">
        <v>5300</v>
      </c>
      <c r="E54" t="s">
        <v>2</v>
      </c>
      <c r="F54">
        <v>650</v>
      </c>
      <c r="G54" t="str">
        <f t="shared" si="3"/>
        <v>Aplica bono</v>
      </c>
      <c r="H54" s="8">
        <f t="shared" si="1"/>
        <v>3</v>
      </c>
      <c r="I54">
        <v>2</v>
      </c>
      <c r="J54">
        <f t="shared" si="2"/>
        <v>1300</v>
      </c>
      <c r="K54" s="9">
        <v>43419</v>
      </c>
      <c r="L54" s="9">
        <v>43422</v>
      </c>
      <c r="M54" t="s">
        <v>26</v>
      </c>
      <c r="N54" t="s">
        <v>27</v>
      </c>
      <c r="O54" t="s">
        <v>61</v>
      </c>
    </row>
    <row r="55" spans="1:15" x14ac:dyDescent="0.25">
      <c r="A55">
        <v>1008</v>
      </c>
      <c r="B55">
        <v>1900</v>
      </c>
      <c r="C55" t="s">
        <v>43</v>
      </c>
      <c r="D55">
        <v>5300</v>
      </c>
      <c r="E55" t="s">
        <v>2</v>
      </c>
      <c r="F55">
        <v>650</v>
      </c>
      <c r="G55" t="str">
        <f t="shared" si="3"/>
        <v>Aplica bono</v>
      </c>
      <c r="H55" s="8">
        <f t="shared" si="1"/>
        <v>3</v>
      </c>
      <c r="I55">
        <v>4</v>
      </c>
      <c r="J55">
        <f t="shared" si="2"/>
        <v>2600</v>
      </c>
      <c r="K55" s="9">
        <v>43418</v>
      </c>
      <c r="L55" s="9">
        <v>43421</v>
      </c>
      <c r="M55" t="s">
        <v>31</v>
      </c>
      <c r="N55" t="s">
        <v>32</v>
      </c>
      <c r="O55" t="s">
        <v>62</v>
      </c>
    </row>
    <row r="56" spans="1:15" x14ac:dyDescent="0.25">
      <c r="A56">
        <v>1009</v>
      </c>
      <c r="B56">
        <v>2200</v>
      </c>
      <c r="C56" t="s">
        <v>47</v>
      </c>
      <c r="D56">
        <v>5400</v>
      </c>
      <c r="E56" t="s">
        <v>3</v>
      </c>
      <c r="F56">
        <v>600</v>
      </c>
      <c r="G56" t="str">
        <f t="shared" si="3"/>
        <v>Falta poco</v>
      </c>
      <c r="H56" s="8">
        <f t="shared" si="1"/>
        <v>2</v>
      </c>
      <c r="I56">
        <v>1</v>
      </c>
      <c r="J56">
        <f t="shared" si="2"/>
        <v>600</v>
      </c>
      <c r="K56" s="9">
        <v>43421</v>
      </c>
      <c r="L56" s="9">
        <v>43424</v>
      </c>
      <c r="M56" t="s">
        <v>35</v>
      </c>
      <c r="N56" t="s">
        <v>36</v>
      </c>
      <c r="O56" t="s">
        <v>63</v>
      </c>
    </row>
    <row r="57" spans="1:15" x14ac:dyDescent="0.25">
      <c r="A57">
        <v>1008</v>
      </c>
      <c r="B57">
        <v>2100</v>
      </c>
      <c r="C57" t="s">
        <v>48</v>
      </c>
      <c r="D57">
        <v>5400</v>
      </c>
      <c r="E57" t="s">
        <v>3</v>
      </c>
      <c r="F57">
        <v>1250</v>
      </c>
      <c r="G57" t="str">
        <f t="shared" si="3"/>
        <v>Aplica bono</v>
      </c>
      <c r="H57" s="8">
        <f t="shared" si="1"/>
        <v>3</v>
      </c>
      <c r="I57">
        <v>2</v>
      </c>
      <c r="J57">
        <f t="shared" si="2"/>
        <v>2500</v>
      </c>
      <c r="K57" s="9">
        <v>43421</v>
      </c>
      <c r="L57" s="9">
        <v>43424</v>
      </c>
      <c r="M57" t="s">
        <v>31</v>
      </c>
      <c r="N57" t="s">
        <v>32</v>
      </c>
      <c r="O57" t="s">
        <v>62</v>
      </c>
    </row>
    <row r="58" spans="1:15" x14ac:dyDescent="0.25">
      <c r="A58">
        <v>1008</v>
      </c>
      <c r="B58">
        <v>2300</v>
      </c>
      <c r="C58" t="s">
        <v>55</v>
      </c>
      <c r="D58">
        <v>5500</v>
      </c>
      <c r="E58" t="s">
        <v>5</v>
      </c>
      <c r="F58">
        <v>15</v>
      </c>
      <c r="G58" t="str">
        <f t="shared" si="3"/>
        <v>Ignorar</v>
      </c>
      <c r="H58" s="8">
        <f t="shared" si="1"/>
        <v>1</v>
      </c>
      <c r="I58">
        <v>3</v>
      </c>
      <c r="J58">
        <f t="shared" si="2"/>
        <v>45</v>
      </c>
      <c r="K58" s="9">
        <v>43421</v>
      </c>
      <c r="L58" s="9">
        <v>43424</v>
      </c>
      <c r="M58" t="s">
        <v>31</v>
      </c>
      <c r="N58" t="s">
        <v>32</v>
      </c>
      <c r="O58" t="s">
        <v>62</v>
      </c>
    </row>
    <row r="59" spans="1:15" x14ac:dyDescent="0.25">
      <c r="A59">
        <v>1009</v>
      </c>
      <c r="B59">
        <v>2500</v>
      </c>
      <c r="C59" t="s">
        <v>59</v>
      </c>
      <c r="D59">
        <v>5600</v>
      </c>
      <c r="E59" t="s">
        <v>6</v>
      </c>
      <c r="F59">
        <v>250</v>
      </c>
      <c r="G59" t="str">
        <f t="shared" si="3"/>
        <v>Ignorar</v>
      </c>
      <c r="H59" s="8">
        <f t="shared" si="1"/>
        <v>1</v>
      </c>
      <c r="I59">
        <v>2</v>
      </c>
      <c r="J59">
        <f t="shared" si="2"/>
        <v>500</v>
      </c>
      <c r="K59" s="9">
        <v>43421</v>
      </c>
      <c r="L59" s="9">
        <v>43424</v>
      </c>
      <c r="M59" t="s">
        <v>35</v>
      </c>
      <c r="N59" t="s">
        <v>36</v>
      </c>
      <c r="O59" t="s">
        <v>63</v>
      </c>
    </row>
    <row r="60" spans="1:15" x14ac:dyDescent="0.25">
      <c r="A60">
        <v>1010</v>
      </c>
      <c r="B60">
        <v>2600</v>
      </c>
      <c r="C60" t="s">
        <v>60</v>
      </c>
      <c r="D60">
        <v>5600</v>
      </c>
      <c r="E60" t="s">
        <v>6</v>
      </c>
      <c r="F60">
        <v>800</v>
      </c>
      <c r="G60" t="str">
        <f t="shared" si="3"/>
        <v>Aplica bono</v>
      </c>
      <c r="H60" s="8">
        <f t="shared" si="1"/>
        <v>3</v>
      </c>
      <c r="I60">
        <v>2</v>
      </c>
      <c r="J60">
        <f t="shared" si="2"/>
        <v>1600</v>
      </c>
      <c r="K60" s="9">
        <v>43420</v>
      </c>
      <c r="L60" s="9">
        <v>43423</v>
      </c>
      <c r="M60" t="s">
        <v>40</v>
      </c>
      <c r="N60" t="s">
        <v>41</v>
      </c>
      <c r="O60" t="s">
        <v>64</v>
      </c>
    </row>
    <row r="61" spans="1:15" x14ac:dyDescent="0.25">
      <c r="A61">
        <v>1009</v>
      </c>
      <c r="B61">
        <v>1500</v>
      </c>
      <c r="C61" t="s">
        <v>25</v>
      </c>
      <c r="D61">
        <v>5100</v>
      </c>
      <c r="E61" t="s">
        <v>0</v>
      </c>
      <c r="F61">
        <v>399</v>
      </c>
      <c r="G61" t="str">
        <f t="shared" si="3"/>
        <v>Ignorar</v>
      </c>
      <c r="H61" s="8">
        <f t="shared" si="1"/>
        <v>1</v>
      </c>
      <c r="I61">
        <v>2</v>
      </c>
      <c r="J61">
        <f t="shared" si="2"/>
        <v>798</v>
      </c>
      <c r="K61" s="9">
        <v>43420</v>
      </c>
      <c r="L61" s="9">
        <v>43423</v>
      </c>
      <c r="M61" t="s">
        <v>35</v>
      </c>
      <c r="N61" t="s">
        <v>36</v>
      </c>
      <c r="O61" t="s">
        <v>63</v>
      </c>
    </row>
    <row r="62" spans="1:15" x14ac:dyDescent="0.25">
      <c r="A62">
        <v>1009</v>
      </c>
      <c r="B62">
        <v>1400</v>
      </c>
      <c r="C62" t="s">
        <v>29</v>
      </c>
      <c r="D62">
        <v>5100</v>
      </c>
      <c r="E62" t="s">
        <v>0</v>
      </c>
      <c r="F62">
        <v>799</v>
      </c>
      <c r="G62" t="str">
        <f t="shared" si="3"/>
        <v>Aplica bono</v>
      </c>
      <c r="H62" s="8">
        <f t="shared" si="1"/>
        <v>3</v>
      </c>
      <c r="I62">
        <v>3</v>
      </c>
      <c r="J62">
        <f t="shared" si="2"/>
        <v>2397</v>
      </c>
      <c r="K62" s="9">
        <v>43416</v>
      </c>
      <c r="L62" s="9">
        <v>43419</v>
      </c>
      <c r="M62" t="s">
        <v>35</v>
      </c>
      <c r="N62" t="s">
        <v>36</v>
      </c>
      <c r="O62" t="s">
        <v>63</v>
      </c>
    </row>
    <row r="63" spans="1:15" x14ac:dyDescent="0.25">
      <c r="A63">
        <v>1010</v>
      </c>
      <c r="B63">
        <v>2100</v>
      </c>
      <c r="C63" t="s">
        <v>48</v>
      </c>
      <c r="D63">
        <v>5400</v>
      </c>
      <c r="E63" t="s">
        <v>3</v>
      </c>
      <c r="F63">
        <v>1250</v>
      </c>
      <c r="G63" t="str">
        <f t="shared" si="3"/>
        <v>Aplica bono</v>
      </c>
      <c r="H63" s="8">
        <f t="shared" si="1"/>
        <v>3</v>
      </c>
      <c r="I63">
        <v>4</v>
      </c>
      <c r="J63">
        <f t="shared" si="2"/>
        <v>5000</v>
      </c>
      <c r="K63" s="9">
        <v>43416</v>
      </c>
      <c r="L63" s="9">
        <v>43419</v>
      </c>
      <c r="M63" t="s">
        <v>40</v>
      </c>
      <c r="N63" t="s">
        <v>41</v>
      </c>
      <c r="O63" t="s">
        <v>64</v>
      </c>
    </row>
    <row r="64" spans="1:15" x14ac:dyDescent="0.25">
      <c r="A64">
        <v>1010</v>
      </c>
      <c r="B64">
        <v>2200</v>
      </c>
      <c r="C64" t="s">
        <v>47</v>
      </c>
      <c r="D64">
        <v>5400</v>
      </c>
      <c r="E64" t="s">
        <v>3</v>
      </c>
      <c r="F64">
        <v>600</v>
      </c>
      <c r="G64" t="str">
        <f t="shared" si="3"/>
        <v>Falta poco</v>
      </c>
      <c r="H64" s="8">
        <f t="shared" si="1"/>
        <v>2</v>
      </c>
      <c r="I64">
        <v>1</v>
      </c>
      <c r="J64">
        <f t="shared" si="2"/>
        <v>600</v>
      </c>
      <c r="K64" s="9">
        <v>43420</v>
      </c>
      <c r="L64" s="9">
        <v>43423</v>
      </c>
      <c r="M64" t="s">
        <v>40</v>
      </c>
      <c r="N64" t="s">
        <v>41</v>
      </c>
      <c r="O64" t="s">
        <v>64</v>
      </c>
    </row>
    <row r="65" spans="1:15" x14ac:dyDescent="0.25">
      <c r="A65">
        <v>1011</v>
      </c>
      <c r="B65">
        <v>2100</v>
      </c>
      <c r="C65" t="s">
        <v>48</v>
      </c>
      <c r="D65">
        <v>5400</v>
      </c>
      <c r="E65" t="s">
        <v>3</v>
      </c>
      <c r="F65">
        <v>1250</v>
      </c>
      <c r="G65" t="str">
        <f t="shared" si="3"/>
        <v>Aplica bono</v>
      </c>
      <c r="H65" s="8">
        <f t="shared" si="1"/>
        <v>3</v>
      </c>
      <c r="I65">
        <v>2</v>
      </c>
      <c r="J65">
        <f t="shared" si="2"/>
        <v>2500</v>
      </c>
      <c r="K65" s="9">
        <v>43420</v>
      </c>
      <c r="L65" s="9">
        <v>43423</v>
      </c>
      <c r="M65" t="s">
        <v>44</v>
      </c>
      <c r="N65" t="s">
        <v>45</v>
      </c>
      <c r="O65" t="s">
        <v>65</v>
      </c>
    </row>
    <row r="66" spans="1:15" x14ac:dyDescent="0.25">
      <c r="A66">
        <v>1009</v>
      </c>
      <c r="B66">
        <v>1800</v>
      </c>
      <c r="C66" t="s">
        <v>49</v>
      </c>
      <c r="D66">
        <v>5200</v>
      </c>
      <c r="E66" t="s">
        <v>4</v>
      </c>
      <c r="F66">
        <v>499</v>
      </c>
      <c r="G66" t="str">
        <f t="shared" si="3"/>
        <v>Ignorar</v>
      </c>
      <c r="H66" s="8">
        <f t="shared" si="1"/>
        <v>1</v>
      </c>
      <c r="I66">
        <v>1</v>
      </c>
      <c r="J66">
        <f t="shared" si="2"/>
        <v>499</v>
      </c>
      <c r="K66" s="9">
        <v>43420</v>
      </c>
      <c r="L66" s="9">
        <v>43423</v>
      </c>
      <c r="M66" t="s">
        <v>35</v>
      </c>
      <c r="N66" t="s">
        <v>36</v>
      </c>
      <c r="O66" t="s">
        <v>63</v>
      </c>
    </row>
    <row r="67" spans="1:15" x14ac:dyDescent="0.25">
      <c r="A67">
        <v>1011</v>
      </c>
      <c r="B67">
        <v>2600</v>
      </c>
      <c r="C67" t="s">
        <v>60</v>
      </c>
      <c r="D67">
        <v>5600</v>
      </c>
      <c r="E67" t="s">
        <v>6</v>
      </c>
      <c r="F67">
        <v>800</v>
      </c>
      <c r="G67" t="str">
        <f t="shared" si="3"/>
        <v>Aplica bono</v>
      </c>
      <c r="H67" s="8">
        <f t="shared" si="1"/>
        <v>3</v>
      </c>
      <c r="I67">
        <v>1</v>
      </c>
      <c r="J67">
        <f t="shared" si="2"/>
        <v>800</v>
      </c>
      <c r="K67" s="9">
        <v>43420</v>
      </c>
      <c r="L67" s="9">
        <v>43423</v>
      </c>
      <c r="M67" t="s">
        <v>44</v>
      </c>
      <c r="N67" t="s">
        <v>45</v>
      </c>
      <c r="O67" t="s">
        <v>65</v>
      </c>
    </row>
    <row r="68" spans="1:15" x14ac:dyDescent="0.25">
      <c r="A68">
        <v>1010</v>
      </c>
      <c r="B68">
        <v>2500</v>
      </c>
      <c r="C68" t="s">
        <v>59</v>
      </c>
      <c r="D68">
        <v>5600</v>
      </c>
      <c r="E68" t="s">
        <v>6</v>
      </c>
      <c r="F68">
        <v>250</v>
      </c>
      <c r="G68" t="str">
        <f t="shared" si="3"/>
        <v>Ignorar</v>
      </c>
      <c r="H68" s="8">
        <f t="shared" si="1"/>
        <v>1</v>
      </c>
      <c r="I68">
        <v>3</v>
      </c>
      <c r="J68">
        <f t="shared" si="2"/>
        <v>750</v>
      </c>
      <c r="K68" s="9">
        <v>43416</v>
      </c>
      <c r="L68" s="9">
        <v>43419</v>
      </c>
      <c r="M68" t="s">
        <v>40</v>
      </c>
      <c r="N68" t="s">
        <v>41</v>
      </c>
      <c r="O68" t="s">
        <v>64</v>
      </c>
    </row>
    <row r="69" spans="1:15" x14ac:dyDescent="0.25">
      <c r="A69">
        <v>1010</v>
      </c>
      <c r="B69">
        <v>2600</v>
      </c>
      <c r="C69" t="s">
        <v>60</v>
      </c>
      <c r="D69">
        <v>5600</v>
      </c>
      <c r="E69" t="s">
        <v>6</v>
      </c>
      <c r="F69">
        <v>800</v>
      </c>
      <c r="G69" t="str">
        <f t="shared" si="3"/>
        <v>Aplica bono</v>
      </c>
      <c r="H69" s="8">
        <f t="shared" si="1"/>
        <v>3</v>
      </c>
      <c r="I69">
        <v>2</v>
      </c>
      <c r="J69">
        <f t="shared" si="2"/>
        <v>1600</v>
      </c>
      <c r="K69" s="9">
        <v>43416</v>
      </c>
      <c r="L69" s="9">
        <v>43419</v>
      </c>
      <c r="M69" t="s">
        <v>40</v>
      </c>
      <c r="N69" t="s">
        <v>41</v>
      </c>
      <c r="O69" t="s">
        <v>64</v>
      </c>
    </row>
    <row r="70" spans="1:15" x14ac:dyDescent="0.25">
      <c r="A70">
        <v>1011</v>
      </c>
      <c r="B70">
        <v>1200</v>
      </c>
      <c r="C70" t="s">
        <v>38</v>
      </c>
      <c r="D70">
        <v>5000</v>
      </c>
      <c r="E70" t="s">
        <v>1</v>
      </c>
      <c r="F70">
        <v>1299</v>
      </c>
      <c r="G70" t="str">
        <f t="shared" si="3"/>
        <v>Aplica bono</v>
      </c>
      <c r="H70" s="8">
        <f t="shared" si="1"/>
        <v>3</v>
      </c>
      <c r="I70">
        <v>4</v>
      </c>
      <c r="J70">
        <f t="shared" si="2"/>
        <v>5196</v>
      </c>
      <c r="K70" s="9">
        <v>43418</v>
      </c>
      <c r="L70" s="9">
        <v>43421</v>
      </c>
      <c r="M70" t="s">
        <v>44</v>
      </c>
      <c r="N70" t="s">
        <v>45</v>
      </c>
      <c r="O70" t="s">
        <v>65</v>
      </c>
    </row>
    <row r="71" spans="1:15" x14ac:dyDescent="0.25">
      <c r="A71">
        <v>1011</v>
      </c>
      <c r="B71">
        <v>1300</v>
      </c>
      <c r="C71" t="s">
        <v>34</v>
      </c>
      <c r="D71">
        <v>5000</v>
      </c>
      <c r="E71" t="s">
        <v>1</v>
      </c>
      <c r="F71">
        <v>999</v>
      </c>
      <c r="G71" t="str">
        <f t="shared" si="3"/>
        <v>Aplica bono</v>
      </c>
      <c r="H71" s="8">
        <f t="shared" si="1"/>
        <v>3</v>
      </c>
      <c r="I71">
        <v>3</v>
      </c>
      <c r="J71">
        <f t="shared" si="2"/>
        <v>2997</v>
      </c>
      <c r="K71" s="9">
        <v>43418</v>
      </c>
      <c r="L71" s="9">
        <v>43421</v>
      </c>
      <c r="M71" t="s">
        <v>44</v>
      </c>
      <c r="N71" t="s">
        <v>45</v>
      </c>
      <c r="O71" t="s">
        <v>65</v>
      </c>
    </row>
    <row r="72" spans="1:15" x14ac:dyDescent="0.25">
      <c r="A72">
        <v>1011</v>
      </c>
      <c r="B72">
        <v>2000</v>
      </c>
      <c r="C72" t="s">
        <v>39</v>
      </c>
      <c r="D72">
        <v>5300</v>
      </c>
      <c r="E72" t="s">
        <v>2</v>
      </c>
      <c r="F72">
        <v>450</v>
      </c>
      <c r="G72" t="str">
        <f t="shared" si="3"/>
        <v>Ignorar</v>
      </c>
      <c r="H72" s="8">
        <f t="shared" si="1"/>
        <v>1</v>
      </c>
      <c r="I72">
        <v>2</v>
      </c>
      <c r="J72">
        <f t="shared" si="2"/>
        <v>900</v>
      </c>
      <c r="K72" s="9">
        <v>43425</v>
      </c>
      <c r="L72" s="9">
        <v>43428</v>
      </c>
      <c r="M72" t="s">
        <v>44</v>
      </c>
      <c r="N72" t="s">
        <v>45</v>
      </c>
      <c r="O72" t="s">
        <v>65</v>
      </c>
    </row>
    <row r="73" spans="1:15" x14ac:dyDescent="0.25">
      <c r="A73">
        <v>1011</v>
      </c>
      <c r="B73">
        <v>2000</v>
      </c>
      <c r="C73" t="s">
        <v>39</v>
      </c>
      <c r="D73">
        <v>5300</v>
      </c>
      <c r="E73" t="s">
        <v>2</v>
      </c>
      <c r="F73">
        <v>450</v>
      </c>
      <c r="G73" t="str">
        <f t="shared" si="3"/>
        <v>Ignorar</v>
      </c>
      <c r="H73" s="8">
        <f t="shared" si="1"/>
        <v>1</v>
      </c>
      <c r="I73">
        <v>1</v>
      </c>
      <c r="J73">
        <f t="shared" si="2"/>
        <v>450</v>
      </c>
      <c r="K73" s="9">
        <v>43417</v>
      </c>
      <c r="L73" s="9">
        <v>43420</v>
      </c>
      <c r="M73" t="s">
        <v>44</v>
      </c>
      <c r="N73" t="s">
        <v>45</v>
      </c>
      <c r="O73" t="s">
        <v>65</v>
      </c>
    </row>
    <row r="74" spans="1:15" x14ac:dyDescent="0.25">
      <c r="A74">
        <v>1012</v>
      </c>
      <c r="B74">
        <v>2100</v>
      </c>
      <c r="C74" t="s">
        <v>48</v>
      </c>
      <c r="D74">
        <v>5400</v>
      </c>
      <c r="E74" t="s">
        <v>3</v>
      </c>
      <c r="F74">
        <v>1250</v>
      </c>
      <c r="G74" t="str">
        <f t="shared" si="3"/>
        <v>Aplica bono</v>
      </c>
      <c r="H74" s="8">
        <f t="shared" si="1"/>
        <v>3</v>
      </c>
      <c r="I74">
        <v>2</v>
      </c>
      <c r="J74">
        <f t="shared" si="2"/>
        <v>2500</v>
      </c>
      <c r="K74" s="9">
        <v>43417</v>
      </c>
      <c r="L74" s="9">
        <v>43420</v>
      </c>
      <c r="M74" t="s">
        <v>52</v>
      </c>
      <c r="N74" t="s">
        <v>53</v>
      </c>
      <c r="O74" t="s">
        <v>66</v>
      </c>
    </row>
    <row r="75" spans="1:15" x14ac:dyDescent="0.25">
      <c r="A75">
        <v>1012</v>
      </c>
      <c r="B75">
        <v>1800</v>
      </c>
      <c r="C75" t="s">
        <v>49</v>
      </c>
      <c r="D75">
        <v>5200</v>
      </c>
      <c r="E75" t="s">
        <v>4</v>
      </c>
      <c r="F75">
        <v>499</v>
      </c>
      <c r="G75" t="str">
        <f t="shared" si="3"/>
        <v>Ignorar</v>
      </c>
      <c r="H75" s="8">
        <f t="shared" si="1"/>
        <v>1</v>
      </c>
      <c r="I75">
        <v>3</v>
      </c>
      <c r="J75">
        <f t="shared" si="2"/>
        <v>1497</v>
      </c>
      <c r="K75" s="9">
        <v>43417</v>
      </c>
      <c r="L75" s="9">
        <v>43420</v>
      </c>
      <c r="M75" t="s">
        <v>52</v>
      </c>
      <c r="N75" t="s">
        <v>53</v>
      </c>
      <c r="O75" t="s">
        <v>66</v>
      </c>
    </row>
    <row r="76" spans="1:15" x14ac:dyDescent="0.25">
      <c r="A76">
        <v>1012</v>
      </c>
      <c r="B76">
        <v>1800</v>
      </c>
      <c r="C76" t="s">
        <v>49</v>
      </c>
      <c r="D76">
        <v>5200</v>
      </c>
      <c r="E76" t="s">
        <v>4</v>
      </c>
      <c r="F76">
        <v>499</v>
      </c>
      <c r="G76" t="str">
        <f t="shared" si="3"/>
        <v>Ignorar</v>
      </c>
      <c r="H76" s="8">
        <f t="shared" si="1"/>
        <v>1</v>
      </c>
      <c r="I76">
        <v>2</v>
      </c>
      <c r="J76">
        <f t="shared" si="2"/>
        <v>998</v>
      </c>
      <c r="K76" s="9">
        <v>43425</v>
      </c>
      <c r="L76" s="9">
        <v>43428</v>
      </c>
      <c r="M76" t="s">
        <v>52</v>
      </c>
      <c r="N76" t="s">
        <v>53</v>
      </c>
      <c r="O76" t="s">
        <v>66</v>
      </c>
    </row>
    <row r="77" spans="1:15" x14ac:dyDescent="0.25">
      <c r="A77">
        <v>1012</v>
      </c>
      <c r="B77">
        <v>1700</v>
      </c>
      <c r="C77" t="s">
        <v>50</v>
      </c>
      <c r="D77">
        <v>5200</v>
      </c>
      <c r="E77" t="s">
        <v>4</v>
      </c>
      <c r="F77">
        <v>899</v>
      </c>
      <c r="G77" t="str">
        <f t="shared" si="3"/>
        <v>Aplica bono</v>
      </c>
      <c r="H77" s="8">
        <f t="shared" si="1"/>
        <v>3</v>
      </c>
      <c r="I77">
        <v>1</v>
      </c>
      <c r="J77">
        <f t="shared" si="2"/>
        <v>899</v>
      </c>
      <c r="K77" s="9">
        <v>43425</v>
      </c>
      <c r="L77" s="9">
        <v>43428</v>
      </c>
      <c r="M77" t="s">
        <v>52</v>
      </c>
      <c r="N77" t="s">
        <v>53</v>
      </c>
      <c r="O77" t="s">
        <v>66</v>
      </c>
    </row>
    <row r="78" spans="1:15" x14ac:dyDescent="0.25">
      <c r="A78">
        <v>1012</v>
      </c>
      <c r="B78">
        <v>1700</v>
      </c>
      <c r="C78" t="s">
        <v>50</v>
      </c>
      <c r="D78">
        <v>5200</v>
      </c>
      <c r="E78" t="s">
        <v>4</v>
      </c>
      <c r="F78">
        <v>899</v>
      </c>
      <c r="G78" t="str">
        <f t="shared" si="3"/>
        <v>Aplica bono</v>
      </c>
      <c r="H78" s="8">
        <f t="shared" si="1"/>
        <v>3</v>
      </c>
      <c r="I78">
        <v>2</v>
      </c>
      <c r="J78">
        <f t="shared" si="2"/>
        <v>1798</v>
      </c>
      <c r="K78" s="9">
        <v>43425</v>
      </c>
      <c r="L78" s="9">
        <v>43428</v>
      </c>
      <c r="M78" t="s">
        <v>52</v>
      </c>
      <c r="N78" t="s">
        <v>53</v>
      </c>
      <c r="O78" t="s">
        <v>66</v>
      </c>
    </row>
    <row r="79" spans="1:15" x14ac:dyDescent="0.25">
      <c r="K79" s="9"/>
      <c r="L79" s="9"/>
    </row>
  </sheetData>
  <autoFilter ref="A19:O78" xr:uid="{326372D9-633C-4C0E-8165-0AD9622831CB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B976-8B95-44C4-BDEF-9C3B410E73D5}">
  <dimension ref="A4:C133"/>
  <sheetViews>
    <sheetView topLeftCell="A104" workbookViewId="0">
      <selection activeCell="D120" sqref="D120"/>
    </sheetView>
  </sheetViews>
  <sheetFormatPr baseColWidth="10" defaultRowHeight="15" x14ac:dyDescent="0.25"/>
  <cols>
    <col min="1" max="1" width="16.5703125" bestFit="1" customWidth="1"/>
    <col min="2" max="3" width="13.140625" bestFit="1" customWidth="1"/>
    <col min="4" max="4" width="12.5703125" bestFit="1" customWidth="1"/>
    <col min="5" max="8" width="13.140625" bestFit="1" customWidth="1"/>
    <col min="9" max="9" width="8.5703125" bestFit="1" customWidth="1"/>
    <col min="10" max="16" width="7" bestFit="1" customWidth="1"/>
    <col min="17" max="17" width="9.140625" bestFit="1" customWidth="1"/>
    <col min="18" max="18" width="12.5703125" bestFit="1" customWidth="1"/>
  </cols>
  <sheetData>
    <row r="4" spans="1:3" x14ac:dyDescent="0.25">
      <c r="A4" s="13" t="s">
        <v>72</v>
      </c>
      <c r="B4" s="13" t="s">
        <v>70</v>
      </c>
      <c r="C4" s="13" t="s">
        <v>71</v>
      </c>
    </row>
    <row r="5" spans="1:3" x14ac:dyDescent="0.25">
      <c r="A5" s="12" t="s">
        <v>0</v>
      </c>
      <c r="B5" s="14">
        <v>10</v>
      </c>
      <c r="C5" s="14">
        <v>9</v>
      </c>
    </row>
    <row r="6" spans="1:3" x14ac:dyDescent="0.25">
      <c r="A6" s="12" t="s">
        <v>1</v>
      </c>
      <c r="B6" s="14">
        <v>8</v>
      </c>
      <c r="C6" s="14">
        <v>13</v>
      </c>
    </row>
    <row r="7" spans="1:3" x14ac:dyDescent="0.25">
      <c r="A7" s="12" t="s">
        <v>2</v>
      </c>
      <c r="B7" s="14">
        <v>8</v>
      </c>
      <c r="C7" s="14">
        <v>9</v>
      </c>
    </row>
    <row r="8" spans="1:3" x14ac:dyDescent="0.25">
      <c r="A8" s="12" t="s">
        <v>3</v>
      </c>
      <c r="B8" s="14">
        <v>9</v>
      </c>
      <c r="C8" s="14">
        <v>12</v>
      </c>
    </row>
    <row r="9" spans="1:3" x14ac:dyDescent="0.25">
      <c r="A9" s="12" t="s">
        <v>4</v>
      </c>
      <c r="B9" s="14">
        <v>7</v>
      </c>
      <c r="C9" s="14">
        <v>9</v>
      </c>
    </row>
    <row r="10" spans="1:3" x14ac:dyDescent="0.25">
      <c r="A10" s="12" t="s">
        <v>5</v>
      </c>
      <c r="B10" s="14">
        <v>7</v>
      </c>
      <c r="C10" s="14">
        <v>3</v>
      </c>
    </row>
    <row r="11" spans="1:3" x14ac:dyDescent="0.25">
      <c r="A11" s="12" t="s">
        <v>6</v>
      </c>
      <c r="B11" s="14">
        <v>7</v>
      </c>
      <c r="C11" s="14">
        <v>10</v>
      </c>
    </row>
    <row r="23" spans="1:3" x14ac:dyDescent="0.25">
      <c r="A23" s="13" t="s">
        <v>72</v>
      </c>
      <c r="B23" s="13" t="s">
        <v>70</v>
      </c>
      <c r="C23" s="13" t="s">
        <v>71</v>
      </c>
    </row>
    <row r="24" spans="1:3" x14ac:dyDescent="0.25">
      <c r="A24" s="12" t="s">
        <v>0</v>
      </c>
      <c r="B24" s="14">
        <v>10</v>
      </c>
      <c r="C24" s="14">
        <v>9</v>
      </c>
    </row>
    <row r="25" spans="1:3" x14ac:dyDescent="0.25">
      <c r="A25" s="12" t="s">
        <v>1</v>
      </c>
      <c r="B25" s="14">
        <v>8</v>
      </c>
      <c r="C25" s="14">
        <v>13</v>
      </c>
    </row>
    <row r="26" spans="1:3" x14ac:dyDescent="0.25">
      <c r="A26" s="12" t="s">
        <v>2</v>
      </c>
      <c r="B26" s="14">
        <v>8</v>
      </c>
      <c r="C26" s="14">
        <v>9</v>
      </c>
    </row>
    <row r="27" spans="1:3" x14ac:dyDescent="0.25">
      <c r="A27" s="12" t="s">
        <v>3</v>
      </c>
      <c r="B27" s="14">
        <v>9</v>
      </c>
      <c r="C27" s="14">
        <v>12</v>
      </c>
    </row>
    <row r="28" spans="1:3" x14ac:dyDescent="0.25">
      <c r="A28" s="12" t="s">
        <v>4</v>
      </c>
      <c r="B28" s="14">
        <v>7</v>
      </c>
      <c r="C28" s="14">
        <v>9</v>
      </c>
    </row>
    <row r="29" spans="1:3" x14ac:dyDescent="0.25">
      <c r="A29" s="12" t="s">
        <v>5</v>
      </c>
      <c r="B29" s="14">
        <v>7</v>
      </c>
      <c r="C29" s="14">
        <v>3</v>
      </c>
    </row>
    <row r="30" spans="1:3" x14ac:dyDescent="0.25">
      <c r="A30" s="12" t="s">
        <v>6</v>
      </c>
      <c r="B30" s="14">
        <v>7</v>
      </c>
      <c r="C30" s="14">
        <v>10</v>
      </c>
    </row>
    <row r="44" spans="1:3" x14ac:dyDescent="0.25">
      <c r="A44" s="13" t="s">
        <v>72</v>
      </c>
      <c r="B44" s="13" t="s">
        <v>70</v>
      </c>
      <c r="C44" s="13" t="s">
        <v>71</v>
      </c>
    </row>
    <row r="45" spans="1:3" x14ac:dyDescent="0.25">
      <c r="A45" s="12" t="s">
        <v>0</v>
      </c>
      <c r="B45" s="14">
        <v>10</v>
      </c>
      <c r="C45" s="14">
        <v>9</v>
      </c>
    </row>
    <row r="46" spans="1:3" x14ac:dyDescent="0.25">
      <c r="A46" s="12" t="s">
        <v>1</v>
      </c>
      <c r="B46" s="14">
        <v>8</v>
      </c>
      <c r="C46" s="14">
        <v>13</v>
      </c>
    </row>
    <row r="47" spans="1:3" x14ac:dyDescent="0.25">
      <c r="A47" s="12" t="s">
        <v>2</v>
      </c>
      <c r="B47" s="14">
        <v>8</v>
      </c>
      <c r="C47" s="14">
        <v>9</v>
      </c>
    </row>
    <row r="48" spans="1:3" x14ac:dyDescent="0.25">
      <c r="A48" s="12" t="s">
        <v>3</v>
      </c>
      <c r="B48" s="14">
        <v>9</v>
      </c>
      <c r="C48" s="14">
        <v>12</v>
      </c>
    </row>
    <row r="49" spans="1:3" x14ac:dyDescent="0.25">
      <c r="A49" s="12" t="s">
        <v>4</v>
      </c>
      <c r="B49" s="14">
        <v>7</v>
      </c>
      <c r="C49" s="14">
        <v>9</v>
      </c>
    </row>
    <row r="50" spans="1:3" x14ac:dyDescent="0.25">
      <c r="A50" s="12" t="s">
        <v>5</v>
      </c>
      <c r="B50" s="14">
        <v>7</v>
      </c>
      <c r="C50" s="14">
        <v>3</v>
      </c>
    </row>
    <row r="51" spans="1:3" x14ac:dyDescent="0.25">
      <c r="A51" s="12" t="s">
        <v>6</v>
      </c>
      <c r="B51" s="14">
        <v>7</v>
      </c>
      <c r="C51" s="14">
        <v>10</v>
      </c>
    </row>
    <row r="62" spans="1:3" x14ac:dyDescent="0.25">
      <c r="A62" s="13" t="s">
        <v>72</v>
      </c>
      <c r="B62" s="13" t="s">
        <v>71</v>
      </c>
      <c r="C62" s="15" t="s">
        <v>73</v>
      </c>
    </row>
    <row r="63" spans="1:3" x14ac:dyDescent="0.25">
      <c r="A63" s="12" t="s">
        <v>0</v>
      </c>
      <c r="B63" s="14">
        <v>9</v>
      </c>
      <c r="C63" s="16">
        <f>+B63/SUM($B$63:$B$69)</f>
        <v>0.13846153846153847</v>
      </c>
    </row>
    <row r="64" spans="1:3" x14ac:dyDescent="0.25">
      <c r="A64" s="12" t="s">
        <v>1</v>
      </c>
      <c r="B64" s="14">
        <v>13</v>
      </c>
      <c r="C64" s="16">
        <f t="shared" ref="C64:C69" si="0">+B64/SUM($B$63:$B$69)</f>
        <v>0.2</v>
      </c>
    </row>
    <row r="65" spans="1:3" x14ac:dyDescent="0.25">
      <c r="A65" s="12" t="s">
        <v>2</v>
      </c>
      <c r="B65" s="14">
        <v>9</v>
      </c>
      <c r="C65" s="16">
        <f t="shared" si="0"/>
        <v>0.13846153846153847</v>
      </c>
    </row>
    <row r="66" spans="1:3" x14ac:dyDescent="0.25">
      <c r="A66" s="12" t="s">
        <v>3</v>
      </c>
      <c r="B66" s="14">
        <v>12</v>
      </c>
      <c r="C66" s="16">
        <f t="shared" si="0"/>
        <v>0.18461538461538463</v>
      </c>
    </row>
    <row r="67" spans="1:3" x14ac:dyDescent="0.25">
      <c r="A67" s="12" t="s">
        <v>4</v>
      </c>
      <c r="B67" s="14">
        <v>9</v>
      </c>
      <c r="C67" s="16">
        <f t="shared" si="0"/>
        <v>0.13846153846153847</v>
      </c>
    </row>
    <row r="68" spans="1:3" x14ac:dyDescent="0.25">
      <c r="A68" s="12" t="s">
        <v>5</v>
      </c>
      <c r="B68" s="14">
        <v>3</v>
      </c>
      <c r="C68" s="16">
        <f t="shared" si="0"/>
        <v>4.6153846153846156E-2</v>
      </c>
    </row>
    <row r="69" spans="1:3" x14ac:dyDescent="0.25">
      <c r="A69" s="12" t="s">
        <v>6</v>
      </c>
      <c r="B69" s="14">
        <v>10</v>
      </c>
      <c r="C69" s="16">
        <f t="shared" si="0"/>
        <v>0.15384615384615385</v>
      </c>
    </row>
    <row r="83" spans="1:2" x14ac:dyDescent="0.25">
      <c r="A83" s="15" t="s">
        <v>74</v>
      </c>
      <c r="B83" s="15" t="s">
        <v>75</v>
      </c>
    </row>
    <row r="84" spans="1:2" x14ac:dyDescent="0.25">
      <c r="A84" s="14">
        <v>2000</v>
      </c>
      <c r="B84" s="18">
        <v>1000</v>
      </c>
    </row>
    <row r="85" spans="1:2" x14ac:dyDescent="0.25">
      <c r="A85" s="14">
        <f>+A84+1</f>
        <v>2001</v>
      </c>
      <c r="B85" s="18">
        <v>958</v>
      </c>
    </row>
    <row r="86" spans="1:2" x14ac:dyDescent="0.25">
      <c r="A86" s="14">
        <f t="shared" ref="A86:A99" si="1">+A85+1</f>
        <v>2002</v>
      </c>
      <c r="B86" s="18">
        <v>1115</v>
      </c>
    </row>
    <row r="87" spans="1:2" x14ac:dyDescent="0.25">
      <c r="A87" s="14">
        <f t="shared" si="1"/>
        <v>2003</v>
      </c>
      <c r="B87" s="18">
        <v>1300</v>
      </c>
    </row>
    <row r="88" spans="1:2" x14ac:dyDescent="0.25">
      <c r="A88" s="14">
        <f t="shared" si="1"/>
        <v>2004</v>
      </c>
      <c r="B88" s="18">
        <v>1500</v>
      </c>
    </row>
    <row r="89" spans="1:2" x14ac:dyDescent="0.25">
      <c r="A89" s="14">
        <f t="shared" si="1"/>
        <v>2005</v>
      </c>
      <c r="B89" s="18">
        <v>900</v>
      </c>
    </row>
    <row r="90" spans="1:2" x14ac:dyDescent="0.25">
      <c r="A90" s="14">
        <f t="shared" si="1"/>
        <v>2006</v>
      </c>
      <c r="B90" s="18">
        <v>1600</v>
      </c>
    </row>
    <row r="91" spans="1:2" x14ac:dyDescent="0.25">
      <c r="A91" s="14">
        <f t="shared" si="1"/>
        <v>2007</v>
      </c>
      <c r="B91" s="18">
        <v>1300</v>
      </c>
    </row>
    <row r="92" spans="1:2" x14ac:dyDescent="0.25">
      <c r="A92" s="14">
        <f t="shared" si="1"/>
        <v>2008</v>
      </c>
      <c r="B92" s="18">
        <v>1348</v>
      </c>
    </row>
    <row r="93" spans="1:2" x14ac:dyDescent="0.25">
      <c r="A93" s="14">
        <f t="shared" si="1"/>
        <v>2009</v>
      </c>
      <c r="B93" s="18">
        <v>1500</v>
      </c>
    </row>
    <row r="94" spans="1:2" x14ac:dyDescent="0.25">
      <c r="A94" s="14">
        <f t="shared" si="1"/>
        <v>2010</v>
      </c>
      <c r="B94" s="18">
        <v>1800</v>
      </c>
    </row>
    <row r="95" spans="1:2" x14ac:dyDescent="0.25">
      <c r="A95" s="14">
        <f t="shared" si="1"/>
        <v>2011</v>
      </c>
      <c r="B95" s="18">
        <v>1750</v>
      </c>
    </row>
    <row r="96" spans="1:2" x14ac:dyDescent="0.25">
      <c r="A96" s="14">
        <f t="shared" si="1"/>
        <v>2012</v>
      </c>
      <c r="B96" s="18">
        <v>1900</v>
      </c>
    </row>
    <row r="97" spans="1:3" x14ac:dyDescent="0.25">
      <c r="A97" s="14">
        <f t="shared" si="1"/>
        <v>2013</v>
      </c>
      <c r="B97" s="18">
        <v>1790</v>
      </c>
    </row>
    <row r="98" spans="1:3" x14ac:dyDescent="0.25">
      <c r="A98" s="14">
        <f t="shared" si="1"/>
        <v>2014</v>
      </c>
      <c r="B98" s="18">
        <v>2000</v>
      </c>
    </row>
    <row r="99" spans="1:3" x14ac:dyDescent="0.25">
      <c r="A99" s="14">
        <f t="shared" si="1"/>
        <v>2015</v>
      </c>
      <c r="B99" s="18">
        <v>1600</v>
      </c>
    </row>
    <row r="107" spans="1:3" x14ac:dyDescent="0.25">
      <c r="A107" s="13" t="s">
        <v>72</v>
      </c>
      <c r="B107" s="13" t="s">
        <v>70</v>
      </c>
      <c r="C107" s="13" t="s">
        <v>71</v>
      </c>
    </row>
    <row r="108" spans="1:3" x14ac:dyDescent="0.25">
      <c r="A108" s="12" t="s">
        <v>0</v>
      </c>
      <c r="B108" s="16">
        <v>0.625</v>
      </c>
      <c r="C108" s="16">
        <v>0.29032258064516131</v>
      </c>
    </row>
    <row r="109" spans="1:3" x14ac:dyDescent="0.25">
      <c r="A109" s="12" t="s">
        <v>1</v>
      </c>
      <c r="B109" s="16">
        <v>0.125</v>
      </c>
      <c r="C109" s="16">
        <v>0.41935483870967744</v>
      </c>
    </row>
    <row r="110" spans="1:3" x14ac:dyDescent="0.25">
      <c r="A110" s="12" t="s">
        <v>2</v>
      </c>
      <c r="B110" s="16">
        <v>0.25</v>
      </c>
      <c r="C110" s="16">
        <v>0.29032258064516131</v>
      </c>
    </row>
    <row r="125" spans="1:3" x14ac:dyDescent="0.25">
      <c r="A125" s="15" t="s">
        <v>76</v>
      </c>
      <c r="B125" s="13" t="s">
        <v>72</v>
      </c>
      <c r="C125" s="13" t="s">
        <v>71</v>
      </c>
    </row>
    <row r="126" spans="1:3" x14ac:dyDescent="0.25">
      <c r="A126" s="24" t="s">
        <v>77</v>
      </c>
      <c r="B126" s="12" t="s">
        <v>0</v>
      </c>
      <c r="C126" s="14">
        <v>9</v>
      </c>
    </row>
    <row r="127" spans="1:3" x14ac:dyDescent="0.25">
      <c r="A127" s="24"/>
      <c r="B127" s="12" t="s">
        <v>1</v>
      </c>
      <c r="C127" s="14">
        <v>13</v>
      </c>
    </row>
    <row r="128" spans="1:3" x14ac:dyDescent="0.25">
      <c r="A128" s="24"/>
      <c r="B128" s="12" t="s">
        <v>2</v>
      </c>
      <c r="C128" s="14">
        <v>0</v>
      </c>
    </row>
    <row r="129" spans="1:3" x14ac:dyDescent="0.25">
      <c r="A129" s="24"/>
      <c r="B129" s="12" t="s">
        <v>3</v>
      </c>
      <c r="C129" s="14">
        <v>12</v>
      </c>
    </row>
    <row r="130" spans="1:3" x14ac:dyDescent="0.25">
      <c r="A130" s="24" t="s">
        <v>78</v>
      </c>
      <c r="B130" s="12" t="s">
        <v>0</v>
      </c>
      <c r="C130" s="19">
        <v>8</v>
      </c>
    </row>
    <row r="131" spans="1:3" x14ac:dyDescent="0.25">
      <c r="A131" s="24"/>
      <c r="B131" s="12" t="s">
        <v>1</v>
      </c>
      <c r="C131" s="19">
        <v>14</v>
      </c>
    </row>
    <row r="132" spans="1:3" x14ac:dyDescent="0.25">
      <c r="A132" s="24"/>
      <c r="B132" s="12" t="s">
        <v>2</v>
      </c>
      <c r="C132" s="19">
        <v>0</v>
      </c>
    </row>
    <row r="133" spans="1:3" x14ac:dyDescent="0.25">
      <c r="A133" s="24"/>
      <c r="B133" s="12" t="s">
        <v>3</v>
      </c>
      <c r="C133" s="19">
        <v>10</v>
      </c>
    </row>
  </sheetData>
  <mergeCells count="2">
    <mergeCell ref="A126:A129"/>
    <mergeCell ref="A130:A13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3D2B-2E86-4EA6-BA76-346A42F1A0F8}">
  <dimension ref="A1:D11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12.5703125" bestFit="1" customWidth="1"/>
    <col min="5" max="8" width="6.42578125" bestFit="1" customWidth="1"/>
    <col min="9" max="9" width="8.5703125" bestFit="1" customWidth="1"/>
    <col min="10" max="16" width="7" bestFit="1" customWidth="1"/>
    <col min="17" max="17" width="9.140625" bestFit="1" customWidth="1"/>
    <col min="18" max="18" width="12.5703125" bestFit="1" customWidth="1"/>
  </cols>
  <sheetData>
    <row r="1" spans="1:4" x14ac:dyDescent="0.25">
      <c r="A1" s="10" t="s">
        <v>80</v>
      </c>
      <c r="B1" s="10" t="s">
        <v>81</v>
      </c>
    </row>
    <row r="2" spans="1:4" x14ac:dyDescent="0.25">
      <c r="B2" t="s">
        <v>68</v>
      </c>
      <c r="C2" t="s">
        <v>69</v>
      </c>
      <c r="D2" t="s">
        <v>67</v>
      </c>
    </row>
    <row r="3" spans="1:4" x14ac:dyDescent="0.25">
      <c r="A3" s="10" t="s">
        <v>79</v>
      </c>
    </row>
    <row r="4" spans="1:4" x14ac:dyDescent="0.25">
      <c r="A4" s="20" t="s">
        <v>0</v>
      </c>
      <c r="B4" s="11">
        <v>5390</v>
      </c>
      <c r="C4" s="11">
        <v>5991</v>
      </c>
      <c r="D4" s="11">
        <v>11381</v>
      </c>
    </row>
    <row r="5" spans="1:4" x14ac:dyDescent="0.25">
      <c r="A5" s="20" t="s">
        <v>1</v>
      </c>
      <c r="B5" s="11">
        <v>8892</v>
      </c>
      <c r="C5" s="11">
        <v>15087</v>
      </c>
      <c r="D5" s="11">
        <v>23979</v>
      </c>
    </row>
    <row r="6" spans="1:4" x14ac:dyDescent="0.25">
      <c r="A6" s="20" t="s">
        <v>2</v>
      </c>
      <c r="B6" s="11">
        <v>4200</v>
      </c>
      <c r="C6" s="11">
        <v>5250</v>
      </c>
      <c r="D6" s="11">
        <v>9450</v>
      </c>
    </row>
    <row r="7" spans="1:4" x14ac:dyDescent="0.25">
      <c r="A7" s="20" t="s">
        <v>3</v>
      </c>
      <c r="B7" s="11">
        <v>8000</v>
      </c>
      <c r="C7" s="11">
        <v>13700</v>
      </c>
      <c r="D7" s="11">
        <v>21700</v>
      </c>
    </row>
    <row r="8" spans="1:4" x14ac:dyDescent="0.25">
      <c r="A8" s="20" t="s">
        <v>4</v>
      </c>
      <c r="B8" s="11">
        <v>5093</v>
      </c>
      <c r="C8" s="11">
        <v>5691</v>
      </c>
      <c r="D8" s="11">
        <v>10784</v>
      </c>
    </row>
    <row r="9" spans="1:4" x14ac:dyDescent="0.25">
      <c r="A9" s="20" t="s">
        <v>5</v>
      </c>
      <c r="B9" s="11">
        <v>80</v>
      </c>
      <c r="C9" s="11">
        <v>45</v>
      </c>
      <c r="D9" s="11">
        <v>125</v>
      </c>
    </row>
    <row r="10" spans="1:4" x14ac:dyDescent="0.25">
      <c r="A10" s="20" t="s">
        <v>6</v>
      </c>
      <c r="B10" s="11">
        <v>3400</v>
      </c>
      <c r="C10" s="11">
        <v>5250</v>
      </c>
      <c r="D10" s="11">
        <v>8650</v>
      </c>
    </row>
    <row r="11" spans="1:4" x14ac:dyDescent="0.25">
      <c r="A11" s="20" t="s">
        <v>67</v>
      </c>
      <c r="B11" s="11">
        <v>35055</v>
      </c>
      <c r="C11" s="11">
        <v>51014</v>
      </c>
      <c r="D11" s="11">
        <v>86069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DEB-C938-455A-BCD7-C85CCCA06D41}">
  <dimension ref="A2:G9"/>
  <sheetViews>
    <sheetView workbookViewId="0">
      <selection activeCell="E14" sqref="E14"/>
    </sheetView>
  </sheetViews>
  <sheetFormatPr baseColWidth="10" defaultRowHeight="15" x14ac:dyDescent="0.25"/>
  <cols>
    <col min="1" max="1" width="17.5703125" bestFit="1" customWidth="1"/>
    <col min="2" max="2" width="17.5703125" customWidth="1"/>
    <col min="3" max="3" width="6" style="17" bestFit="1" customWidth="1"/>
    <col min="4" max="5" width="18.28515625" style="17" customWidth="1"/>
    <col min="6" max="6" width="5.42578125" style="17" customWidth="1"/>
    <col min="7" max="7" width="26.42578125" customWidth="1"/>
    <col min="8" max="8" width="6.42578125" bestFit="1" customWidth="1"/>
    <col min="9" max="9" width="8.5703125" bestFit="1" customWidth="1"/>
    <col min="10" max="16" width="7" bestFit="1" customWidth="1"/>
    <col min="17" max="17" width="9.140625" bestFit="1" customWidth="1"/>
    <col min="18" max="18" width="12.5703125" bestFit="1" customWidth="1"/>
  </cols>
  <sheetData>
    <row r="2" spans="1:7" x14ac:dyDescent="0.25">
      <c r="A2" s="15" t="s">
        <v>72</v>
      </c>
      <c r="B2" s="15" t="s">
        <v>85</v>
      </c>
      <c r="C2" s="15" t="s">
        <v>82</v>
      </c>
      <c r="D2" s="15" t="s">
        <v>83</v>
      </c>
      <c r="E2" s="15" t="s">
        <v>84</v>
      </c>
      <c r="G2" s="23" t="s">
        <v>86</v>
      </c>
    </row>
    <row r="3" spans="1:7" s="22" customFormat="1" ht="36.75" customHeight="1" x14ac:dyDescent="0.25">
      <c r="A3" s="21" t="s">
        <v>0</v>
      </c>
      <c r="B3" s="21">
        <v>5600</v>
      </c>
      <c r="C3" s="21">
        <v>5390</v>
      </c>
      <c r="D3" s="21">
        <v>5991</v>
      </c>
      <c r="E3" s="21">
        <v>5780</v>
      </c>
    </row>
    <row r="4" spans="1:7" s="22" customFormat="1" ht="36.75" customHeight="1" x14ac:dyDescent="0.25">
      <c r="A4" s="21" t="s">
        <v>1</v>
      </c>
      <c r="B4" s="21">
        <v>7000</v>
      </c>
      <c r="C4" s="21">
        <v>8892</v>
      </c>
      <c r="D4" s="21">
        <v>15087</v>
      </c>
      <c r="E4" s="21">
        <v>2000</v>
      </c>
    </row>
    <row r="5" spans="1:7" s="22" customFormat="1" ht="36.75" customHeight="1" x14ac:dyDescent="0.25">
      <c r="A5" s="21" t="s">
        <v>2</v>
      </c>
      <c r="B5" s="21">
        <v>4300</v>
      </c>
      <c r="C5" s="21">
        <v>4200</v>
      </c>
      <c r="D5" s="21">
        <v>5250</v>
      </c>
      <c r="E5" s="21">
        <v>7000</v>
      </c>
    </row>
    <row r="6" spans="1:7" s="22" customFormat="1" ht="36.75" customHeight="1" x14ac:dyDescent="0.25">
      <c r="A6" s="21" t="s">
        <v>3</v>
      </c>
      <c r="B6" s="21">
        <v>7000</v>
      </c>
      <c r="C6" s="21">
        <v>8000</v>
      </c>
      <c r="D6" s="21">
        <v>13700</v>
      </c>
      <c r="E6" s="21">
        <v>15000</v>
      </c>
    </row>
    <row r="7" spans="1:7" s="22" customFormat="1" ht="36.75" customHeight="1" x14ac:dyDescent="0.25">
      <c r="A7" s="21" t="s">
        <v>4</v>
      </c>
      <c r="B7" s="21">
        <v>5000</v>
      </c>
      <c r="C7" s="21">
        <v>5093</v>
      </c>
      <c r="D7" s="21">
        <v>5691</v>
      </c>
      <c r="E7" s="21">
        <v>5691</v>
      </c>
    </row>
    <row r="8" spans="1:7" s="22" customFormat="1" ht="36.75" customHeight="1" x14ac:dyDescent="0.25">
      <c r="A8" s="21" t="s">
        <v>5</v>
      </c>
      <c r="B8" s="21">
        <v>90</v>
      </c>
      <c r="C8" s="21">
        <v>80</v>
      </c>
      <c r="D8" s="21">
        <v>45</v>
      </c>
      <c r="E8" s="21">
        <v>30</v>
      </c>
    </row>
    <row r="9" spans="1:7" s="22" customFormat="1" ht="36.75" customHeight="1" x14ac:dyDescent="0.25">
      <c r="A9" s="21" t="s">
        <v>6</v>
      </c>
      <c r="B9" s="21">
        <v>3000</v>
      </c>
      <c r="C9" s="21">
        <v>3400</v>
      </c>
      <c r="D9" s="21">
        <v>5250</v>
      </c>
      <c r="E9" s="21">
        <v>8000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BB4154A-F19F-435B-BAA1-9A7CCCBB8E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mini!B3:E3</xm:f>
              <xm:sqref>G3</xm:sqref>
            </x14:sparkline>
            <x14:sparkline>
              <xm:f>mini!B4:E4</xm:f>
              <xm:sqref>G4</xm:sqref>
            </x14:sparkline>
            <x14:sparkline>
              <xm:f>mini!B5:E5</xm:f>
              <xm:sqref>G5</xm:sqref>
            </x14:sparkline>
            <x14:sparkline>
              <xm:f>mini!B6:E6</xm:f>
              <xm:sqref>G6</xm:sqref>
            </x14:sparkline>
            <x14:sparkline>
              <xm:f>mini!B7:E7</xm:f>
              <xm:sqref>G7</xm:sqref>
            </x14:sparkline>
            <x14:sparkline>
              <xm:f>mini!B8:E8</xm:f>
              <xm:sqref>G8</xm:sqref>
            </x14:sparkline>
            <x14:sparkline>
              <xm:f>mini!B9:E9</xm:f>
              <xm:sqref>G9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Home</vt:lpstr>
      <vt:lpstr>Hoja1</vt:lpstr>
      <vt:lpstr>BD</vt:lpstr>
      <vt:lpstr>Gráficas</vt:lpstr>
      <vt:lpstr>Dinamicos</vt:lpstr>
      <vt:lpstr>mini</vt:lpstr>
      <vt:lpstr>valor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BeatrixIP</dc:creator>
  <cp:lastModifiedBy>Carlos Vargas</cp:lastModifiedBy>
  <dcterms:created xsi:type="dcterms:W3CDTF">2020-04-26T20:27:51Z</dcterms:created>
  <dcterms:modified xsi:type="dcterms:W3CDTF">2022-07-12T02:17:08Z</dcterms:modified>
</cp:coreProperties>
</file>