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PLATZI\Cursos\CURSO DE BUSINESS INTELLIGENCE UTILIDAD Y AREAS DE OPORTUNIDAD\"/>
    </mc:Choice>
  </mc:AlternateContent>
  <xr:revisionPtr revIDLastSave="0" documentId="13_ncr:1_{841D5C4E-CF70-4A40-B5A1-22DEA76D4725}" xr6:coauthVersionLast="47" xr6:coauthVersionMax="47" xr10:uidLastSave="{00000000-0000-0000-0000-000000000000}"/>
  <bookViews>
    <workbookView xWindow="22620" yWindow="2175" windowWidth="12240" windowHeight="7800" firstSheet="7" activeTab="8" xr2:uid="{E7E535DA-8873-4876-B87F-41F201161035}"/>
  </bookViews>
  <sheets>
    <sheet name="Checklist" sheetId="6" r:id="rId1"/>
    <sheet name="Definición" sheetId="4" r:id="rId2"/>
    <sheet name="Stakeholders" sheetId="5" r:id="rId3"/>
    <sheet name="Income Statement" sheetId="1" r:id="rId4"/>
    <sheet name="Tipos de empresa" sheetId="2" r:id="rId5"/>
    <sheet name="Utilidad bruta y operativa" sheetId="3" r:id="rId6"/>
    <sheet name="Tipos de costos" sheetId="7" r:id="rId7"/>
    <sheet name="Margen de contribución" sheetId="9" r:id="rId8"/>
    <sheet name="Razones matemática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10" l="1"/>
  <c r="D18" i="10"/>
  <c r="C42" i="10"/>
  <c r="C23" i="10"/>
  <c r="C17" i="10"/>
  <c r="C18" i="10" s="1"/>
  <c r="G43" i="10"/>
  <c r="G42" i="10"/>
  <c r="H23" i="10"/>
  <c r="H18" i="10"/>
  <c r="H38" i="10"/>
  <c r="G26" i="9"/>
  <c r="E26" i="9"/>
  <c r="C29" i="9"/>
  <c r="C21" i="1"/>
  <c r="C17" i="1"/>
  <c r="C15" i="1"/>
  <c r="C10" i="1"/>
  <c r="F17" i="6"/>
  <c r="F16" i="6"/>
  <c r="F15" i="6"/>
  <c r="F14" i="6"/>
  <c r="F13" i="6"/>
  <c r="F12" i="6"/>
  <c r="F11" i="6"/>
  <c r="F17" i="10"/>
  <c r="F33" i="10"/>
  <c r="C33" i="10"/>
  <c r="F29" i="10"/>
  <c r="C29" i="10"/>
  <c r="F23" i="10"/>
  <c r="Q12" i="9"/>
  <c r="S9" i="9" s="1"/>
  <c r="U9" i="9" s="1"/>
  <c r="E26" i="2"/>
  <c r="E22" i="2"/>
  <c r="E16" i="2"/>
  <c r="E11" i="2"/>
  <c r="C26" i="2"/>
  <c r="C22" i="2"/>
  <c r="C16" i="2"/>
  <c r="C11" i="2"/>
  <c r="C25" i="1"/>
  <c r="D23" i="10" l="1"/>
  <c r="F18" i="6"/>
  <c r="G19" i="6" s="1"/>
  <c r="F18" i="10"/>
  <c r="F25" i="10" s="1"/>
  <c r="F35" i="10" s="1"/>
  <c r="F37" i="10" s="1"/>
  <c r="F38" i="10" s="1"/>
  <c r="C25" i="10"/>
  <c r="C35" i="10" s="1"/>
  <c r="C37" i="10" s="1"/>
  <c r="C18" i="2"/>
  <c r="C28" i="2" s="1"/>
  <c r="E18" i="2"/>
  <c r="E28" i="2" s="1"/>
  <c r="E30" i="2" s="1"/>
  <c r="E31" i="2" s="1"/>
  <c r="C27" i="1"/>
  <c r="C38" i="10" l="1"/>
  <c r="D38" i="10" s="1"/>
  <c r="C30" i="2"/>
  <c r="C31" i="2" s="1"/>
  <c r="C29" i="1"/>
  <c r="C30" i="1" s="1"/>
</calcChain>
</file>

<file path=xl/sharedStrings.xml><?xml version="1.0" encoding="utf-8"?>
<sst xmlns="http://schemas.openxmlformats.org/spreadsheetml/2006/main" count="189" uniqueCount="75">
  <si>
    <t>Ventas</t>
  </si>
  <si>
    <t>Utilidad Bruta</t>
  </si>
  <si>
    <t>Gastos de venta</t>
  </si>
  <si>
    <t>Total de gastos operativos</t>
  </si>
  <si>
    <t>Utilidad Operativa</t>
  </si>
  <si>
    <t>Intereses en inversión</t>
  </si>
  <si>
    <t>Demanda perdida</t>
  </si>
  <si>
    <t>Impuestos</t>
  </si>
  <si>
    <t>Utilidad Neta</t>
  </si>
  <si>
    <t>Gastos de administración</t>
  </si>
  <si>
    <t>Total de otros Ingresos</t>
  </si>
  <si>
    <t>Total de otros Egresos</t>
  </si>
  <si>
    <t>Gastos Operativos</t>
  </si>
  <si>
    <t>Utilidad antes de Impuestos</t>
  </si>
  <si>
    <t>Costo de bienes vendidos</t>
  </si>
  <si>
    <t>Ingresos</t>
  </si>
  <si>
    <t>Otros Ingresos</t>
  </si>
  <si>
    <t>Otros Egresos</t>
  </si>
  <si>
    <t>Empresa A</t>
  </si>
  <si>
    <t>Empresa B</t>
  </si>
  <si>
    <t>-</t>
  </si>
  <si>
    <t>Actividades</t>
  </si>
  <si>
    <t>Aumento en los sueldos de los empleados</t>
  </si>
  <si>
    <t>Aumento en la renta de las oficinas</t>
  </si>
  <si>
    <t>Disminución en el precio de la  madera con la que haces los muebles que vendes</t>
  </si>
  <si>
    <t>Aumento en el margen de contribución</t>
  </si>
  <si>
    <t>Disminución de ventas</t>
  </si>
  <si>
    <t>Contratación de nuevos operadores en la fábrica</t>
  </si>
  <si>
    <t>Aumento en el presupuesto de gasto de mercadotécnia</t>
  </si>
  <si>
    <t>Compra de papelería y elementos de oficina</t>
  </si>
  <si>
    <t>Aumento en el costo de bienes vendidos</t>
  </si>
  <si>
    <t>Disminución de los gastos administrativos</t>
  </si>
  <si>
    <t>Sin contestar</t>
  </si>
  <si>
    <t>Respuesta</t>
  </si>
  <si>
    <t>Servicios</t>
  </si>
  <si>
    <t>Productos</t>
  </si>
  <si>
    <t>Stakeholders</t>
  </si>
  <si>
    <t>Ejemplos</t>
  </si>
  <si>
    <t>Costo de la electricidad</t>
  </si>
  <si>
    <t>Costo de clavos utilizados en la creación de tus productos</t>
  </si>
  <si>
    <t>Renta de las oficinas generales</t>
  </si>
  <si>
    <t>Comisión pagada a cada vendedor por conseguir clientes</t>
  </si>
  <si>
    <t>Nómina</t>
  </si>
  <si>
    <t>Presupuesto de publicidad mensual</t>
  </si>
  <si>
    <t>Internet</t>
  </si>
  <si>
    <t>Comisión pagada al banco por compras con tarjeta de crédito</t>
  </si>
  <si>
    <t>Pago de seguros para empleados</t>
  </si>
  <si>
    <t>Licencia de software para administración</t>
  </si>
  <si>
    <t>Costo Fijo</t>
  </si>
  <si>
    <t>Costo Variable</t>
  </si>
  <si>
    <t>Costo Semifijo</t>
  </si>
  <si>
    <t>Costos variables</t>
  </si>
  <si>
    <t>Total Costos Variables</t>
  </si>
  <si>
    <t>Margen de contribución</t>
  </si>
  <si>
    <t>Precio de venta</t>
  </si>
  <si>
    <t>Pan</t>
  </si>
  <si>
    <t>Carne</t>
  </si>
  <si>
    <t>Queso</t>
  </si>
  <si>
    <t>Gastos Fijos</t>
  </si>
  <si>
    <t>Punto de equilibrio en unidades</t>
  </si>
  <si>
    <t>Definición</t>
  </si>
  <si>
    <t>Tipos de empresa</t>
  </si>
  <si>
    <t>Utilidad Bruta y operativa</t>
  </si>
  <si>
    <t>Tipos de costos</t>
  </si>
  <si>
    <t>Razones matemáticas</t>
  </si>
  <si>
    <t>Accionistas</t>
  </si>
  <si>
    <t>Clientes</t>
  </si>
  <si>
    <t>Trabajadores</t>
  </si>
  <si>
    <t>Costos Variables</t>
  </si>
  <si>
    <t>Margen de contribucion</t>
  </si>
  <si>
    <t>Costos Fijos</t>
  </si>
  <si>
    <t xml:space="preserve">Punto de equilibrio </t>
  </si>
  <si>
    <t xml:space="preserve">Total </t>
  </si>
  <si>
    <t>Punto de equilibrio</t>
  </si>
  <si>
    <t xml:space="preserve">Margen de contribucion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</si>
</sst>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&quot;$&quot;* #,##0_-;\-&quot;$&quot;* #,##0_-;_-&quot;$&quot;* &quot;-&quot;??_-;_-@_-"/>
    <numFmt numFmtId="171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rgb="FF657B83"/>
      <name val="Consolas"/>
      <family val="3"/>
    </font>
    <font>
      <sz val="11"/>
      <color theme="0"/>
      <name val="Consolas"/>
      <family val="3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8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165" fontId="3" fillId="2" borderId="0" xfId="1" applyNumberFormat="1" applyFont="1" applyFill="1" applyBorder="1" applyAlignment="1">
      <alignment horizontal="center" vertical="center"/>
    </xf>
    <xf numFmtId="165" fontId="3" fillId="2" borderId="0" xfId="1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/>
    <xf numFmtId="0" fontId="3" fillId="3" borderId="0" xfId="0" applyFont="1" applyFill="1" applyAlignment="1">
      <alignment horizontal="left"/>
    </xf>
    <xf numFmtId="165" fontId="3" fillId="3" borderId="0" xfId="1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3" fillId="3" borderId="0" xfId="1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3" fillId="5" borderId="0" xfId="0" applyFont="1" applyFill="1"/>
    <xf numFmtId="165" fontId="5" fillId="5" borderId="0" xfId="1" applyNumberFormat="1" applyFont="1" applyFill="1" applyBorder="1" applyAlignment="1">
      <alignment horizontal="center" vertical="center"/>
    </xf>
    <xf numFmtId="165" fontId="5" fillId="5" borderId="1" xfId="1" applyNumberFormat="1" applyFont="1" applyFill="1" applyBorder="1" applyAlignment="1">
      <alignment horizontal="center" vertical="center"/>
    </xf>
    <xf numFmtId="165" fontId="4" fillId="5" borderId="0" xfId="1" applyNumberFormat="1" applyFont="1" applyFill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65" fontId="3" fillId="7" borderId="0" xfId="1" applyNumberFormat="1" applyFont="1" applyFill="1" applyAlignment="1">
      <alignment horizontal="center" vertical="center"/>
    </xf>
    <xf numFmtId="165" fontId="3" fillId="3" borderId="1" xfId="1" applyNumberFormat="1" applyFont="1" applyFill="1" applyBorder="1" applyAlignment="1">
      <alignment horizontal="center" vertical="center"/>
    </xf>
    <xf numFmtId="165" fontId="3" fillId="0" borderId="0" xfId="1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/>
    </xf>
    <xf numFmtId="165" fontId="4" fillId="5" borderId="1" xfId="1" applyNumberFormat="1" applyFont="1" applyFill="1" applyBorder="1" applyAlignment="1">
      <alignment horizontal="center" vertical="center"/>
    </xf>
    <xf numFmtId="0" fontId="3" fillId="7" borderId="0" xfId="0" applyFont="1" applyFill="1"/>
    <xf numFmtId="165" fontId="3" fillId="7" borderId="0" xfId="0" applyNumberFormat="1" applyFont="1" applyFill="1" applyAlignment="1">
      <alignment horizontal="center" vertical="center"/>
    </xf>
    <xf numFmtId="0" fontId="3" fillId="8" borderId="0" xfId="0" applyFont="1" applyFill="1"/>
    <xf numFmtId="165" fontId="4" fillId="8" borderId="1" xfId="1" applyNumberFormat="1" applyFont="1" applyFill="1" applyBorder="1" applyAlignment="1">
      <alignment horizontal="center" vertical="center"/>
    </xf>
    <xf numFmtId="0" fontId="8" fillId="7" borderId="0" xfId="0" applyFont="1" applyFill="1"/>
    <xf numFmtId="165" fontId="3" fillId="7" borderId="2" xfId="1" applyNumberFormat="1" applyFont="1" applyFill="1" applyBorder="1" applyAlignment="1">
      <alignment horizontal="center" vertical="center"/>
    </xf>
    <xf numFmtId="0" fontId="3" fillId="7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3" fillId="7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0" fontId="3" fillId="8" borderId="0" xfId="0" applyFont="1" applyFill="1" applyAlignment="1">
      <alignment horizontal="right"/>
    </xf>
    <xf numFmtId="0" fontId="8" fillId="7" borderId="0" xfId="0" applyFont="1" applyFill="1" applyAlignment="1">
      <alignment horizontal="right"/>
    </xf>
    <xf numFmtId="0" fontId="6" fillId="2" borderId="0" xfId="0" applyFont="1" applyFill="1"/>
    <xf numFmtId="0" fontId="3" fillId="5" borderId="0" xfId="0" applyFont="1" applyFill="1" applyAlignment="1">
      <alignment horizontal="center" vertical="center"/>
    </xf>
    <xf numFmtId="0" fontId="0" fillId="2" borderId="0" xfId="0" applyFill="1" applyBorder="1"/>
    <xf numFmtId="0" fontId="7" fillId="2" borderId="0" xfId="0" applyFont="1" applyFill="1" applyBorder="1" applyAlignment="1">
      <alignment horizontal="center" vertic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right"/>
    </xf>
    <xf numFmtId="165" fontId="4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/>
    <xf numFmtId="0" fontId="8" fillId="2" borderId="0" xfId="0" applyFont="1" applyFill="1" applyBorder="1" applyAlignment="1">
      <alignment horizontal="right"/>
    </xf>
    <xf numFmtId="0" fontId="0" fillId="9" borderId="0" xfId="0" applyFill="1" applyBorder="1"/>
    <xf numFmtId="0" fontId="3" fillId="9" borderId="0" xfId="0" applyFont="1" applyFill="1" applyBorder="1"/>
    <xf numFmtId="165" fontId="3" fillId="9" borderId="0" xfId="1" applyNumberFormat="1" applyFont="1" applyFill="1" applyBorder="1" applyAlignment="1">
      <alignment horizontal="center" vertical="center"/>
    </xf>
    <xf numFmtId="165" fontId="4" fillId="9" borderId="0" xfId="1" applyNumberFormat="1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165" fontId="5" fillId="9" borderId="0" xfId="1" applyNumberFormat="1" applyFont="1" applyFill="1" applyBorder="1" applyAlignment="1">
      <alignment horizontal="center" vertical="center"/>
    </xf>
    <xf numFmtId="0" fontId="7" fillId="9" borderId="0" xfId="0" applyFont="1" applyFill="1" applyBorder="1" applyAlignment="1">
      <alignment horizontal="left" vertical="center"/>
    </xf>
    <xf numFmtId="0" fontId="2" fillId="2" borderId="0" xfId="0" applyFont="1" applyFill="1"/>
    <xf numFmtId="0" fontId="7" fillId="2" borderId="0" xfId="0" applyFont="1" applyFill="1" applyBorder="1" applyAlignment="1">
      <alignment horizontal="left" vertical="center"/>
    </xf>
    <xf numFmtId="0" fontId="9" fillId="10" borderId="0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right"/>
    </xf>
    <xf numFmtId="0" fontId="6" fillId="11" borderId="0" xfId="0" applyFont="1" applyFill="1"/>
    <xf numFmtId="0" fontId="6" fillId="2" borderId="0" xfId="0" applyFont="1" applyFill="1" applyAlignment="1">
      <alignment horizontal="center"/>
    </xf>
    <xf numFmtId="0" fontId="7" fillId="6" borderId="0" xfId="0" applyFont="1" applyFill="1" applyBorder="1" applyAlignment="1">
      <alignment horizontal="left" vertical="center"/>
    </xf>
    <xf numFmtId="0" fontId="0" fillId="6" borderId="0" xfId="0" applyFill="1" applyBorder="1"/>
    <xf numFmtId="0" fontId="3" fillId="6" borderId="0" xfId="0" applyFont="1" applyFill="1" applyBorder="1"/>
    <xf numFmtId="165" fontId="3" fillId="6" borderId="0" xfId="1" applyNumberFormat="1" applyFont="1" applyFill="1" applyBorder="1" applyAlignment="1">
      <alignment horizontal="center" vertical="center"/>
    </xf>
    <xf numFmtId="165" fontId="4" fillId="6" borderId="0" xfId="1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165" fontId="5" fillId="6" borderId="0" xfId="1" applyNumberFormat="1" applyFont="1" applyFill="1" applyBorder="1" applyAlignment="1">
      <alignment horizontal="center" vertical="center"/>
    </xf>
    <xf numFmtId="0" fontId="9" fillId="12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0" fillId="4" borderId="0" xfId="0" applyFill="1" applyBorder="1"/>
    <xf numFmtId="0" fontId="3" fillId="4" borderId="0" xfId="0" applyFont="1" applyFill="1" applyBorder="1"/>
    <xf numFmtId="165" fontId="3" fillId="4" borderId="0" xfId="1" applyNumberFormat="1" applyFont="1" applyFill="1" applyBorder="1" applyAlignment="1">
      <alignment horizontal="center" vertical="center"/>
    </xf>
    <xf numFmtId="0" fontId="9" fillId="13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64" fontId="2" fillId="2" borderId="0" xfId="1" applyFont="1" applyFill="1" applyAlignment="1">
      <alignment horizontal="center" vertical="center"/>
    </xf>
    <xf numFmtId="0" fontId="2" fillId="2" borderId="0" xfId="1" applyNumberFormat="1" applyFont="1" applyFill="1" applyAlignment="1">
      <alignment horizontal="center" vertical="center"/>
    </xf>
    <xf numFmtId="164" fontId="2" fillId="2" borderId="0" xfId="1" applyFont="1" applyFill="1" applyBorder="1" applyAlignment="1">
      <alignment horizontal="center" vertical="center"/>
    </xf>
    <xf numFmtId="9" fontId="0" fillId="2" borderId="0" xfId="2" applyFont="1" applyFill="1"/>
    <xf numFmtId="9" fontId="0" fillId="2" borderId="0" xfId="0" applyNumberFormat="1" applyFill="1"/>
    <xf numFmtId="0" fontId="11" fillId="2" borderId="0" xfId="0" applyFont="1" applyFill="1" applyAlignment="1">
      <alignment horizontal="left" vertical="center" indent="1"/>
    </xf>
    <xf numFmtId="0" fontId="10" fillId="2" borderId="0" xfId="0" applyFont="1" applyFill="1" applyAlignment="1">
      <alignment horizontal="left" vertical="center" indent="1"/>
    </xf>
    <xf numFmtId="0" fontId="0" fillId="9" borderId="0" xfId="0" applyFill="1"/>
    <xf numFmtId="0" fontId="0" fillId="7" borderId="0" xfId="0" applyFill="1"/>
    <xf numFmtId="0" fontId="9" fillId="7" borderId="0" xfId="0" applyFont="1" applyFill="1"/>
    <xf numFmtId="0" fontId="9" fillId="9" borderId="0" xfId="0" applyFont="1" applyFill="1"/>
    <xf numFmtId="9" fontId="2" fillId="2" borderId="0" xfId="2" applyFont="1" applyFill="1"/>
    <xf numFmtId="0" fontId="12" fillId="2" borderId="0" xfId="0" applyFont="1" applyFill="1"/>
    <xf numFmtId="0" fontId="0" fillId="2" borderId="0" xfId="0" applyFont="1" applyFill="1"/>
    <xf numFmtId="164" fontId="0" fillId="2" borderId="0" xfId="1" applyFont="1" applyFill="1"/>
    <xf numFmtId="164" fontId="0" fillId="2" borderId="0" xfId="1" applyFont="1" applyFill="1" applyAlignment="1">
      <alignment horizontal="right"/>
    </xf>
    <xf numFmtId="165" fontId="0" fillId="2" borderId="0" xfId="0" applyNumberFormat="1" applyFill="1"/>
    <xf numFmtId="171" fontId="0" fillId="2" borderId="0" xfId="2" applyNumberFormat="1" applyFont="1" applyFill="1"/>
    <xf numFmtId="10" fontId="0" fillId="2" borderId="0" xfId="2" applyNumberFormat="1" applyFont="1" applyFill="1"/>
    <xf numFmtId="10" fontId="0" fillId="2" borderId="0" xfId="0" applyNumberFormat="1" applyFill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trlProps/ctrlProp1.xml><?xml version="1.0" encoding="utf-8"?>
<formControlPr xmlns="http://schemas.microsoft.com/office/spreadsheetml/2009/9/main" objectType="CheckBox" checked="Checked" fmlaLink="$E$11" lockText="1" noThreeD="1"/>
</file>

<file path=xl/ctrlProps/ctrlProp2.xml><?xml version="1.0" encoding="utf-8"?>
<formControlPr xmlns="http://schemas.microsoft.com/office/spreadsheetml/2009/9/main" objectType="CheckBox" checked="Checked" fmlaLink="$E$12" lockText="1" noThreeD="1"/>
</file>

<file path=xl/ctrlProps/ctrlProp3.xml><?xml version="1.0" encoding="utf-8"?>
<formControlPr xmlns="http://schemas.microsoft.com/office/spreadsheetml/2009/9/main" objectType="CheckBox" checked="Checked" fmlaLink="$E$13" lockText="1" noThreeD="1"/>
</file>

<file path=xl/ctrlProps/ctrlProp4.xml><?xml version="1.0" encoding="utf-8"?>
<formControlPr xmlns="http://schemas.microsoft.com/office/spreadsheetml/2009/9/main" objectType="CheckBox" checked="Checked" fmlaLink="$E$14" lockText="1" noThreeD="1"/>
</file>

<file path=xl/ctrlProps/ctrlProp5.xml><?xml version="1.0" encoding="utf-8"?>
<formControlPr xmlns="http://schemas.microsoft.com/office/spreadsheetml/2009/9/main" objectType="CheckBox" checked="Checked" fmlaLink="$E$15" lockText="1" noThreeD="1"/>
</file>

<file path=xl/ctrlProps/ctrlProp6.xml><?xml version="1.0" encoding="utf-8"?>
<formControlPr xmlns="http://schemas.microsoft.com/office/spreadsheetml/2009/9/main" objectType="CheckBox" fmlaLink="$E$16" lockText="1" noThreeD="1"/>
</file>

<file path=xl/ctrlProps/ctrlProp7.xml><?xml version="1.0" encoding="utf-8"?>
<formControlPr xmlns="http://schemas.microsoft.com/office/spreadsheetml/2009/9/main" objectType="CheckBox" fmlaLink="$E$17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sv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sv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svg"/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sv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10</xdr:row>
          <xdr:rowOff>9525</xdr:rowOff>
        </xdr:from>
        <xdr:to>
          <xdr:col>3</xdr:col>
          <xdr:colOff>323850</xdr:colOff>
          <xdr:row>10</xdr:row>
          <xdr:rowOff>257175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0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714375</xdr:colOff>
          <xdr:row>11</xdr:row>
          <xdr:rowOff>38100</xdr:rowOff>
        </xdr:from>
        <xdr:to>
          <xdr:col>3</xdr:col>
          <xdr:colOff>314325</xdr:colOff>
          <xdr:row>11</xdr:row>
          <xdr:rowOff>285750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0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714375</xdr:colOff>
          <xdr:row>12</xdr:row>
          <xdr:rowOff>19050</xdr:rowOff>
        </xdr:from>
        <xdr:to>
          <xdr:col>3</xdr:col>
          <xdr:colOff>314325</xdr:colOff>
          <xdr:row>12</xdr:row>
          <xdr:rowOff>266700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0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13</xdr:row>
          <xdr:rowOff>19050</xdr:rowOff>
        </xdr:from>
        <xdr:to>
          <xdr:col>3</xdr:col>
          <xdr:colOff>323850</xdr:colOff>
          <xdr:row>13</xdr:row>
          <xdr:rowOff>266700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0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714375</xdr:colOff>
          <xdr:row>14</xdr:row>
          <xdr:rowOff>9525</xdr:rowOff>
        </xdr:from>
        <xdr:to>
          <xdr:col>3</xdr:col>
          <xdr:colOff>276225</xdr:colOff>
          <xdr:row>15</xdr:row>
          <xdr:rowOff>19050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0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714375</xdr:colOff>
          <xdr:row>15</xdr:row>
          <xdr:rowOff>38100</xdr:rowOff>
        </xdr:from>
        <xdr:to>
          <xdr:col>3</xdr:col>
          <xdr:colOff>314325</xdr:colOff>
          <xdr:row>15</xdr:row>
          <xdr:rowOff>285750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0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714375</xdr:colOff>
          <xdr:row>16</xdr:row>
          <xdr:rowOff>28575</xdr:rowOff>
        </xdr:from>
        <xdr:to>
          <xdr:col>3</xdr:col>
          <xdr:colOff>314325</xdr:colOff>
          <xdr:row>16</xdr:row>
          <xdr:rowOff>276225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0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0</xdr:rowOff>
    </xdr:from>
    <xdr:to>
      <xdr:col>8</xdr:col>
      <xdr:colOff>76200</xdr:colOff>
      <xdr:row>6</xdr:row>
      <xdr:rowOff>152400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9050" y="0"/>
          <a:ext cx="8696325" cy="1295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514350</xdr:colOff>
      <xdr:row>0</xdr:row>
      <xdr:rowOff>66676</xdr:rowOff>
    </xdr:from>
    <xdr:to>
      <xdr:col>7</xdr:col>
      <xdr:colOff>261066</xdr:colOff>
      <xdr:row>5</xdr:row>
      <xdr:rowOff>180975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514350" y="66676"/>
          <a:ext cx="7623891" cy="1066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solidFill>
                <a:schemeClr val="bg1"/>
              </a:solidFill>
            </a:rPr>
            <a:t>Utiliza este apartado para llevar un seguimiento </a:t>
          </a:r>
          <a:endParaRPr lang="es-MX" sz="2400" b="1" baseline="0">
            <a:solidFill>
              <a:schemeClr val="bg1"/>
            </a:solidFill>
          </a:endParaRPr>
        </a:p>
        <a:p>
          <a:pPr algn="ctr"/>
          <a:r>
            <a:rPr lang="es-MX" sz="2400" b="1" baseline="0">
              <a:solidFill>
                <a:schemeClr val="bg1"/>
              </a:solidFill>
            </a:rPr>
            <a:t>de tu progreso</a:t>
          </a:r>
          <a:endParaRPr lang="es-MX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695324</xdr:colOff>
      <xdr:row>7</xdr:row>
      <xdr:rowOff>0</xdr:rowOff>
    </xdr:from>
    <xdr:to>
      <xdr:col>2</xdr:col>
      <xdr:colOff>95249</xdr:colOff>
      <xdr:row>9</xdr:row>
      <xdr:rowOff>114300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95324" y="1333500"/>
          <a:ext cx="2771775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2400" b="1"/>
            <a:t>Reto</a:t>
          </a:r>
        </a:p>
      </xdr:txBody>
    </xdr:sp>
    <xdr:clientData/>
  </xdr:twoCellAnchor>
  <xdr:twoCellAnchor>
    <xdr:from>
      <xdr:col>4</xdr:col>
      <xdr:colOff>1047750</xdr:colOff>
      <xdr:row>9</xdr:row>
      <xdr:rowOff>152400</xdr:rowOff>
    </xdr:from>
    <xdr:to>
      <xdr:col>8</xdr:col>
      <xdr:colOff>76200</xdr:colOff>
      <xdr:row>11</xdr:row>
      <xdr:rowOff>161925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5943600" y="1866900"/>
          <a:ext cx="2771775" cy="495300"/>
        </a:xfrm>
        <a:prstGeom prst="rect">
          <a:avLst/>
        </a:prstGeom>
        <a:solidFill>
          <a:schemeClr val="accent5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400" b="1">
              <a:solidFill>
                <a:schemeClr val="bg1"/>
              </a:solidFill>
            </a:rPr>
            <a:t>Avance</a:t>
          </a:r>
        </a:p>
      </xdr:txBody>
    </xdr:sp>
    <xdr:clientData/>
  </xdr:twoCellAnchor>
  <xdr:twoCellAnchor>
    <xdr:from>
      <xdr:col>5</xdr:col>
      <xdr:colOff>0</xdr:colOff>
      <xdr:row>11</xdr:row>
      <xdr:rowOff>276225</xdr:rowOff>
    </xdr:from>
    <xdr:to>
      <xdr:col>7</xdr:col>
      <xdr:colOff>504825</xdr:colOff>
      <xdr:row>14</xdr:row>
      <xdr:rowOff>228600</xdr:rowOff>
    </xdr:to>
    <xdr:sp macro="" textlink="$G$19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353175" y="2476500"/>
          <a:ext cx="2028825" cy="838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A60416DC-21A6-4806-92C5-69A6BB7220A9}" type="TxLink">
            <a:rPr lang="en-US" sz="3600" b="1" i="0" u="none" strike="noStrike">
              <a:solidFill>
                <a:schemeClr val="accent6"/>
              </a:solidFill>
              <a:latin typeface="Calibri"/>
              <a:cs typeface="Calibri"/>
            </a:rPr>
            <a:pPr algn="ctr"/>
            <a:t>71%</a:t>
          </a:fld>
          <a:endParaRPr lang="es-MX" sz="3600" b="1">
            <a:solidFill>
              <a:schemeClr val="accent6"/>
            </a:solidFill>
          </a:endParaRPr>
        </a:p>
      </xdr:txBody>
    </xdr:sp>
    <xdr:clientData/>
  </xdr:twoCellAnchor>
  <xdr:twoCellAnchor editAs="oneCell">
    <xdr:from>
      <xdr:col>5</xdr:col>
      <xdr:colOff>561975</xdr:colOff>
      <xdr:row>13</xdr:row>
      <xdr:rowOff>285750</xdr:rowOff>
    </xdr:from>
    <xdr:to>
      <xdr:col>6</xdr:col>
      <xdr:colOff>714375</xdr:colOff>
      <xdr:row>17</xdr:row>
      <xdr:rowOff>19050</xdr:rowOff>
    </xdr:to>
    <xdr:pic>
      <xdr:nvPicPr>
        <xdr:cNvPr id="5" name="Gráfico 4" descr="Inteligencia artificial con relleno sólid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915150" y="307657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2</xdr:col>
      <xdr:colOff>590550</xdr:colOff>
      <xdr:row>7</xdr:row>
      <xdr:rowOff>9525</xdr:rowOff>
    </xdr:from>
    <xdr:to>
      <xdr:col>3</xdr:col>
      <xdr:colOff>314325</xdr:colOff>
      <xdr:row>9</xdr:row>
      <xdr:rowOff>114300</xdr:rowOff>
    </xdr:to>
    <xdr:pic>
      <xdr:nvPicPr>
        <xdr:cNvPr id="7" name="Gráfico 6" descr="Marca de insignia1 con relleno sólido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962400" y="1343025"/>
          <a:ext cx="485775" cy="485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104775</xdr:rowOff>
    </xdr:from>
    <xdr:to>
      <xdr:col>19</xdr:col>
      <xdr:colOff>571500</xdr:colOff>
      <xdr:row>5</xdr:row>
      <xdr:rowOff>9525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23825" y="104775"/>
          <a:ext cx="14925675" cy="85725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323850</xdr:colOff>
      <xdr:row>0</xdr:row>
      <xdr:rowOff>104775</xdr:rowOff>
    </xdr:from>
    <xdr:to>
      <xdr:col>18</xdr:col>
      <xdr:colOff>85725</xdr:colOff>
      <xdr:row>3</xdr:row>
      <xdr:rowOff>66674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23850" y="104775"/>
          <a:ext cx="134778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¿Cuál es tu definición de Business Intelligence?</a:t>
          </a:r>
        </a:p>
      </xdr:txBody>
    </xdr:sp>
    <xdr:clientData/>
  </xdr:twoCellAnchor>
  <xdr:twoCellAnchor>
    <xdr:from>
      <xdr:col>0</xdr:col>
      <xdr:colOff>419100</xdr:colOff>
      <xdr:row>6</xdr:row>
      <xdr:rowOff>9525</xdr:rowOff>
    </xdr:from>
    <xdr:to>
      <xdr:col>13</xdr:col>
      <xdr:colOff>419100</xdr:colOff>
      <xdr:row>23</xdr:row>
      <xdr:rowOff>85725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419100" y="1152525"/>
          <a:ext cx="9906000" cy="33147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209550</xdr:colOff>
      <xdr:row>7</xdr:row>
      <xdr:rowOff>104775</xdr:rowOff>
    </xdr:from>
    <xdr:to>
      <xdr:col>12</xdr:col>
      <xdr:colOff>247650</xdr:colOff>
      <xdr:row>23</xdr:row>
      <xdr:rowOff>85725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971550" y="1438275"/>
          <a:ext cx="8420100" cy="3028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2400" b="1" baseline="0">
              <a:ln>
                <a:noFill/>
              </a:ln>
              <a:solidFill>
                <a:schemeClr val="bg1"/>
              </a:solidFill>
            </a:rPr>
            <a:t>El objetivo final de la inteligencia empresarial es dar la información adecuada en el momento adecuado al mayor número de personas posible.</a:t>
          </a:r>
          <a:br>
            <a:rPr lang="es-MX" sz="2400" b="1" baseline="0">
              <a:ln>
                <a:noFill/>
              </a:ln>
              <a:solidFill>
                <a:schemeClr val="bg1"/>
              </a:solidFill>
            </a:rPr>
          </a:br>
          <a:r>
            <a:rPr lang="es-MX" sz="2400" b="1" baseline="0">
              <a:ln>
                <a:noFill/>
              </a:ln>
              <a:solidFill>
                <a:schemeClr val="bg1"/>
              </a:solidFill>
            </a:rPr>
            <a:t>¿Qué tipo de información puede buscar una persona que busque inteligencia empresarial?</a:t>
          </a:r>
          <a:br>
            <a:rPr lang="es-MX" sz="2400" b="1" baseline="0">
              <a:ln>
                <a:noFill/>
              </a:ln>
              <a:solidFill>
                <a:schemeClr val="bg1"/>
              </a:solidFill>
            </a:rPr>
          </a:br>
          <a:r>
            <a:rPr lang="es-MX" sz="2400" b="1" baseline="0">
              <a:ln>
                <a:noFill/>
              </a:ln>
              <a:solidFill>
                <a:schemeClr val="bg1"/>
              </a:solidFill>
            </a:rPr>
            <a:t>Un ejemplo es el seguimiento del comportamiento de los clientes en múltiples canales.</a:t>
          </a:r>
          <a:endParaRPr lang="es-MX" sz="2400" b="1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14</xdr:col>
      <xdr:colOff>361950</xdr:colOff>
      <xdr:row>8</xdr:row>
      <xdr:rowOff>19049</xdr:rowOff>
    </xdr:from>
    <xdr:to>
      <xdr:col>17</xdr:col>
      <xdr:colOff>523875</xdr:colOff>
      <xdr:row>20</xdr:row>
      <xdr:rowOff>180974</xdr:rowOff>
    </xdr:to>
    <xdr:pic>
      <xdr:nvPicPr>
        <xdr:cNvPr id="9" name="Gráfico 8" descr="Gráfico de barras con tendencia alcista con relleno sólido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029950" y="1543049"/>
          <a:ext cx="2447925" cy="2447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</xdr:rowOff>
    </xdr:from>
    <xdr:to>
      <xdr:col>9</xdr:col>
      <xdr:colOff>95250</xdr:colOff>
      <xdr:row>4</xdr:row>
      <xdr:rowOff>95251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04800" y="1"/>
          <a:ext cx="1492567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7</xdr:col>
      <xdr:colOff>371475</xdr:colOff>
      <xdr:row>2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504825" y="1"/>
          <a:ext cx="134778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Escribe 3 ejemplos de stakeholders de The Coca Cola Company</a:t>
          </a:r>
        </a:p>
      </xdr:txBody>
    </xdr:sp>
    <xdr:clientData/>
  </xdr:twoCellAnchor>
  <xdr:twoCellAnchor editAs="oneCell">
    <xdr:from>
      <xdr:col>1</xdr:col>
      <xdr:colOff>4267200</xdr:colOff>
      <xdr:row>12</xdr:row>
      <xdr:rowOff>219075</xdr:rowOff>
    </xdr:from>
    <xdr:to>
      <xdr:col>1</xdr:col>
      <xdr:colOff>5905500</xdr:colOff>
      <xdr:row>19</xdr:row>
      <xdr:rowOff>190500</xdr:rowOff>
    </xdr:to>
    <xdr:pic>
      <xdr:nvPicPr>
        <xdr:cNvPr id="5" name="Gráfico 4" descr="Red social con relleno sólido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029200" y="3067050"/>
          <a:ext cx="1638300" cy="1638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0</xdr:rowOff>
    </xdr:from>
    <xdr:to>
      <xdr:col>9</xdr:col>
      <xdr:colOff>95250</xdr:colOff>
      <xdr:row>5</xdr:row>
      <xdr:rowOff>38100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304800" y="0"/>
          <a:ext cx="6648450" cy="990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8</xdr:col>
      <xdr:colOff>714375</xdr:colOff>
      <xdr:row>4</xdr:row>
      <xdr:rowOff>171451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504825" y="1"/>
          <a:ext cx="6305550" cy="933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solidFill>
                <a:schemeClr val="bg1"/>
              </a:solidFill>
            </a:rPr>
            <a:t>Estado</a:t>
          </a:r>
          <a:r>
            <a:rPr lang="es-MX" sz="2400" b="1" baseline="0">
              <a:solidFill>
                <a:schemeClr val="bg1"/>
              </a:solidFill>
            </a:rPr>
            <a:t> de resultados Simplificado</a:t>
          </a:r>
        </a:p>
        <a:p>
          <a:pPr algn="ctr"/>
          <a:r>
            <a:rPr lang="es-MX" sz="2400" b="1" baseline="0">
              <a:solidFill>
                <a:schemeClr val="bg1"/>
              </a:solidFill>
            </a:rPr>
            <a:t>(Simplified Income Statement)</a:t>
          </a:r>
          <a:endParaRPr lang="es-MX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152401</xdr:colOff>
      <xdr:row>9</xdr:row>
      <xdr:rowOff>104775</xdr:rowOff>
    </xdr:from>
    <xdr:to>
      <xdr:col>4</xdr:col>
      <xdr:colOff>561975</xdr:colOff>
      <xdr:row>9</xdr:row>
      <xdr:rowOff>104776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H="1">
          <a:off x="4067176" y="1971675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666750</xdr:colOff>
      <xdr:row>8</xdr:row>
      <xdr:rowOff>76200</xdr:rowOff>
    </xdr:from>
    <xdr:to>
      <xdr:col>8</xdr:col>
      <xdr:colOff>542925</xdr:colOff>
      <xdr:row>10</xdr:row>
      <xdr:rowOff>85725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5343525" y="1695450"/>
          <a:ext cx="2924175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Ventas</a:t>
          </a:r>
          <a:r>
            <a:rPr lang="es-MX" sz="1200" b="1" baseline="0"/>
            <a:t> totales - Costo de bienes vendidos</a:t>
          </a:r>
          <a:endParaRPr lang="es-MX" sz="1200" b="1"/>
        </a:p>
      </xdr:txBody>
    </xdr:sp>
    <xdr:clientData/>
  </xdr:twoCellAnchor>
  <xdr:twoCellAnchor>
    <xdr:from>
      <xdr:col>3</xdr:col>
      <xdr:colOff>247650</xdr:colOff>
      <xdr:row>14</xdr:row>
      <xdr:rowOff>152400</xdr:rowOff>
    </xdr:from>
    <xdr:to>
      <xdr:col>4</xdr:col>
      <xdr:colOff>657224</xdr:colOff>
      <xdr:row>14</xdr:row>
      <xdr:rowOff>152401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4162425" y="3228975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761999</xdr:colOff>
      <xdr:row>13</xdr:row>
      <xdr:rowOff>123825</xdr:rowOff>
    </xdr:from>
    <xdr:to>
      <xdr:col>8</xdr:col>
      <xdr:colOff>638174</xdr:colOff>
      <xdr:row>15</xdr:row>
      <xdr:rowOff>133350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5438774" y="2952750"/>
          <a:ext cx="2924175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La suma de tus gastos operativos</a:t>
          </a:r>
        </a:p>
      </xdr:txBody>
    </xdr:sp>
    <xdr:clientData/>
  </xdr:twoCellAnchor>
  <xdr:twoCellAnchor>
    <xdr:from>
      <xdr:col>3</xdr:col>
      <xdr:colOff>238125</xdr:colOff>
      <xdr:row>16</xdr:row>
      <xdr:rowOff>152400</xdr:rowOff>
    </xdr:from>
    <xdr:to>
      <xdr:col>4</xdr:col>
      <xdr:colOff>647699</xdr:colOff>
      <xdr:row>16</xdr:row>
      <xdr:rowOff>152401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H="1">
          <a:off x="4152900" y="3714750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752474</xdr:colOff>
      <xdr:row>15</xdr:row>
      <xdr:rowOff>114300</xdr:rowOff>
    </xdr:from>
    <xdr:to>
      <xdr:col>8</xdr:col>
      <xdr:colOff>628649</xdr:colOff>
      <xdr:row>17</xdr:row>
      <xdr:rowOff>142875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5429249" y="3438525"/>
          <a:ext cx="2924175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Utilidad Bruta - Total de</a:t>
          </a:r>
          <a:r>
            <a:rPr lang="es-MX" sz="1200" b="1" baseline="0"/>
            <a:t> Gastos operativos</a:t>
          </a:r>
          <a:endParaRPr lang="es-MX" sz="1200" b="1"/>
        </a:p>
      </xdr:txBody>
    </xdr:sp>
    <xdr:clientData/>
  </xdr:twoCellAnchor>
  <xdr:twoCellAnchor>
    <xdr:from>
      <xdr:col>3</xdr:col>
      <xdr:colOff>209550</xdr:colOff>
      <xdr:row>20</xdr:row>
      <xdr:rowOff>114300</xdr:rowOff>
    </xdr:from>
    <xdr:to>
      <xdr:col>4</xdr:col>
      <xdr:colOff>619124</xdr:colOff>
      <xdr:row>20</xdr:row>
      <xdr:rowOff>114301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4124325" y="4638675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723899</xdr:colOff>
      <xdr:row>19</xdr:row>
      <xdr:rowOff>85725</xdr:rowOff>
    </xdr:from>
    <xdr:to>
      <xdr:col>8</xdr:col>
      <xdr:colOff>600074</xdr:colOff>
      <xdr:row>21</xdr:row>
      <xdr:rowOff>95250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5400674" y="4362450"/>
          <a:ext cx="2924175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La suma de Otros</a:t>
          </a:r>
          <a:r>
            <a:rPr lang="es-MX" sz="1200" b="1" baseline="0"/>
            <a:t> Ingresos</a:t>
          </a:r>
          <a:endParaRPr lang="es-MX" sz="1200" b="1"/>
        </a:p>
      </xdr:txBody>
    </xdr:sp>
    <xdr:clientData/>
  </xdr:twoCellAnchor>
  <xdr:twoCellAnchor>
    <xdr:from>
      <xdr:col>3</xdr:col>
      <xdr:colOff>180975</xdr:colOff>
      <xdr:row>24</xdr:row>
      <xdr:rowOff>104775</xdr:rowOff>
    </xdr:from>
    <xdr:to>
      <xdr:col>4</xdr:col>
      <xdr:colOff>590549</xdr:colOff>
      <xdr:row>24</xdr:row>
      <xdr:rowOff>104776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H="1">
          <a:off x="4095750" y="5600700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695324</xdr:colOff>
      <xdr:row>23</xdr:row>
      <xdr:rowOff>76200</xdr:rowOff>
    </xdr:from>
    <xdr:to>
      <xdr:col>8</xdr:col>
      <xdr:colOff>571499</xdr:colOff>
      <xdr:row>25</xdr:row>
      <xdr:rowOff>85725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372099" y="5324475"/>
          <a:ext cx="2924175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La suma de Otros</a:t>
          </a:r>
          <a:r>
            <a:rPr lang="es-MX" sz="1200" b="1" baseline="0"/>
            <a:t> Egresos</a:t>
          </a:r>
          <a:endParaRPr lang="es-MX" sz="1200" b="1"/>
        </a:p>
      </xdr:txBody>
    </xdr:sp>
    <xdr:clientData/>
  </xdr:twoCellAnchor>
  <xdr:twoCellAnchor>
    <xdr:from>
      <xdr:col>3</xdr:col>
      <xdr:colOff>180975</xdr:colOff>
      <xdr:row>26</xdr:row>
      <xdr:rowOff>104775</xdr:rowOff>
    </xdr:from>
    <xdr:to>
      <xdr:col>4</xdr:col>
      <xdr:colOff>590549</xdr:colOff>
      <xdr:row>26</xdr:row>
      <xdr:rowOff>104776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4095750" y="6086475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695324</xdr:colOff>
      <xdr:row>25</xdr:row>
      <xdr:rowOff>66675</xdr:rowOff>
    </xdr:from>
    <xdr:to>
      <xdr:col>9</xdr:col>
      <xdr:colOff>609600</xdr:colOff>
      <xdr:row>27</xdr:row>
      <xdr:rowOff>95250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5372099" y="5810250"/>
          <a:ext cx="3724276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Utilidad operativa</a:t>
          </a:r>
          <a:r>
            <a:rPr lang="es-MX" sz="1200" b="1" baseline="0"/>
            <a:t> + Otros ingresos</a:t>
          </a:r>
          <a:r>
            <a:rPr lang="es-MX" sz="1200" b="1"/>
            <a:t> - Otros egresos</a:t>
          </a:r>
        </a:p>
      </xdr:txBody>
    </xdr:sp>
    <xdr:clientData/>
  </xdr:twoCellAnchor>
  <xdr:twoCellAnchor>
    <xdr:from>
      <xdr:col>3</xdr:col>
      <xdr:colOff>180975</xdr:colOff>
      <xdr:row>28</xdr:row>
      <xdr:rowOff>114300</xdr:rowOff>
    </xdr:from>
    <xdr:to>
      <xdr:col>4</xdr:col>
      <xdr:colOff>590549</xdr:colOff>
      <xdr:row>28</xdr:row>
      <xdr:rowOff>114301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/>
      </xdr:nvCxnSpPr>
      <xdr:spPr>
        <a:xfrm flipH="1">
          <a:off x="4095750" y="6572250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542924</xdr:colOff>
      <xdr:row>27</xdr:row>
      <xdr:rowOff>66675</xdr:rowOff>
    </xdr:from>
    <xdr:to>
      <xdr:col>13</xdr:col>
      <xdr:colOff>0</xdr:colOff>
      <xdr:row>29</xdr:row>
      <xdr:rowOff>85725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5219699" y="6286500"/>
          <a:ext cx="6315076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Para este ejercicio</a:t>
          </a:r>
          <a:r>
            <a:rPr lang="es-MX" sz="1200" b="1" baseline="0"/>
            <a:t> usamos un impuesto del 30% sobre la Utilidad antes de impuestos</a:t>
          </a:r>
          <a:endParaRPr lang="es-MX" sz="1200" b="1"/>
        </a:p>
      </xdr:txBody>
    </xdr:sp>
    <xdr:clientData/>
  </xdr:twoCellAnchor>
  <xdr:twoCellAnchor>
    <xdr:from>
      <xdr:col>3</xdr:col>
      <xdr:colOff>180975</xdr:colOff>
      <xdr:row>29</xdr:row>
      <xdr:rowOff>133350</xdr:rowOff>
    </xdr:from>
    <xdr:to>
      <xdr:col>4</xdr:col>
      <xdr:colOff>590549</xdr:colOff>
      <xdr:row>29</xdr:row>
      <xdr:rowOff>133351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 flipH="1">
          <a:off x="4095750" y="6838950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504824</xdr:colOff>
      <xdr:row>28</xdr:row>
      <xdr:rowOff>200025</xdr:rowOff>
    </xdr:from>
    <xdr:to>
      <xdr:col>9</xdr:col>
      <xdr:colOff>95250</xdr:colOff>
      <xdr:row>30</xdr:row>
      <xdr:rowOff>76200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5181599" y="6657975"/>
          <a:ext cx="3400426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Utilidad antes</a:t>
          </a:r>
          <a:r>
            <a:rPr lang="es-MX" sz="1200" b="1" baseline="0"/>
            <a:t> de impuestos - Impuestos</a:t>
          </a:r>
          <a:endParaRPr lang="es-MX" sz="12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1</xdr:rowOff>
    </xdr:from>
    <xdr:to>
      <xdr:col>9</xdr:col>
      <xdr:colOff>9525</xdr:colOff>
      <xdr:row>4</xdr:row>
      <xdr:rowOff>95251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219075" y="1"/>
          <a:ext cx="1044892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7</xdr:col>
      <xdr:colOff>371475</xdr:colOff>
      <xdr:row>2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504825" y="1"/>
          <a:ext cx="84867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¿Cuál es una empresa de productos y una de servicios?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</xdr:rowOff>
    </xdr:from>
    <xdr:to>
      <xdr:col>9</xdr:col>
      <xdr:colOff>95250</xdr:colOff>
      <xdr:row>4</xdr:row>
      <xdr:rowOff>95251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304800" y="1"/>
          <a:ext cx="993457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7</xdr:col>
      <xdr:colOff>371475</xdr:colOff>
      <xdr:row>2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504825" y="1"/>
          <a:ext cx="84867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¿Qué utilidad afecta cada actividad?</a:t>
          </a:r>
        </a:p>
      </xdr:txBody>
    </xdr:sp>
    <xdr:clientData/>
  </xdr:twoCellAnchor>
  <xdr:twoCellAnchor editAs="oneCell">
    <xdr:from>
      <xdr:col>1</xdr:col>
      <xdr:colOff>3848100</xdr:colOff>
      <xdr:row>18</xdr:row>
      <xdr:rowOff>133350</xdr:rowOff>
    </xdr:from>
    <xdr:to>
      <xdr:col>1</xdr:col>
      <xdr:colOff>5257800</xdr:colOff>
      <xdr:row>24</xdr:row>
      <xdr:rowOff>114300</xdr:rowOff>
    </xdr:to>
    <xdr:pic>
      <xdr:nvPicPr>
        <xdr:cNvPr id="5" name="Gráfico 4" descr="Fábrica con relleno sólido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610100" y="4810125"/>
          <a:ext cx="1409700" cy="14097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</xdr:rowOff>
    </xdr:from>
    <xdr:to>
      <xdr:col>9</xdr:col>
      <xdr:colOff>95250</xdr:colOff>
      <xdr:row>4</xdr:row>
      <xdr:rowOff>95251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304800" y="1"/>
          <a:ext cx="1492567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7</xdr:col>
      <xdr:colOff>371475</xdr:colOff>
      <xdr:row>2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504825" y="1"/>
          <a:ext cx="134778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Clasifica los tipos de costos</a:t>
          </a:r>
        </a:p>
      </xdr:txBody>
    </xdr:sp>
    <xdr:clientData/>
  </xdr:twoCellAnchor>
  <xdr:twoCellAnchor editAs="oneCell">
    <xdr:from>
      <xdr:col>1</xdr:col>
      <xdr:colOff>3981449</xdr:colOff>
      <xdr:row>18</xdr:row>
      <xdr:rowOff>190499</xdr:rowOff>
    </xdr:from>
    <xdr:to>
      <xdr:col>1</xdr:col>
      <xdr:colOff>5229224</xdr:colOff>
      <xdr:row>24</xdr:row>
      <xdr:rowOff>9524</xdr:rowOff>
    </xdr:to>
    <xdr:pic>
      <xdr:nvPicPr>
        <xdr:cNvPr id="5" name="Gráfico 4" descr="Portapapeles parcialmente comprobado con relleno sólido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743449" y="4867274"/>
          <a:ext cx="1247775" cy="12477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66675</xdr:rowOff>
    </xdr:from>
    <xdr:to>
      <xdr:col>19</xdr:col>
      <xdr:colOff>533400</xdr:colOff>
      <xdr:row>4</xdr:row>
      <xdr:rowOff>161925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85725" y="66675"/>
          <a:ext cx="1492567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285750</xdr:colOff>
      <xdr:row>0</xdr:row>
      <xdr:rowOff>66675</xdr:rowOff>
    </xdr:from>
    <xdr:to>
      <xdr:col>18</xdr:col>
      <xdr:colOff>47625</xdr:colOff>
      <xdr:row>3</xdr:row>
      <xdr:rowOff>28574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285750" y="66675"/>
          <a:ext cx="134778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Ejercicio de Margen de contribución</a:t>
          </a:r>
        </a:p>
      </xdr:txBody>
    </xdr:sp>
    <xdr:clientData/>
  </xdr:twoCellAnchor>
  <xdr:twoCellAnchor>
    <xdr:from>
      <xdr:col>0</xdr:col>
      <xdr:colOff>466725</xdr:colOff>
      <xdr:row>6</xdr:row>
      <xdr:rowOff>95250</xdr:rowOff>
    </xdr:from>
    <xdr:to>
      <xdr:col>15</xdr:col>
      <xdr:colOff>400050</xdr:colOff>
      <xdr:row>22</xdr:row>
      <xdr:rowOff>28575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466725" y="1238250"/>
          <a:ext cx="11363325" cy="2981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1. The</a:t>
          </a:r>
          <a:r>
            <a:rPr lang="es-MX" sz="1400" baseline="0"/>
            <a:t> Burguer Company te contrata para ser la persona encargada del departamento de Business Intelligence por lo que espera que puedas responder las siguientes preguntas:</a:t>
          </a:r>
        </a:p>
        <a:p>
          <a:endParaRPr lang="es-MX" sz="1400" b="1" baseline="0"/>
        </a:p>
        <a:p>
          <a:r>
            <a:rPr lang="es-MX" sz="1400" b="1" baseline="0"/>
            <a:t>	</a:t>
          </a:r>
          <a:r>
            <a:rPr lang="es-MX" sz="1400" b="0" baseline="0"/>
            <a:t>¿Cuál es el margen de contribución de la hamburguesa con queso?</a:t>
          </a:r>
        </a:p>
        <a:p>
          <a:r>
            <a:rPr lang="es-MX" sz="1400" b="0" baseline="0"/>
            <a:t>	                                                 $1</a:t>
          </a:r>
        </a:p>
        <a:p>
          <a:r>
            <a:rPr lang="es-MX" sz="1400" b="0" baseline="0"/>
            <a:t>	¿Cuál sería el punto de equilibrio?</a:t>
          </a:r>
        </a:p>
        <a:p>
          <a:r>
            <a:rPr lang="es-MX" sz="1400" b="0" baseline="0"/>
            <a:t>			$2000					</a:t>
          </a:r>
        </a:p>
        <a:p>
          <a:r>
            <a:rPr lang="es-MX" sz="1400" baseline="0"/>
            <a:t>			</a:t>
          </a:r>
        </a:p>
        <a:p>
          <a:r>
            <a:rPr lang="es-MX" sz="1400" b="1" baseline="0"/>
            <a:t>Cuentas con la siguiente información</a:t>
          </a:r>
          <a:r>
            <a:rPr lang="es-MX" sz="1400" baseline="0"/>
            <a:t>:</a:t>
          </a:r>
        </a:p>
        <a:p>
          <a:endParaRPr lang="es-MX" sz="1400" baseline="0"/>
        </a:p>
        <a:p>
          <a:r>
            <a:rPr lang="es-MX" sz="1400" baseline="0"/>
            <a:t>	Costos por hamburguesa de queso</a:t>
          </a:r>
        </a:p>
        <a:p>
          <a:r>
            <a:rPr lang="es-MX" sz="1400" baseline="0"/>
            <a:t>	</a:t>
          </a:r>
          <a:r>
            <a:rPr lang="es-MX" sz="1400" b="1" baseline="0"/>
            <a:t>Pan</a:t>
          </a:r>
          <a:r>
            <a:rPr lang="es-MX" sz="1400" baseline="0"/>
            <a:t>: $0.1 </a:t>
          </a:r>
        </a:p>
        <a:p>
          <a:r>
            <a:rPr lang="es-MX" sz="1400" baseline="0"/>
            <a:t>	</a:t>
          </a:r>
          <a:r>
            <a:rPr lang="es-MX" sz="1400" b="1" baseline="0"/>
            <a:t>Carne</a:t>
          </a:r>
          <a:r>
            <a:rPr lang="es-MX" sz="1400" baseline="0"/>
            <a:t>: $0.3</a:t>
          </a:r>
        </a:p>
        <a:p>
          <a:r>
            <a:rPr lang="es-MX" sz="1400" baseline="0"/>
            <a:t>	</a:t>
          </a:r>
          <a:r>
            <a:rPr lang="es-MX" sz="1400" b="1" baseline="0"/>
            <a:t>Rebanada</a:t>
          </a:r>
          <a:r>
            <a:rPr lang="es-MX" sz="1400" baseline="0"/>
            <a:t> </a:t>
          </a:r>
          <a:r>
            <a:rPr lang="es-MX" sz="1400" b="1" baseline="0"/>
            <a:t>de queso</a:t>
          </a:r>
          <a:r>
            <a:rPr lang="es-MX" sz="1400" baseline="0"/>
            <a:t>: $0.1</a:t>
          </a:r>
        </a:p>
        <a:p>
          <a:endParaRPr lang="es-MX" sz="1400" baseline="0"/>
        </a:p>
        <a:p>
          <a:r>
            <a:rPr lang="es-MX" sz="1400" baseline="0"/>
            <a:t>	</a:t>
          </a:r>
          <a:r>
            <a:rPr lang="es-MX" sz="1400" b="1" baseline="0"/>
            <a:t>Precio de venta</a:t>
          </a:r>
          <a:r>
            <a:rPr lang="es-MX" sz="1400" baseline="0"/>
            <a:t> de la hamburguesa de queso: $1.50</a:t>
          </a:r>
        </a:p>
        <a:p>
          <a:r>
            <a:rPr lang="es-MX" sz="1400" baseline="0"/>
            <a:t>	</a:t>
          </a:r>
          <a:r>
            <a:rPr lang="es-MX" sz="1400" b="1" baseline="0"/>
            <a:t>Gastos Operativos</a:t>
          </a:r>
          <a:r>
            <a:rPr lang="es-MX" sz="1400" baseline="0"/>
            <a:t>: $2,000.00</a:t>
          </a:r>
        </a:p>
        <a:p>
          <a:endParaRPr lang="es-MX" sz="1100" baseline="0"/>
        </a:p>
        <a:p>
          <a:r>
            <a:rPr lang="es-MX" sz="1100" baseline="0"/>
            <a:t>	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</xdr:rowOff>
    </xdr:from>
    <xdr:to>
      <xdr:col>10</xdr:col>
      <xdr:colOff>95250</xdr:colOff>
      <xdr:row>4</xdr:row>
      <xdr:rowOff>95251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4800" y="1"/>
          <a:ext cx="1044892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8</xdr:col>
      <xdr:colOff>371475</xdr:colOff>
      <xdr:row>2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504825" y="1"/>
          <a:ext cx="900112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Razones matemáticas</a:t>
          </a:r>
        </a:p>
      </xdr:txBody>
    </xdr:sp>
    <xdr:clientData/>
  </xdr:twoCellAnchor>
  <xdr:twoCellAnchor>
    <xdr:from>
      <xdr:col>0</xdr:col>
      <xdr:colOff>695325</xdr:colOff>
      <xdr:row>4</xdr:row>
      <xdr:rowOff>180975</xdr:rowOff>
    </xdr:from>
    <xdr:to>
      <xdr:col>6</xdr:col>
      <xdr:colOff>1876425</xdr:colOff>
      <xdr:row>12</xdr:row>
      <xdr:rowOff>66675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/>
      </xdr:nvSpPr>
      <xdr:spPr>
        <a:xfrm>
          <a:off x="695325" y="942975"/>
          <a:ext cx="9553575" cy="1409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aseline="0"/>
            <a:t>Calcula las siguientes razones para ambas empresas</a:t>
          </a:r>
        </a:p>
        <a:p>
          <a:r>
            <a:rPr lang="es-MX" sz="1100" baseline="0"/>
            <a:t>1. Utilidad Bruta a Ventas     </a:t>
          </a:r>
        </a:p>
        <a:p>
          <a:r>
            <a:rPr lang="es-MX" sz="1100" baseline="0"/>
            <a:t>2. Gastos Operativos a Ventas</a:t>
          </a:r>
        </a:p>
        <a:p>
          <a:r>
            <a:rPr lang="es-MX" sz="1100" baseline="0"/>
            <a:t>3. Utilidad Neta a Ventas</a:t>
          </a:r>
        </a:p>
        <a:p>
          <a:r>
            <a:rPr lang="es-MX" sz="1100" baseline="0"/>
            <a:t>4. Calcula el Margen de contribución </a:t>
          </a:r>
          <a:r>
            <a:rPr lang="es-MX" sz="1100" b="1" baseline="0"/>
            <a:t>(Punto extra)</a:t>
          </a:r>
        </a:p>
        <a:p>
          <a:r>
            <a:rPr lang="es-MX" sz="1100" baseline="0"/>
            <a:t>5. Calcula el punto de equilibrio en VENTAS </a:t>
          </a:r>
          <a:r>
            <a:rPr lang="es-MX" sz="1100" b="1" baseline="0"/>
            <a:t>(Punto extra)</a:t>
          </a:r>
        </a:p>
        <a:p>
          <a:r>
            <a:rPr lang="es-MX" sz="1100" baseline="0"/>
            <a:t>6. ¿Qué empresa consideras mejor y por qué?</a:t>
          </a:r>
        </a:p>
        <a:p>
          <a:endParaRPr lang="es-MX" sz="1100" baseline="0"/>
        </a:p>
        <a:p>
          <a:endParaRPr lang="es-MX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8B169-2417-42A3-8FEC-B8C74BE12AAB}">
  <sheetPr codeName="Hoja1"/>
  <dimension ref="B11:G21"/>
  <sheetViews>
    <sheetView topLeftCell="A4" workbookViewId="0">
      <selection activeCell="J20" sqref="J20"/>
    </sheetView>
  </sheetViews>
  <sheetFormatPr baseColWidth="10" defaultRowHeight="15" x14ac:dyDescent="0.25"/>
  <cols>
    <col min="1" max="1" width="11.42578125" style="1"/>
    <col min="2" max="2" width="39.140625" style="1" customWidth="1"/>
    <col min="3" max="4" width="11.42578125" style="1"/>
    <col min="5" max="5" width="21.85546875" style="1" customWidth="1"/>
    <col min="6" max="16384" width="11.42578125" style="1"/>
  </cols>
  <sheetData>
    <row r="11" spans="2:6" ht="23.25" x14ac:dyDescent="0.35">
      <c r="B11" s="87" t="s">
        <v>60</v>
      </c>
      <c r="C11" s="86"/>
      <c r="D11" s="86"/>
      <c r="E11" s="56" t="b">
        <v>1</v>
      </c>
      <c r="F11" s="83">
        <f t="shared" ref="F11:F17" si="0">IF(E11,1,0)</f>
        <v>1</v>
      </c>
    </row>
    <row r="12" spans="2:6" ht="23.25" x14ac:dyDescent="0.35">
      <c r="B12" s="88" t="s">
        <v>36</v>
      </c>
      <c r="C12" s="85"/>
      <c r="D12" s="85"/>
      <c r="E12" s="56" t="b">
        <v>1</v>
      </c>
      <c r="F12" s="83">
        <f t="shared" si="0"/>
        <v>1</v>
      </c>
    </row>
    <row r="13" spans="2:6" ht="23.25" x14ac:dyDescent="0.35">
      <c r="B13" s="87" t="s">
        <v>61</v>
      </c>
      <c r="C13" s="86"/>
      <c r="D13" s="86"/>
      <c r="E13" s="56" t="b">
        <v>1</v>
      </c>
      <c r="F13" s="83">
        <f t="shared" si="0"/>
        <v>1</v>
      </c>
    </row>
    <row r="14" spans="2:6" ht="23.25" x14ac:dyDescent="0.35">
      <c r="B14" s="88" t="s">
        <v>62</v>
      </c>
      <c r="C14" s="85"/>
      <c r="D14" s="85"/>
      <c r="E14" s="56" t="b">
        <v>1</v>
      </c>
      <c r="F14" s="83">
        <f t="shared" si="0"/>
        <v>1</v>
      </c>
    </row>
    <row r="15" spans="2:6" ht="23.25" x14ac:dyDescent="0.35">
      <c r="B15" s="87" t="s">
        <v>63</v>
      </c>
      <c r="C15" s="86"/>
      <c r="D15" s="86"/>
      <c r="E15" s="56" t="b">
        <v>1</v>
      </c>
      <c r="F15" s="83">
        <f t="shared" si="0"/>
        <v>1</v>
      </c>
    </row>
    <row r="16" spans="2:6" ht="23.25" x14ac:dyDescent="0.35">
      <c r="B16" s="88" t="s">
        <v>53</v>
      </c>
      <c r="C16" s="85"/>
      <c r="D16" s="85"/>
      <c r="E16" s="56" t="b">
        <v>0</v>
      </c>
      <c r="F16" s="83">
        <f t="shared" si="0"/>
        <v>0</v>
      </c>
    </row>
    <row r="17" spans="2:7" ht="23.25" x14ac:dyDescent="0.35">
      <c r="B17" s="87" t="s">
        <v>64</v>
      </c>
      <c r="C17" s="86"/>
      <c r="D17" s="86"/>
      <c r="E17" s="56" t="b">
        <v>0</v>
      </c>
      <c r="F17" s="83">
        <f t="shared" si="0"/>
        <v>0</v>
      </c>
    </row>
    <row r="18" spans="2:7" x14ac:dyDescent="0.25">
      <c r="E18" s="56"/>
      <c r="F18" s="83">
        <f>SUM(F11:F17)</f>
        <v>5</v>
      </c>
    </row>
    <row r="19" spans="2:7" x14ac:dyDescent="0.25">
      <c r="F19" s="84"/>
      <c r="G19" s="89">
        <f>F18/7</f>
        <v>0.7142857142857143</v>
      </c>
    </row>
    <row r="20" spans="2:7" x14ac:dyDescent="0.25">
      <c r="F20" s="84"/>
    </row>
    <row r="21" spans="2:7" x14ac:dyDescent="0.25">
      <c r="F21" s="84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3" name="Check Box 2">
              <controlPr defaultSize="0" autoFill="0" autoLine="0" autoPict="0">
                <anchor moveWithCells="1">
                  <from>
                    <xdr:col>2</xdr:col>
                    <xdr:colOff>723900</xdr:colOff>
                    <xdr:row>10</xdr:row>
                    <xdr:rowOff>9525</xdr:rowOff>
                  </from>
                  <to>
                    <xdr:col>3</xdr:col>
                    <xdr:colOff>323850</xdr:colOff>
                    <xdr:row>10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4" name="Check Box 3">
              <controlPr defaultSize="0" autoFill="0" autoLine="0" autoPict="0">
                <anchor moveWithCells="1">
                  <from>
                    <xdr:col>2</xdr:col>
                    <xdr:colOff>714375</xdr:colOff>
                    <xdr:row>11</xdr:row>
                    <xdr:rowOff>38100</xdr:rowOff>
                  </from>
                  <to>
                    <xdr:col>3</xdr:col>
                    <xdr:colOff>314325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5" name="Check Box 4">
              <controlPr defaultSize="0" autoFill="0" autoLine="0" autoPict="0">
                <anchor moveWithCells="1">
                  <from>
                    <xdr:col>2</xdr:col>
                    <xdr:colOff>714375</xdr:colOff>
                    <xdr:row>12</xdr:row>
                    <xdr:rowOff>19050</xdr:rowOff>
                  </from>
                  <to>
                    <xdr:col>3</xdr:col>
                    <xdr:colOff>314325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6" name="Check Box 5">
              <controlPr defaultSize="0" autoFill="0" autoLine="0" autoPict="0">
                <anchor moveWithCells="1">
                  <from>
                    <xdr:col>2</xdr:col>
                    <xdr:colOff>723900</xdr:colOff>
                    <xdr:row>13</xdr:row>
                    <xdr:rowOff>19050</xdr:rowOff>
                  </from>
                  <to>
                    <xdr:col>3</xdr:col>
                    <xdr:colOff>323850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7" name="Check Box 6">
              <controlPr defaultSize="0" autoFill="0" autoLine="0" autoPict="0">
                <anchor moveWithCells="1">
                  <from>
                    <xdr:col>2</xdr:col>
                    <xdr:colOff>714375</xdr:colOff>
                    <xdr:row>14</xdr:row>
                    <xdr:rowOff>9525</xdr:rowOff>
                  </from>
                  <to>
                    <xdr:col>3</xdr:col>
                    <xdr:colOff>276225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8" name="Check Box 7">
              <controlPr defaultSize="0" autoFill="0" autoLine="0" autoPict="0">
                <anchor moveWithCells="1">
                  <from>
                    <xdr:col>2</xdr:col>
                    <xdr:colOff>714375</xdr:colOff>
                    <xdr:row>15</xdr:row>
                    <xdr:rowOff>38100</xdr:rowOff>
                  </from>
                  <to>
                    <xdr:col>3</xdr:col>
                    <xdr:colOff>314325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9" name="Check Box 8">
              <controlPr defaultSize="0" autoFill="0" autoLine="0" autoPict="0">
                <anchor moveWithCells="1">
                  <from>
                    <xdr:col>2</xdr:col>
                    <xdr:colOff>714375</xdr:colOff>
                    <xdr:row>16</xdr:row>
                    <xdr:rowOff>28575</xdr:rowOff>
                  </from>
                  <to>
                    <xdr:col>3</xdr:col>
                    <xdr:colOff>314325</xdr:colOff>
                    <xdr:row>16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1D70-C471-4045-9DA8-442BAD578E70}">
  <sheetPr codeName="Hoja2"/>
  <dimension ref="A1"/>
  <sheetViews>
    <sheetView topLeftCell="A5" workbookViewId="0">
      <selection activeCell="N25" sqref="N25"/>
    </sheetView>
  </sheetViews>
  <sheetFormatPr baseColWidth="10" defaultRowHeight="15" x14ac:dyDescent="0.25"/>
  <cols>
    <col min="1" max="16384" width="11.42578125" style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D1898-BB61-4595-893D-A94F9494582C}">
  <sheetPr codeName="Hoja3"/>
  <dimension ref="B6:G26"/>
  <sheetViews>
    <sheetView workbookViewId="0">
      <selection activeCell="B11" sqref="B11"/>
    </sheetView>
  </sheetViews>
  <sheetFormatPr baseColWidth="10" defaultRowHeight="15" x14ac:dyDescent="0.25"/>
  <cols>
    <col min="1" max="1" width="11.42578125" style="1"/>
    <col min="2" max="2" width="93.85546875" style="1" bestFit="1" customWidth="1"/>
    <col min="3" max="3" width="13.7109375" style="1" bestFit="1" customWidth="1"/>
    <col min="4" max="4" width="11.42578125" style="1"/>
    <col min="5" max="5" width="43" style="1" customWidth="1"/>
    <col min="6" max="6" width="33.5703125" style="1" bestFit="1" customWidth="1"/>
    <col min="7" max="16384" width="11.42578125" style="1"/>
  </cols>
  <sheetData>
    <row r="6" spans="2:7" ht="21" x14ac:dyDescent="0.35">
      <c r="C6" s="36"/>
      <c r="D6" s="36"/>
    </row>
    <row r="7" spans="2:7" ht="21" x14ac:dyDescent="0.35">
      <c r="B7" s="36"/>
      <c r="C7" s="36"/>
      <c r="D7" s="36"/>
      <c r="E7" s="61" t="s">
        <v>33</v>
      </c>
    </row>
    <row r="8" spans="2:7" ht="23.25" x14ac:dyDescent="0.25">
      <c r="B8" s="70" t="s">
        <v>65</v>
      </c>
      <c r="C8" s="71"/>
      <c r="D8" s="71"/>
      <c r="E8" s="74" t="s">
        <v>32</v>
      </c>
      <c r="F8" s="38"/>
      <c r="G8" s="56" t="s">
        <v>4</v>
      </c>
    </row>
    <row r="9" spans="2:7" ht="23.25" x14ac:dyDescent="0.3">
      <c r="B9" s="70" t="s">
        <v>66</v>
      </c>
      <c r="C9" s="72"/>
      <c r="D9" s="71"/>
      <c r="E9" s="74" t="s">
        <v>32</v>
      </c>
      <c r="F9" s="39"/>
      <c r="G9" s="56" t="s">
        <v>1</v>
      </c>
    </row>
    <row r="10" spans="2:7" ht="23.25" x14ac:dyDescent="0.3">
      <c r="B10" s="70" t="s">
        <v>67</v>
      </c>
      <c r="C10" s="73"/>
      <c r="D10" s="71"/>
      <c r="E10" s="74" t="s">
        <v>32</v>
      </c>
      <c r="F10" s="41"/>
      <c r="G10" s="56" t="s">
        <v>32</v>
      </c>
    </row>
    <row r="11" spans="2:7" ht="18.75" x14ac:dyDescent="0.3">
      <c r="B11" s="57"/>
      <c r="C11" s="4"/>
      <c r="D11" s="38"/>
      <c r="E11" s="4"/>
      <c r="F11" s="40"/>
    </row>
    <row r="12" spans="2:7" ht="18.75" x14ac:dyDescent="0.3">
      <c r="B12" s="57"/>
      <c r="C12" s="4"/>
      <c r="D12" s="38"/>
      <c r="E12" s="4"/>
      <c r="F12" s="45"/>
    </row>
    <row r="13" spans="2:7" ht="18.75" x14ac:dyDescent="0.3">
      <c r="B13" s="57"/>
      <c r="C13" s="4"/>
      <c r="D13" s="38"/>
      <c r="E13" s="4"/>
      <c r="F13" s="40"/>
    </row>
    <row r="14" spans="2:7" ht="18.75" x14ac:dyDescent="0.3">
      <c r="B14" s="57"/>
      <c r="C14" s="4"/>
      <c r="D14" s="38"/>
      <c r="E14" s="4"/>
      <c r="F14" s="44"/>
    </row>
    <row r="15" spans="2:7" ht="18.75" x14ac:dyDescent="0.25">
      <c r="B15" s="57"/>
      <c r="C15" s="4"/>
      <c r="D15" s="38"/>
      <c r="E15" s="4"/>
      <c r="F15" s="43"/>
    </row>
    <row r="16" spans="2:7" ht="18.75" x14ac:dyDescent="0.3">
      <c r="B16" s="57"/>
      <c r="C16" s="4"/>
      <c r="D16" s="38"/>
      <c r="E16" s="4"/>
      <c r="F16" s="41"/>
    </row>
    <row r="17" spans="2:6" ht="18.75" x14ac:dyDescent="0.3">
      <c r="B17" s="57"/>
      <c r="C17" s="4"/>
      <c r="D17" s="38"/>
      <c r="E17" s="4"/>
      <c r="F17" s="40"/>
    </row>
    <row r="18" spans="2:6" ht="18.75" x14ac:dyDescent="0.3">
      <c r="B18" s="57"/>
      <c r="C18" s="4"/>
      <c r="D18" s="38"/>
      <c r="E18" s="4"/>
      <c r="F18" s="44"/>
    </row>
    <row r="19" spans="2:6" ht="18.75" x14ac:dyDescent="0.3">
      <c r="B19" s="40"/>
      <c r="C19" s="42"/>
      <c r="D19" s="38"/>
      <c r="E19" s="42"/>
      <c r="F19" s="43"/>
    </row>
    <row r="20" spans="2:6" ht="18.75" x14ac:dyDescent="0.3">
      <c r="B20" s="40"/>
      <c r="C20" s="42"/>
      <c r="D20" s="38"/>
      <c r="E20" s="42"/>
      <c r="F20" s="41"/>
    </row>
    <row r="21" spans="2:6" ht="18.75" x14ac:dyDescent="0.3">
      <c r="B21" s="40"/>
      <c r="C21" s="43"/>
      <c r="D21" s="38"/>
      <c r="E21" s="43"/>
      <c r="F21" s="40"/>
    </row>
    <row r="22" spans="2:6" ht="18.75" x14ac:dyDescent="0.3">
      <c r="B22" s="40"/>
      <c r="C22" s="46"/>
      <c r="D22" s="38"/>
      <c r="E22" s="46"/>
      <c r="F22" s="40"/>
    </row>
    <row r="23" spans="2:6" ht="18.75" x14ac:dyDescent="0.3">
      <c r="B23" s="40"/>
      <c r="C23" s="43"/>
      <c r="D23" s="38"/>
      <c r="E23" s="43"/>
      <c r="F23" s="40"/>
    </row>
    <row r="24" spans="2:6" ht="18.75" x14ac:dyDescent="0.3">
      <c r="B24" s="40"/>
      <c r="C24" s="42"/>
      <c r="D24" s="38"/>
      <c r="E24" s="42"/>
      <c r="F24" s="41"/>
    </row>
    <row r="25" spans="2:6" ht="18.75" x14ac:dyDescent="0.3">
      <c r="B25" s="47"/>
      <c r="C25" s="4"/>
      <c r="D25" s="38"/>
      <c r="E25" s="4"/>
      <c r="F25" s="48"/>
    </row>
    <row r="26" spans="2:6" ht="18.75" x14ac:dyDescent="0.3">
      <c r="B26" s="3"/>
      <c r="C26" s="3"/>
    </row>
  </sheetData>
  <dataValidations count="1">
    <dataValidation allowBlank="1" showInputMessage="1" showErrorMessage="1" promptTitle="Selecciona" sqref="E8:E10" xr:uid="{213E1F30-46CC-4343-8C14-D0524227ECF7}"/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06E94-71AB-47C4-B568-6D694B23ED12}">
  <sheetPr codeName="Hoja4"/>
  <dimension ref="B7:C31"/>
  <sheetViews>
    <sheetView topLeftCell="A4" workbookViewId="0">
      <selection activeCell="D18" sqref="D18"/>
    </sheetView>
  </sheetViews>
  <sheetFormatPr baseColWidth="10" defaultRowHeight="15" x14ac:dyDescent="0.25"/>
  <cols>
    <col min="1" max="1" width="11.42578125" style="1"/>
    <col min="2" max="2" width="33.5703125" style="1" bestFit="1" customWidth="1"/>
    <col min="3" max="3" width="13.7109375" style="1" bestFit="1" customWidth="1"/>
    <col min="4" max="16384" width="11.42578125" style="1"/>
  </cols>
  <sheetData>
    <row r="7" spans="2:3" ht="18.75" x14ac:dyDescent="0.3">
      <c r="B7" s="12" t="s">
        <v>15</v>
      </c>
      <c r="C7" s="3"/>
    </row>
    <row r="8" spans="2:3" ht="18.75" x14ac:dyDescent="0.3">
      <c r="B8" s="8" t="s">
        <v>0</v>
      </c>
      <c r="C8" s="9">
        <v>100000</v>
      </c>
    </row>
    <row r="9" spans="2:3" ht="19.5" thickBot="1" x14ac:dyDescent="0.35">
      <c r="B9" s="8" t="s">
        <v>14</v>
      </c>
      <c r="C9" s="10">
        <v>44000</v>
      </c>
    </row>
    <row r="10" spans="2:3" ht="19.5" thickTop="1" x14ac:dyDescent="0.3">
      <c r="B10" s="30" t="s">
        <v>1</v>
      </c>
      <c r="C10" s="19">
        <f>C8-C9</f>
        <v>56000</v>
      </c>
    </row>
    <row r="11" spans="2:3" ht="18.75" x14ac:dyDescent="0.3">
      <c r="B11" s="3"/>
      <c r="C11" s="2"/>
    </row>
    <row r="12" spans="2:3" ht="18.75" x14ac:dyDescent="0.3">
      <c r="B12" s="17" t="s">
        <v>12</v>
      </c>
      <c r="C12" s="5"/>
    </row>
    <row r="13" spans="2:3" ht="18.75" x14ac:dyDescent="0.3">
      <c r="B13" s="13" t="s">
        <v>2</v>
      </c>
      <c r="C13" s="14">
        <v>15000</v>
      </c>
    </row>
    <row r="14" spans="2:3" ht="19.5" thickBot="1" x14ac:dyDescent="0.35">
      <c r="B14" s="13" t="s">
        <v>9</v>
      </c>
      <c r="C14" s="15">
        <v>15000</v>
      </c>
    </row>
    <row r="15" spans="2:3" ht="19.5" thickTop="1" x14ac:dyDescent="0.3">
      <c r="B15" s="13" t="s">
        <v>3</v>
      </c>
      <c r="C15" s="16">
        <f>C13+C14</f>
        <v>30000</v>
      </c>
    </row>
    <row r="16" spans="2:3" ht="18.75" x14ac:dyDescent="0.3">
      <c r="B16" s="3"/>
      <c r="C16" s="5"/>
    </row>
    <row r="17" spans="2:3" ht="18.75" x14ac:dyDescent="0.3">
      <c r="B17" s="18" t="s">
        <v>4</v>
      </c>
      <c r="C17" s="19">
        <f>C10-C15</f>
        <v>26000</v>
      </c>
    </row>
    <row r="18" spans="2:3" ht="18.75" x14ac:dyDescent="0.3">
      <c r="B18" s="3"/>
      <c r="C18" s="5"/>
    </row>
    <row r="19" spans="2:3" ht="18.75" x14ac:dyDescent="0.3">
      <c r="B19" s="22" t="s">
        <v>16</v>
      </c>
      <c r="C19" s="21"/>
    </row>
    <row r="20" spans="2:3" ht="19.5" thickBot="1" x14ac:dyDescent="0.35">
      <c r="B20" s="7" t="s">
        <v>5</v>
      </c>
      <c r="C20" s="20">
        <v>5000</v>
      </c>
    </row>
    <row r="21" spans="2:3" ht="19.5" thickTop="1" x14ac:dyDescent="0.3">
      <c r="B21" s="7" t="s">
        <v>10</v>
      </c>
      <c r="C21" s="11">
        <f>C20</f>
        <v>5000</v>
      </c>
    </row>
    <row r="22" spans="2:3" ht="18.75" x14ac:dyDescent="0.3">
      <c r="B22" s="3"/>
      <c r="C22" s="5"/>
    </row>
    <row r="23" spans="2:3" ht="18.75" x14ac:dyDescent="0.3">
      <c r="B23" s="17" t="s">
        <v>17</v>
      </c>
      <c r="C23" s="21"/>
    </row>
    <row r="24" spans="2:3" ht="19.5" thickBot="1" x14ac:dyDescent="0.35">
      <c r="B24" s="13" t="s">
        <v>6</v>
      </c>
      <c r="C24" s="23">
        <v>10000</v>
      </c>
    </row>
    <row r="25" spans="2:3" ht="19.5" thickTop="1" x14ac:dyDescent="0.3">
      <c r="B25" s="13" t="s">
        <v>11</v>
      </c>
      <c r="C25" s="16">
        <f>C24</f>
        <v>10000</v>
      </c>
    </row>
    <row r="26" spans="2:3" ht="18.75" x14ac:dyDescent="0.3">
      <c r="B26" s="3"/>
      <c r="C26" s="2"/>
    </row>
    <row r="27" spans="2:3" ht="18.75" x14ac:dyDescent="0.3">
      <c r="B27" s="24" t="s">
        <v>13</v>
      </c>
      <c r="C27" s="25">
        <f>C17+C21-C25</f>
        <v>21000</v>
      </c>
    </row>
    <row r="28" spans="2:3" ht="18.75" x14ac:dyDescent="0.3">
      <c r="B28" s="3"/>
      <c r="C28" s="2"/>
    </row>
    <row r="29" spans="2:3" ht="19.5" thickBot="1" x14ac:dyDescent="0.35">
      <c r="B29" s="26" t="s">
        <v>7</v>
      </c>
      <c r="C29" s="27">
        <f>C27*0.3</f>
        <v>6300</v>
      </c>
    </row>
    <row r="30" spans="2:3" ht="20.25" thickTop="1" thickBot="1" x14ac:dyDescent="0.35">
      <c r="B30" s="28" t="s">
        <v>8</v>
      </c>
      <c r="C30" s="29">
        <f>C27-C29</f>
        <v>14700</v>
      </c>
    </row>
    <row r="31" spans="2:3" ht="19.5" thickTop="1" x14ac:dyDescent="0.3">
      <c r="B31" s="3"/>
      <c r="C31" s="3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C66BE-155A-4C61-AEB7-2F2ACDC3314E}">
  <sheetPr codeName="Hoja5"/>
  <dimension ref="B6:K34"/>
  <sheetViews>
    <sheetView workbookViewId="0">
      <selection activeCell="D8" sqref="D8"/>
    </sheetView>
  </sheetViews>
  <sheetFormatPr baseColWidth="10" defaultRowHeight="15" x14ac:dyDescent="0.25"/>
  <cols>
    <col min="1" max="1" width="11.42578125" style="1"/>
    <col min="2" max="2" width="33.5703125" style="1" bestFit="1" customWidth="1"/>
    <col min="3" max="3" width="17.42578125" style="1" bestFit="1" customWidth="1"/>
    <col min="4" max="4" width="11.42578125" style="1"/>
    <col min="5" max="5" width="18.140625" style="1" customWidth="1"/>
    <col min="6" max="6" width="33.5703125" style="1" bestFit="1" customWidth="1"/>
    <col min="7" max="16384" width="11.42578125" style="1"/>
  </cols>
  <sheetData>
    <row r="6" spans="2:11" ht="21" x14ac:dyDescent="0.35">
      <c r="B6" s="36" t="s">
        <v>18</v>
      </c>
      <c r="C6" s="60" t="s">
        <v>35</v>
      </c>
      <c r="D6" s="36"/>
      <c r="E6" s="60" t="s">
        <v>34</v>
      </c>
      <c r="F6" s="59" t="s">
        <v>19</v>
      </c>
    </row>
    <row r="8" spans="2:11" ht="18.75" x14ac:dyDescent="0.3">
      <c r="B8" s="12" t="s">
        <v>15</v>
      </c>
      <c r="C8" s="3"/>
      <c r="F8" s="12" t="s">
        <v>15</v>
      </c>
      <c r="K8" s="56" t="s">
        <v>32</v>
      </c>
    </row>
    <row r="9" spans="2:11" ht="18.75" x14ac:dyDescent="0.3">
      <c r="B9" s="8" t="s">
        <v>0</v>
      </c>
      <c r="C9" s="9">
        <v>400000</v>
      </c>
      <c r="E9" s="9">
        <v>400000</v>
      </c>
      <c r="F9" s="31" t="s">
        <v>0</v>
      </c>
      <c r="K9" s="56" t="s">
        <v>34</v>
      </c>
    </row>
    <row r="10" spans="2:11" ht="19.5" thickBot="1" x14ac:dyDescent="0.35">
      <c r="B10" s="8" t="s">
        <v>14</v>
      </c>
      <c r="C10" s="10">
        <v>260000</v>
      </c>
      <c r="E10" s="10">
        <v>120000</v>
      </c>
      <c r="F10" s="31" t="s">
        <v>14</v>
      </c>
      <c r="K10" s="56" t="s">
        <v>35</v>
      </c>
    </row>
    <row r="11" spans="2:11" ht="19.5" thickTop="1" x14ac:dyDescent="0.3">
      <c r="B11" s="30" t="s">
        <v>1</v>
      </c>
      <c r="C11" s="19">
        <f>C9-C10</f>
        <v>140000</v>
      </c>
      <c r="E11" s="19">
        <f>E9-E10</f>
        <v>280000</v>
      </c>
      <c r="F11" s="32" t="s">
        <v>1</v>
      </c>
      <c r="K11" s="56"/>
    </row>
    <row r="12" spans="2:11" ht="18.75" x14ac:dyDescent="0.3">
      <c r="B12" s="3"/>
      <c r="C12" s="2"/>
      <c r="E12" s="2"/>
      <c r="F12" s="3"/>
    </row>
    <row r="13" spans="2:11" ht="18.75" x14ac:dyDescent="0.3">
      <c r="B13" s="17" t="s">
        <v>12</v>
      </c>
      <c r="C13" s="5"/>
      <c r="E13" s="5"/>
      <c r="F13" s="17" t="s">
        <v>12</v>
      </c>
    </row>
    <row r="14" spans="2:11" ht="18.75" x14ac:dyDescent="0.3">
      <c r="B14" s="13" t="s">
        <v>2</v>
      </c>
      <c r="C14" s="14">
        <v>8000</v>
      </c>
      <c r="E14" s="14">
        <v>40000</v>
      </c>
      <c r="F14" s="33" t="s">
        <v>2</v>
      </c>
    </row>
    <row r="15" spans="2:11" ht="19.5" thickBot="1" x14ac:dyDescent="0.35">
      <c r="B15" s="13" t="s">
        <v>9</v>
      </c>
      <c r="C15" s="15">
        <v>15000</v>
      </c>
      <c r="E15" s="15">
        <v>123000</v>
      </c>
      <c r="F15" s="33" t="s">
        <v>9</v>
      </c>
    </row>
    <row r="16" spans="2:11" ht="19.5" thickTop="1" x14ac:dyDescent="0.3">
      <c r="B16" s="13" t="s">
        <v>3</v>
      </c>
      <c r="C16" s="16">
        <f>C14+C15</f>
        <v>23000</v>
      </c>
      <c r="E16" s="16">
        <f>E14+E15</f>
        <v>163000</v>
      </c>
      <c r="F16" s="33" t="s">
        <v>3</v>
      </c>
    </row>
    <row r="17" spans="2:6" ht="18.75" x14ac:dyDescent="0.3">
      <c r="B17" s="3"/>
      <c r="C17" s="5"/>
      <c r="E17" s="5"/>
      <c r="F17" s="3"/>
    </row>
    <row r="18" spans="2:6" ht="18.75" x14ac:dyDescent="0.3">
      <c r="B18" s="18" t="s">
        <v>4</v>
      </c>
      <c r="C18" s="19">
        <f>C11-C16</f>
        <v>117000</v>
      </c>
      <c r="E18" s="19">
        <f>E11-E16</f>
        <v>117000</v>
      </c>
      <c r="F18" s="18" t="s">
        <v>4</v>
      </c>
    </row>
    <row r="19" spans="2:6" ht="18.75" x14ac:dyDescent="0.3">
      <c r="B19" s="3"/>
      <c r="C19" s="5"/>
      <c r="E19" s="5"/>
      <c r="F19" s="3"/>
    </row>
    <row r="20" spans="2:6" ht="18.75" x14ac:dyDescent="0.3">
      <c r="B20" s="22" t="s">
        <v>16</v>
      </c>
      <c r="C20" s="21"/>
      <c r="E20" s="21"/>
      <c r="F20" s="22" t="s">
        <v>16</v>
      </c>
    </row>
    <row r="21" spans="2:6" ht="19.5" thickBot="1" x14ac:dyDescent="0.35">
      <c r="B21" s="7" t="s">
        <v>20</v>
      </c>
      <c r="C21" s="20">
        <v>0</v>
      </c>
      <c r="E21" s="20">
        <v>0</v>
      </c>
      <c r="F21" s="6" t="s">
        <v>20</v>
      </c>
    </row>
    <row r="22" spans="2:6" ht="19.5" thickTop="1" x14ac:dyDescent="0.3">
      <c r="B22" s="7" t="s">
        <v>10</v>
      </c>
      <c r="C22" s="11">
        <f>C21</f>
        <v>0</v>
      </c>
      <c r="E22" s="11">
        <f>E21</f>
        <v>0</v>
      </c>
      <c r="F22" s="31" t="s">
        <v>10</v>
      </c>
    </row>
    <row r="23" spans="2:6" ht="18.75" x14ac:dyDescent="0.3">
      <c r="B23" s="3"/>
      <c r="C23" s="5"/>
      <c r="E23" s="5"/>
      <c r="F23" s="3"/>
    </row>
    <row r="24" spans="2:6" ht="18.75" x14ac:dyDescent="0.3">
      <c r="B24" s="17" t="s">
        <v>17</v>
      </c>
      <c r="C24" s="21"/>
      <c r="E24" s="21"/>
      <c r="F24" s="17" t="s">
        <v>17</v>
      </c>
    </row>
    <row r="25" spans="2:6" ht="19.5" thickBot="1" x14ac:dyDescent="0.35">
      <c r="B25" s="13" t="s">
        <v>20</v>
      </c>
      <c r="C25" s="23">
        <v>0</v>
      </c>
      <c r="E25" s="23">
        <v>0</v>
      </c>
      <c r="F25" s="37" t="s">
        <v>20</v>
      </c>
    </row>
    <row r="26" spans="2:6" ht="19.5" thickTop="1" x14ac:dyDescent="0.3">
      <c r="B26" s="13" t="s">
        <v>11</v>
      </c>
      <c r="C26" s="16">
        <f>C25</f>
        <v>0</v>
      </c>
      <c r="E26" s="16">
        <f>E25</f>
        <v>0</v>
      </c>
      <c r="F26" s="33" t="s">
        <v>11</v>
      </c>
    </row>
    <row r="27" spans="2:6" ht="18.75" x14ac:dyDescent="0.3">
      <c r="B27" s="3"/>
      <c r="C27" s="2"/>
      <c r="E27" s="2"/>
      <c r="F27" s="3"/>
    </row>
    <row r="28" spans="2:6" ht="18.75" x14ac:dyDescent="0.3">
      <c r="B28" s="24" t="s">
        <v>13</v>
      </c>
      <c r="C28" s="25">
        <f>C18+C22-C26</f>
        <v>117000</v>
      </c>
      <c r="E28" s="25">
        <f>E18+E22-E26</f>
        <v>117000</v>
      </c>
      <c r="F28" s="24" t="s">
        <v>13</v>
      </c>
    </row>
    <row r="29" spans="2:6" ht="18.75" x14ac:dyDescent="0.3">
      <c r="B29" s="3"/>
      <c r="C29" s="2"/>
      <c r="E29" s="2"/>
      <c r="F29" s="3"/>
    </row>
    <row r="30" spans="2:6" ht="19.5" thickBot="1" x14ac:dyDescent="0.35">
      <c r="B30" s="26" t="s">
        <v>7</v>
      </c>
      <c r="C30" s="27">
        <f>C28*0.3</f>
        <v>35100</v>
      </c>
      <c r="E30" s="27">
        <f>E28*0.3</f>
        <v>35100</v>
      </c>
      <c r="F30" s="34" t="s">
        <v>7</v>
      </c>
    </row>
    <row r="31" spans="2:6" ht="20.25" thickTop="1" thickBot="1" x14ac:dyDescent="0.35">
      <c r="B31" s="28" t="s">
        <v>8</v>
      </c>
      <c r="C31" s="29">
        <f>C28-C30</f>
        <v>81900</v>
      </c>
      <c r="D31" s="90"/>
      <c r="E31" s="29">
        <f>E28-E30</f>
        <v>81900</v>
      </c>
      <c r="F31" s="35" t="s">
        <v>8</v>
      </c>
    </row>
    <row r="32" spans="2:6" ht="19.5" thickTop="1" x14ac:dyDescent="0.3">
      <c r="B32" s="3"/>
      <c r="C32" s="3"/>
    </row>
    <row r="34" spans="4:4" x14ac:dyDescent="0.25">
      <c r="D34" s="91"/>
    </row>
  </sheetData>
  <dataValidations count="1">
    <dataValidation type="list" allowBlank="1" showInputMessage="1" showErrorMessage="1" sqref="C6 E6" xr:uid="{8A3838A2-3A99-46EE-998E-2067FDB3D261}">
      <formula1>$K$8:$K$10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06AC-0EE5-4541-9443-CBFBC2D336DC}">
  <sheetPr codeName="Hoja6"/>
  <dimension ref="B6:G33"/>
  <sheetViews>
    <sheetView zoomScale="70" zoomScaleNormal="70" workbookViewId="0">
      <selection activeCell="E11" sqref="E11"/>
    </sheetView>
  </sheetViews>
  <sheetFormatPr baseColWidth="10" defaultRowHeight="15" x14ac:dyDescent="0.25"/>
  <cols>
    <col min="1" max="1" width="11.42578125" style="1"/>
    <col min="2" max="2" width="93.85546875" style="1" bestFit="1" customWidth="1"/>
    <col min="3" max="3" width="13.7109375" style="1" bestFit="1" customWidth="1"/>
    <col min="4" max="4" width="11.42578125" style="1"/>
    <col min="5" max="5" width="28.7109375" style="1" customWidth="1"/>
    <col min="6" max="6" width="33.5703125" style="1" bestFit="1" customWidth="1"/>
    <col min="7" max="16384" width="11.42578125" style="1"/>
  </cols>
  <sheetData>
    <row r="6" spans="2:7" ht="21" x14ac:dyDescent="0.35">
      <c r="B6" s="61" t="s">
        <v>21</v>
      </c>
      <c r="C6" s="36"/>
      <c r="D6" s="36"/>
      <c r="E6" s="61" t="s">
        <v>33</v>
      </c>
    </row>
    <row r="7" spans="2:7" ht="21" x14ac:dyDescent="0.35">
      <c r="B7" s="36"/>
      <c r="C7" s="36"/>
      <c r="D7" s="36"/>
      <c r="E7" s="36"/>
    </row>
    <row r="8" spans="2:7" ht="23.25" x14ac:dyDescent="0.25">
      <c r="B8" s="55" t="s">
        <v>24</v>
      </c>
      <c r="C8" s="49"/>
      <c r="D8" s="49"/>
      <c r="E8" s="58" t="s">
        <v>1</v>
      </c>
      <c r="F8" s="38"/>
      <c r="G8" s="56" t="s">
        <v>4</v>
      </c>
    </row>
    <row r="9" spans="2:7" ht="23.25" x14ac:dyDescent="0.3">
      <c r="B9" s="55" t="s">
        <v>22</v>
      </c>
      <c r="C9" s="50"/>
      <c r="D9" s="49"/>
      <c r="E9" s="58" t="s">
        <v>4</v>
      </c>
      <c r="F9" s="39"/>
      <c r="G9" s="56" t="s">
        <v>1</v>
      </c>
    </row>
    <row r="10" spans="2:7" ht="23.25" x14ac:dyDescent="0.3">
      <c r="B10" s="55" t="s">
        <v>23</v>
      </c>
      <c r="C10" s="51"/>
      <c r="D10" s="49"/>
      <c r="E10" s="58" t="s">
        <v>4</v>
      </c>
      <c r="F10" s="41"/>
      <c r="G10" s="56" t="s">
        <v>32</v>
      </c>
    </row>
    <row r="11" spans="2:7" ht="23.25" x14ac:dyDescent="0.3">
      <c r="B11" s="55" t="s">
        <v>25</v>
      </c>
      <c r="C11" s="52"/>
      <c r="D11" s="49"/>
      <c r="E11" s="58" t="s">
        <v>1</v>
      </c>
      <c r="F11" s="41"/>
    </row>
    <row r="12" spans="2:7" ht="23.25" x14ac:dyDescent="0.3">
      <c r="B12" s="55" t="s">
        <v>26</v>
      </c>
      <c r="C12" s="51"/>
      <c r="D12" s="49"/>
      <c r="E12" s="58" t="s">
        <v>1</v>
      </c>
      <c r="F12" s="41"/>
    </row>
    <row r="13" spans="2:7" ht="23.25" x14ac:dyDescent="0.3">
      <c r="B13" s="55" t="s">
        <v>27</v>
      </c>
      <c r="C13" s="53"/>
      <c r="D13" s="49"/>
      <c r="E13" s="58" t="s">
        <v>4</v>
      </c>
      <c r="F13" s="40"/>
    </row>
    <row r="14" spans="2:7" ht="23.25" x14ac:dyDescent="0.3">
      <c r="B14" s="55" t="s">
        <v>28</v>
      </c>
      <c r="C14" s="51"/>
      <c r="D14" s="49"/>
      <c r="E14" s="58" t="s">
        <v>4</v>
      </c>
      <c r="F14" s="44"/>
    </row>
    <row r="15" spans="2:7" ht="23.25" x14ac:dyDescent="0.3">
      <c r="B15" s="55" t="s">
        <v>29</v>
      </c>
      <c r="C15" s="54"/>
      <c r="D15" s="49"/>
      <c r="E15" s="58" t="s">
        <v>4</v>
      </c>
      <c r="F15" s="41"/>
    </row>
    <row r="16" spans="2:7" ht="23.25" x14ac:dyDescent="0.3">
      <c r="B16" s="55" t="s">
        <v>30</v>
      </c>
      <c r="C16" s="54"/>
      <c r="D16" s="49"/>
      <c r="E16" s="58" t="s">
        <v>1</v>
      </c>
      <c r="F16" s="41"/>
    </row>
    <row r="17" spans="2:6" ht="23.25" x14ac:dyDescent="0.3">
      <c r="B17" s="55" t="s">
        <v>31</v>
      </c>
      <c r="C17" s="52"/>
      <c r="D17" s="49"/>
      <c r="E17" s="58" t="s">
        <v>4</v>
      </c>
      <c r="F17" s="41"/>
    </row>
    <row r="18" spans="2:6" ht="18.75" x14ac:dyDescent="0.3">
      <c r="B18" s="57"/>
      <c r="C18" s="4"/>
      <c r="D18" s="38"/>
      <c r="E18" s="4"/>
      <c r="F18" s="40"/>
    </row>
    <row r="19" spans="2:6" ht="18.75" x14ac:dyDescent="0.3">
      <c r="B19" s="57"/>
      <c r="C19" s="4"/>
      <c r="D19" s="38"/>
      <c r="E19" s="4"/>
      <c r="F19" s="45"/>
    </row>
    <row r="20" spans="2:6" ht="18.75" x14ac:dyDescent="0.3">
      <c r="B20" s="57"/>
      <c r="C20" s="4"/>
      <c r="D20" s="38"/>
      <c r="E20" s="4"/>
      <c r="F20" s="40"/>
    </row>
    <row r="21" spans="2:6" ht="18.75" x14ac:dyDescent="0.3">
      <c r="B21" s="57"/>
      <c r="C21" s="4"/>
      <c r="D21" s="38"/>
      <c r="E21" s="4"/>
      <c r="F21" s="44"/>
    </row>
    <row r="22" spans="2:6" ht="18.75" x14ac:dyDescent="0.25">
      <c r="B22" s="57"/>
      <c r="C22" s="4"/>
      <c r="D22" s="38"/>
      <c r="E22" s="4"/>
      <c r="F22" s="43"/>
    </row>
    <row r="23" spans="2:6" ht="18.75" x14ac:dyDescent="0.3">
      <c r="B23" s="57"/>
      <c r="C23" s="4"/>
      <c r="D23" s="38"/>
      <c r="E23" s="4"/>
      <c r="F23" s="41"/>
    </row>
    <row r="24" spans="2:6" ht="18.75" x14ac:dyDescent="0.3">
      <c r="B24" s="57"/>
      <c r="C24" s="4"/>
      <c r="D24" s="38"/>
      <c r="E24" s="4"/>
      <c r="F24" s="40"/>
    </row>
    <row r="25" spans="2:6" ht="18.75" x14ac:dyDescent="0.3">
      <c r="B25" s="57"/>
      <c r="C25" s="4"/>
      <c r="D25" s="38"/>
      <c r="E25" s="4"/>
      <c r="F25" s="44"/>
    </row>
    <row r="26" spans="2:6" ht="18.75" x14ac:dyDescent="0.3">
      <c r="B26" s="40"/>
      <c r="C26" s="42"/>
      <c r="D26" s="38"/>
      <c r="E26" s="42"/>
      <c r="F26" s="43"/>
    </row>
    <row r="27" spans="2:6" ht="18.75" x14ac:dyDescent="0.3">
      <c r="B27" s="40"/>
      <c r="C27" s="42"/>
      <c r="D27" s="38"/>
      <c r="E27" s="42"/>
      <c r="F27" s="41"/>
    </row>
    <row r="28" spans="2:6" ht="18.75" x14ac:dyDescent="0.3">
      <c r="B28" s="40"/>
      <c r="C28" s="43"/>
      <c r="D28" s="38"/>
      <c r="E28" s="43"/>
      <c r="F28" s="40"/>
    </row>
    <row r="29" spans="2:6" ht="18.75" x14ac:dyDescent="0.3">
      <c r="B29" s="40"/>
      <c r="C29" s="46"/>
      <c r="D29" s="38"/>
      <c r="E29" s="46"/>
      <c r="F29" s="40"/>
    </row>
    <row r="30" spans="2:6" ht="18.75" x14ac:dyDescent="0.3">
      <c r="B30" s="40"/>
      <c r="C30" s="43"/>
      <c r="D30" s="38"/>
      <c r="E30" s="43"/>
      <c r="F30" s="40"/>
    </row>
    <row r="31" spans="2:6" ht="18.75" x14ac:dyDescent="0.3">
      <c r="B31" s="40"/>
      <c r="C31" s="42"/>
      <c r="D31" s="38"/>
      <c r="E31" s="42"/>
      <c r="F31" s="41"/>
    </row>
    <row r="32" spans="2:6" ht="18.75" x14ac:dyDescent="0.3">
      <c r="B32" s="47"/>
      <c r="C32" s="4"/>
      <c r="D32" s="38"/>
      <c r="E32" s="4"/>
      <c r="F32" s="48"/>
    </row>
    <row r="33" spans="2:3" ht="18.75" x14ac:dyDescent="0.3">
      <c r="B33" s="3"/>
      <c r="C33" s="3"/>
    </row>
  </sheetData>
  <dataValidations count="1">
    <dataValidation type="list" allowBlank="1" showInputMessage="1" showErrorMessage="1" promptTitle="Selecciona" sqref="E8:E17" xr:uid="{A1F67371-8125-49B2-ACDB-2C5C80A2C266}">
      <formula1>$G$8:$G$10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BB215-0D40-4C60-A2F9-A9DDAE4EC54F}">
  <sheetPr codeName="Hoja7"/>
  <dimension ref="B6:G33"/>
  <sheetViews>
    <sheetView zoomScale="55" zoomScaleNormal="55" workbookViewId="0">
      <selection activeCell="E25" sqref="E25"/>
    </sheetView>
  </sheetViews>
  <sheetFormatPr baseColWidth="10" defaultRowHeight="15" x14ac:dyDescent="0.25"/>
  <cols>
    <col min="1" max="1" width="11.42578125" style="1"/>
    <col min="2" max="2" width="93.85546875" style="1" bestFit="1" customWidth="1"/>
    <col min="3" max="3" width="13.7109375" style="1" bestFit="1" customWidth="1"/>
    <col min="4" max="4" width="11.42578125" style="1"/>
    <col min="5" max="5" width="28.7109375" style="1" customWidth="1"/>
    <col min="6" max="6" width="33.5703125" style="1" bestFit="1" customWidth="1"/>
    <col min="7" max="16384" width="11.42578125" style="1"/>
  </cols>
  <sheetData>
    <row r="6" spans="2:7" ht="21" x14ac:dyDescent="0.35">
      <c r="B6" s="61" t="s">
        <v>37</v>
      </c>
      <c r="C6" s="36"/>
      <c r="D6" s="36"/>
      <c r="E6" s="61" t="s">
        <v>33</v>
      </c>
    </row>
    <row r="7" spans="2:7" ht="21" x14ac:dyDescent="0.35">
      <c r="B7" s="36"/>
      <c r="C7" s="36"/>
      <c r="D7" s="36"/>
      <c r="E7" s="36"/>
    </row>
    <row r="8" spans="2:7" ht="23.25" x14ac:dyDescent="0.25">
      <c r="B8" s="62" t="s">
        <v>38</v>
      </c>
      <c r="C8" s="63"/>
      <c r="D8" s="63"/>
      <c r="E8" s="69" t="s">
        <v>50</v>
      </c>
      <c r="F8" s="38"/>
      <c r="G8" s="56" t="s">
        <v>48</v>
      </c>
    </row>
    <row r="9" spans="2:7" ht="23.25" x14ac:dyDescent="0.3">
      <c r="B9" s="62" t="s">
        <v>39</v>
      </c>
      <c r="C9" s="64"/>
      <c r="D9" s="63"/>
      <c r="E9" s="69" t="s">
        <v>49</v>
      </c>
      <c r="F9" s="39"/>
      <c r="G9" s="56" t="s">
        <v>49</v>
      </c>
    </row>
    <row r="10" spans="2:7" ht="23.25" x14ac:dyDescent="0.3">
      <c r="B10" s="62" t="s">
        <v>40</v>
      </c>
      <c r="C10" s="65"/>
      <c r="D10" s="63"/>
      <c r="E10" s="69" t="s">
        <v>48</v>
      </c>
      <c r="F10" s="41"/>
      <c r="G10" s="56" t="s">
        <v>50</v>
      </c>
    </row>
    <row r="11" spans="2:7" ht="23.25" x14ac:dyDescent="0.3">
      <c r="B11" s="62" t="s">
        <v>41</v>
      </c>
      <c r="C11" s="66"/>
      <c r="D11" s="63"/>
      <c r="E11" s="69" t="s">
        <v>49</v>
      </c>
      <c r="F11" s="41"/>
      <c r="G11" s="56" t="s">
        <v>32</v>
      </c>
    </row>
    <row r="12" spans="2:7" ht="23.25" x14ac:dyDescent="0.3">
      <c r="B12" s="62" t="s">
        <v>43</v>
      </c>
      <c r="C12" s="65"/>
      <c r="D12" s="63"/>
      <c r="E12" s="69" t="s">
        <v>48</v>
      </c>
      <c r="F12" s="41"/>
    </row>
    <row r="13" spans="2:7" ht="23.25" x14ac:dyDescent="0.3">
      <c r="B13" s="62" t="s">
        <v>42</v>
      </c>
      <c r="C13" s="67"/>
      <c r="D13" s="63"/>
      <c r="E13" s="69" t="s">
        <v>48</v>
      </c>
      <c r="F13" s="40"/>
    </row>
    <row r="14" spans="2:7" ht="23.25" x14ac:dyDescent="0.3">
      <c r="B14" s="62" t="s">
        <v>45</v>
      </c>
      <c r="C14" s="65"/>
      <c r="D14" s="63"/>
      <c r="E14" s="69" t="s">
        <v>49</v>
      </c>
      <c r="F14" s="44"/>
    </row>
    <row r="15" spans="2:7" ht="23.25" x14ac:dyDescent="0.3">
      <c r="B15" s="62" t="s">
        <v>44</v>
      </c>
      <c r="C15" s="68"/>
      <c r="D15" s="63"/>
      <c r="E15" s="69" t="s">
        <v>48</v>
      </c>
      <c r="F15" s="41"/>
    </row>
    <row r="16" spans="2:7" ht="23.25" x14ac:dyDescent="0.3">
      <c r="B16" s="62" t="s">
        <v>46</v>
      </c>
      <c r="C16" s="68"/>
      <c r="D16" s="63"/>
      <c r="E16" s="69" t="s">
        <v>48</v>
      </c>
      <c r="F16" s="41"/>
    </row>
    <row r="17" spans="2:6" ht="23.25" x14ac:dyDescent="0.3">
      <c r="B17" s="62" t="s">
        <v>47</v>
      </c>
      <c r="C17" s="66"/>
      <c r="D17" s="63"/>
      <c r="E17" s="69" t="s">
        <v>48</v>
      </c>
      <c r="F17" s="41"/>
    </row>
    <row r="18" spans="2:6" ht="18.75" x14ac:dyDescent="0.3">
      <c r="B18" s="57"/>
      <c r="C18" s="4"/>
      <c r="D18" s="38"/>
      <c r="E18" s="4"/>
      <c r="F18" s="40"/>
    </row>
    <row r="19" spans="2:6" ht="18.75" x14ac:dyDescent="0.3">
      <c r="B19" s="57"/>
      <c r="C19" s="4"/>
      <c r="D19" s="38"/>
      <c r="E19" s="4"/>
      <c r="F19" s="45"/>
    </row>
    <row r="20" spans="2:6" ht="18.75" x14ac:dyDescent="0.3">
      <c r="B20" s="57"/>
      <c r="C20" s="4"/>
      <c r="D20" s="38"/>
      <c r="E20" s="4"/>
      <c r="F20" s="40"/>
    </row>
    <row r="21" spans="2:6" ht="18.75" x14ac:dyDescent="0.3">
      <c r="B21" s="57"/>
      <c r="C21" s="4"/>
      <c r="D21" s="38"/>
      <c r="E21" s="4"/>
      <c r="F21" s="44"/>
    </row>
    <row r="22" spans="2:6" ht="18.75" x14ac:dyDescent="0.25">
      <c r="B22" s="57"/>
      <c r="C22" s="4"/>
      <c r="D22" s="38"/>
      <c r="E22" s="4"/>
      <c r="F22" s="43"/>
    </row>
    <row r="23" spans="2:6" ht="18.75" x14ac:dyDescent="0.3">
      <c r="B23" s="57"/>
      <c r="C23" s="4"/>
      <c r="D23" s="38"/>
      <c r="E23" s="4"/>
      <c r="F23" s="41"/>
    </row>
    <row r="24" spans="2:6" ht="18.75" x14ac:dyDescent="0.3">
      <c r="B24" s="57"/>
      <c r="C24" s="4"/>
      <c r="D24" s="38"/>
      <c r="E24" s="4"/>
      <c r="F24" s="40"/>
    </row>
    <row r="25" spans="2:6" ht="18.75" x14ac:dyDescent="0.3">
      <c r="B25" s="57"/>
      <c r="C25" s="4"/>
      <c r="D25" s="38"/>
      <c r="E25" s="4"/>
      <c r="F25" s="44"/>
    </row>
    <row r="26" spans="2:6" ht="18.75" x14ac:dyDescent="0.3">
      <c r="B26" s="40"/>
      <c r="C26" s="42"/>
      <c r="D26" s="38"/>
      <c r="E26" s="42"/>
      <c r="F26" s="43"/>
    </row>
    <row r="27" spans="2:6" ht="18.75" x14ac:dyDescent="0.3">
      <c r="B27" s="40"/>
      <c r="C27" s="42"/>
      <c r="D27" s="38"/>
      <c r="E27" s="42"/>
      <c r="F27" s="41"/>
    </row>
    <row r="28" spans="2:6" ht="18.75" x14ac:dyDescent="0.3">
      <c r="B28" s="40"/>
      <c r="C28" s="43"/>
      <c r="D28" s="38"/>
      <c r="E28" s="43"/>
      <c r="F28" s="40"/>
    </row>
    <row r="29" spans="2:6" ht="18.75" x14ac:dyDescent="0.3">
      <c r="B29" s="40"/>
      <c r="C29" s="46"/>
      <c r="D29" s="38"/>
      <c r="E29" s="46"/>
      <c r="F29" s="40"/>
    </row>
    <row r="30" spans="2:6" ht="18.75" x14ac:dyDescent="0.3">
      <c r="B30" s="40"/>
      <c r="C30" s="43"/>
      <c r="D30" s="38"/>
      <c r="E30" s="43"/>
      <c r="F30" s="40"/>
    </row>
    <row r="31" spans="2:6" ht="18.75" x14ac:dyDescent="0.3">
      <c r="B31" s="40"/>
      <c r="C31" s="42"/>
      <c r="D31" s="38"/>
      <c r="E31" s="42"/>
      <c r="F31" s="41"/>
    </row>
    <row r="32" spans="2:6" ht="18.75" x14ac:dyDescent="0.3">
      <c r="B32" s="47"/>
      <c r="C32" s="4"/>
      <c r="D32" s="38"/>
      <c r="E32" s="4"/>
      <c r="F32" s="48"/>
    </row>
    <row r="33" spans="2:3" ht="18.75" x14ac:dyDescent="0.3">
      <c r="B33" s="3"/>
      <c r="C33" s="3"/>
    </row>
  </sheetData>
  <dataValidations count="2">
    <dataValidation type="list" allowBlank="1" showInputMessage="1" showErrorMessage="1" promptTitle="Selecciona" sqref="E9:E17" xr:uid="{05A3F5F2-50BA-4E5F-A183-D22E99A7E507}">
      <formula1>$G$8:$G$10</formula1>
    </dataValidation>
    <dataValidation type="list" allowBlank="1" showInputMessage="1" showErrorMessage="1" promptTitle="Selecciona" sqref="E8" xr:uid="{DB191A80-8623-4A8C-9BDD-FED89FCE9ECC}">
      <formula1>$G$8:$G$11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D4B32-8395-4C6A-AAD9-3CC7A97D8F2D}">
  <sheetPr codeName="Hoja8"/>
  <dimension ref="B7:U33"/>
  <sheetViews>
    <sheetView topLeftCell="A7" workbookViewId="0">
      <selection activeCell="C33" sqref="C33"/>
    </sheetView>
  </sheetViews>
  <sheetFormatPr baseColWidth="10" defaultRowHeight="15" x14ac:dyDescent="0.25"/>
  <cols>
    <col min="1" max="2" width="11.42578125" style="1"/>
    <col min="3" max="3" width="15.5703125" style="1" bestFit="1" customWidth="1"/>
    <col min="4" max="4" width="15" style="1" customWidth="1"/>
    <col min="5" max="5" width="22.28515625" style="1" bestFit="1" customWidth="1"/>
    <col min="6" max="6" width="11.42578125" style="1"/>
    <col min="7" max="7" width="18.7109375" style="1" bestFit="1" customWidth="1"/>
    <col min="8" max="8" width="19.5703125" style="1" customWidth="1"/>
    <col min="9" max="16384" width="11.42578125" style="1"/>
  </cols>
  <sheetData>
    <row r="7" spans="15:21" x14ac:dyDescent="0.25">
      <c r="P7" s="75"/>
      <c r="Q7" s="75"/>
      <c r="R7" s="75"/>
      <c r="S7" s="75"/>
      <c r="T7" s="75"/>
      <c r="U7" s="75"/>
    </row>
    <row r="8" spans="15:21" ht="60" x14ac:dyDescent="0.25">
      <c r="O8" s="56"/>
      <c r="P8" s="76"/>
      <c r="Q8" s="77" t="s">
        <v>51</v>
      </c>
      <c r="R8" s="77" t="s">
        <v>54</v>
      </c>
      <c r="S8" s="77" t="s">
        <v>53</v>
      </c>
      <c r="T8" s="76" t="s">
        <v>58</v>
      </c>
      <c r="U8" s="77" t="s">
        <v>59</v>
      </c>
    </row>
    <row r="9" spans="15:21" x14ac:dyDescent="0.25">
      <c r="O9" s="56"/>
      <c r="P9" s="76" t="s">
        <v>55</v>
      </c>
      <c r="Q9" s="78">
        <v>0.1</v>
      </c>
      <c r="R9" s="78">
        <v>1.5</v>
      </c>
      <c r="S9" s="78">
        <f>R9-Q12</f>
        <v>1</v>
      </c>
      <c r="T9" s="78">
        <v>2000</v>
      </c>
      <c r="U9" s="79">
        <f>T9/S9</f>
        <v>2000</v>
      </c>
    </row>
    <row r="10" spans="15:21" x14ac:dyDescent="0.25">
      <c r="O10" s="56"/>
      <c r="P10" s="76" t="s">
        <v>56</v>
      </c>
      <c r="Q10" s="78">
        <v>0.3</v>
      </c>
      <c r="R10" s="76"/>
      <c r="S10" s="76"/>
      <c r="T10" s="76"/>
      <c r="U10" s="76"/>
    </row>
    <row r="11" spans="15:21" x14ac:dyDescent="0.25">
      <c r="O11" s="56"/>
      <c r="P11" s="76" t="s">
        <v>57</v>
      </c>
      <c r="Q11" s="80">
        <v>0.1</v>
      </c>
      <c r="R11" s="76"/>
      <c r="S11" s="76"/>
      <c r="T11" s="76"/>
      <c r="U11" s="76"/>
    </row>
    <row r="12" spans="15:21" ht="45" x14ac:dyDescent="0.25">
      <c r="O12" s="56"/>
      <c r="P12" s="77" t="s">
        <v>52</v>
      </c>
      <c r="Q12" s="78">
        <f>Q9+Q10+Q11</f>
        <v>0.5</v>
      </c>
      <c r="R12" s="76"/>
      <c r="S12" s="76"/>
      <c r="T12" s="76"/>
      <c r="U12" s="76"/>
    </row>
    <row r="13" spans="15:21" x14ac:dyDescent="0.25">
      <c r="O13" s="56"/>
      <c r="P13" s="76"/>
      <c r="Q13" s="76"/>
      <c r="R13" s="76"/>
      <c r="S13" s="76"/>
      <c r="T13" s="76"/>
      <c r="U13" s="76"/>
    </row>
    <row r="14" spans="15:21" x14ac:dyDescent="0.25">
      <c r="O14" s="56"/>
      <c r="P14" s="56"/>
      <c r="Q14" s="56"/>
      <c r="R14" s="56"/>
      <c r="S14" s="56"/>
      <c r="T14" s="56"/>
      <c r="U14" s="56"/>
    </row>
    <row r="15" spans="15:21" x14ac:dyDescent="0.25">
      <c r="O15" s="56"/>
      <c r="P15" s="56"/>
      <c r="Q15" s="56"/>
      <c r="R15" s="56"/>
      <c r="S15" s="56"/>
      <c r="T15" s="56"/>
      <c r="U15" s="56"/>
    </row>
    <row r="16" spans="15:21" x14ac:dyDescent="0.25">
      <c r="O16" s="56"/>
      <c r="P16" s="56"/>
      <c r="Q16" s="56"/>
      <c r="R16" s="56"/>
      <c r="S16" s="56"/>
      <c r="T16" s="56"/>
      <c r="U16" s="56"/>
    </row>
    <row r="24" spans="2:9" x14ac:dyDescent="0.25">
      <c r="H24" s="75"/>
      <c r="I24" s="75"/>
    </row>
    <row r="25" spans="2:9" x14ac:dyDescent="0.25">
      <c r="C25" s="1" t="s">
        <v>68</v>
      </c>
      <c r="D25" s="1" t="s">
        <v>54</v>
      </c>
      <c r="E25" s="1" t="s">
        <v>69</v>
      </c>
      <c r="F25" s="1" t="s">
        <v>70</v>
      </c>
      <c r="G25" s="1" t="s">
        <v>71</v>
      </c>
      <c r="I25" s="75"/>
    </row>
    <row r="26" spans="2:9" x14ac:dyDescent="0.25">
      <c r="B26" s="1" t="s">
        <v>55</v>
      </c>
      <c r="C26" s="92">
        <v>0.1</v>
      </c>
      <c r="D26" s="93">
        <v>1.5</v>
      </c>
      <c r="E26" s="93">
        <f>D26-C29</f>
        <v>1</v>
      </c>
      <c r="F26" s="93">
        <v>2000</v>
      </c>
      <c r="G26" s="93">
        <f>F26/E26</f>
        <v>2000</v>
      </c>
      <c r="I26" s="75"/>
    </row>
    <row r="27" spans="2:9" x14ac:dyDescent="0.25">
      <c r="B27" s="1" t="s">
        <v>56</v>
      </c>
      <c r="C27" s="92">
        <v>0.3</v>
      </c>
      <c r="H27" s="75"/>
      <c r="I27" s="75"/>
    </row>
    <row r="28" spans="2:9" x14ac:dyDescent="0.25">
      <c r="B28" s="1" t="s">
        <v>57</v>
      </c>
      <c r="C28" s="92">
        <v>0.1</v>
      </c>
      <c r="H28" s="75"/>
      <c r="I28" s="75"/>
    </row>
    <row r="29" spans="2:9" x14ac:dyDescent="0.25">
      <c r="B29" s="1" t="s">
        <v>72</v>
      </c>
      <c r="C29" s="92">
        <f>SUM(C26:C28)</f>
        <v>0.5</v>
      </c>
      <c r="H29" s="75"/>
      <c r="I29" s="75"/>
    </row>
    <row r="30" spans="2:9" x14ac:dyDescent="0.25">
      <c r="H30" s="75"/>
      <c r="I30" s="75"/>
    </row>
    <row r="31" spans="2:9" x14ac:dyDescent="0.25">
      <c r="B31" s="75"/>
      <c r="C31" s="75"/>
      <c r="D31" s="75"/>
      <c r="E31" s="75"/>
      <c r="F31" s="75"/>
      <c r="G31" s="75"/>
      <c r="H31" s="75"/>
      <c r="I31" s="75"/>
    </row>
    <row r="32" spans="2:9" x14ac:dyDescent="0.25">
      <c r="B32" s="75"/>
      <c r="C32" s="75"/>
      <c r="D32" s="75"/>
      <c r="E32" s="75"/>
      <c r="F32" s="75"/>
      <c r="G32" s="75"/>
      <c r="H32" s="75"/>
      <c r="I32" s="75"/>
    </row>
    <row r="33" spans="2:9" x14ac:dyDescent="0.25">
      <c r="B33" s="75"/>
      <c r="C33" s="75"/>
      <c r="D33" s="75"/>
      <c r="E33" s="75"/>
      <c r="F33" s="75"/>
      <c r="G33" s="75"/>
      <c r="H33" s="75"/>
      <c r="I33" s="7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4DD9A-5F6A-4E91-B75D-EEF24378274D}">
  <sheetPr codeName="Hoja9"/>
  <dimension ref="B13:L43"/>
  <sheetViews>
    <sheetView tabSelected="1" topLeftCell="A17" workbookViewId="0">
      <selection activeCell="C43" sqref="C43"/>
    </sheetView>
  </sheetViews>
  <sheetFormatPr baseColWidth="10" defaultRowHeight="15" x14ac:dyDescent="0.25"/>
  <cols>
    <col min="1" max="1" width="11.42578125" style="1"/>
    <col min="2" max="2" width="33.5703125" style="1" bestFit="1" customWidth="1"/>
    <col min="3" max="3" width="17.42578125" style="1" bestFit="1" customWidth="1"/>
    <col min="4" max="4" width="11.42578125" style="1"/>
    <col min="5" max="5" width="29" style="1" customWidth="1"/>
    <col min="6" max="6" width="22.7109375" style="1" bestFit="1" customWidth="1"/>
    <col min="7" max="7" width="33.5703125" style="1" bestFit="1" customWidth="1"/>
    <col min="8" max="8" width="12.5703125" style="1" bestFit="1" customWidth="1"/>
    <col min="9" max="16384" width="11.42578125" style="1"/>
  </cols>
  <sheetData>
    <row r="13" spans="2:12" ht="21" x14ac:dyDescent="0.35">
      <c r="B13" s="36" t="s">
        <v>18</v>
      </c>
      <c r="C13" s="36"/>
      <c r="D13" s="36"/>
      <c r="E13" s="36"/>
      <c r="F13" s="36"/>
      <c r="G13" s="59" t="s">
        <v>19</v>
      </c>
    </row>
    <row r="15" spans="2:12" ht="18.75" x14ac:dyDescent="0.3">
      <c r="B15" s="12" t="s">
        <v>15</v>
      </c>
      <c r="C15" s="3"/>
      <c r="G15" s="12" t="s">
        <v>15</v>
      </c>
      <c r="L15" s="56"/>
    </row>
    <row r="16" spans="2:12" ht="18.75" x14ac:dyDescent="0.3">
      <c r="B16" s="8" t="s">
        <v>0</v>
      </c>
      <c r="C16" s="9">
        <v>400000</v>
      </c>
      <c r="F16" s="9">
        <v>400000</v>
      </c>
      <c r="G16" s="31" t="s">
        <v>0</v>
      </c>
      <c r="L16" s="56"/>
    </row>
    <row r="17" spans="2:12" ht="19.5" thickBot="1" x14ac:dyDescent="0.35">
      <c r="B17" s="8" t="s">
        <v>14</v>
      </c>
      <c r="C17" s="10">
        <f>C16*0.65</f>
        <v>260000</v>
      </c>
      <c r="D17" s="81"/>
      <c r="E17" s="81"/>
      <c r="F17" s="10">
        <f>F16*0.3</f>
        <v>120000</v>
      </c>
      <c r="G17" s="31" t="s">
        <v>14</v>
      </c>
      <c r="H17" s="81"/>
      <c r="L17" s="56"/>
    </row>
    <row r="18" spans="2:12" ht="19.5" thickTop="1" x14ac:dyDescent="0.3">
      <c r="B18" s="30" t="s">
        <v>1</v>
      </c>
      <c r="C18" s="19">
        <f>C16-C17</f>
        <v>140000</v>
      </c>
      <c r="D18" s="95">
        <f>C18/C16</f>
        <v>0.35</v>
      </c>
      <c r="F18" s="19">
        <f>F16-F17</f>
        <v>280000</v>
      </c>
      <c r="G18" s="32" t="s">
        <v>1</v>
      </c>
      <c r="H18" s="97">
        <f>F18/$F$16</f>
        <v>0.7</v>
      </c>
      <c r="L18" s="56"/>
    </row>
    <row r="19" spans="2:12" ht="18.75" x14ac:dyDescent="0.3">
      <c r="B19" s="3"/>
      <c r="C19" s="2"/>
      <c r="F19" s="2"/>
      <c r="G19" s="3"/>
      <c r="H19" s="82"/>
    </row>
    <row r="20" spans="2:12" ht="18.75" x14ac:dyDescent="0.3">
      <c r="B20" s="17" t="s">
        <v>12</v>
      </c>
      <c r="C20" s="5"/>
      <c r="F20" s="5"/>
      <c r="G20" s="17" t="s">
        <v>12</v>
      </c>
      <c r="H20" s="82"/>
    </row>
    <row r="21" spans="2:12" ht="18.75" x14ac:dyDescent="0.3">
      <c r="B21" s="13" t="s">
        <v>2</v>
      </c>
      <c r="C21" s="14">
        <v>8000</v>
      </c>
      <c r="F21" s="14">
        <v>40000</v>
      </c>
      <c r="G21" s="33" t="s">
        <v>2</v>
      </c>
      <c r="H21" s="82"/>
    </row>
    <row r="22" spans="2:12" ht="19.5" thickBot="1" x14ac:dyDescent="0.35">
      <c r="B22" s="13" t="s">
        <v>9</v>
      </c>
      <c r="C22" s="15">
        <v>15000</v>
      </c>
      <c r="F22" s="15">
        <v>123000</v>
      </c>
      <c r="G22" s="33" t="s">
        <v>9</v>
      </c>
      <c r="H22" s="82"/>
    </row>
    <row r="23" spans="2:12" ht="19.5" thickTop="1" x14ac:dyDescent="0.3">
      <c r="B23" s="13" t="s">
        <v>3</v>
      </c>
      <c r="C23" s="16">
        <f>C21+C22</f>
        <v>23000</v>
      </c>
      <c r="D23" s="96">
        <f>C23/C16</f>
        <v>5.7500000000000002E-2</v>
      </c>
      <c r="F23" s="16">
        <f>F21+F22</f>
        <v>163000</v>
      </c>
      <c r="G23" s="33" t="s">
        <v>3</v>
      </c>
      <c r="H23" s="97">
        <f>F23/$F$16</f>
        <v>0.40749999999999997</v>
      </c>
    </row>
    <row r="24" spans="2:12" ht="18.75" x14ac:dyDescent="0.3">
      <c r="B24" s="3"/>
      <c r="C24" s="5"/>
      <c r="F24" s="5"/>
      <c r="G24" s="3"/>
      <c r="H24" s="82"/>
    </row>
    <row r="25" spans="2:12" ht="18.75" x14ac:dyDescent="0.3">
      <c r="B25" s="18" t="s">
        <v>4</v>
      </c>
      <c r="C25" s="19">
        <f>C18-C23</f>
        <v>117000</v>
      </c>
      <c r="F25" s="19">
        <f>F18-F23</f>
        <v>117000</v>
      </c>
      <c r="G25" s="18" t="s">
        <v>4</v>
      </c>
    </row>
    <row r="26" spans="2:12" ht="18.75" x14ac:dyDescent="0.3">
      <c r="B26" s="3"/>
      <c r="C26" s="5"/>
      <c r="F26" s="5"/>
      <c r="G26" s="3"/>
      <c r="H26" s="82"/>
    </row>
    <row r="27" spans="2:12" ht="18.75" x14ac:dyDescent="0.3">
      <c r="B27" s="22" t="s">
        <v>16</v>
      </c>
      <c r="C27" s="21"/>
      <c r="F27" s="21"/>
      <c r="G27" s="22" t="s">
        <v>16</v>
      </c>
      <c r="H27" s="82"/>
    </row>
    <row r="28" spans="2:12" ht="19.5" thickBot="1" x14ac:dyDescent="0.35">
      <c r="B28" s="7" t="s">
        <v>20</v>
      </c>
      <c r="C28" s="20">
        <v>0</v>
      </c>
      <c r="F28" s="20">
        <v>0</v>
      </c>
      <c r="G28" s="6" t="s">
        <v>20</v>
      </c>
      <c r="H28" s="82"/>
    </row>
    <row r="29" spans="2:12" ht="19.5" thickTop="1" x14ac:dyDescent="0.3">
      <c r="B29" s="7" t="s">
        <v>10</v>
      </c>
      <c r="C29" s="11">
        <f>C28</f>
        <v>0</v>
      </c>
      <c r="F29" s="11">
        <f>F28</f>
        <v>0</v>
      </c>
      <c r="G29" s="31" t="s">
        <v>10</v>
      </c>
      <c r="H29" s="82"/>
    </row>
    <row r="30" spans="2:12" ht="18.75" x14ac:dyDescent="0.3">
      <c r="B30" s="3"/>
      <c r="C30" s="5"/>
      <c r="F30" s="5"/>
      <c r="G30" s="3"/>
      <c r="H30" s="82"/>
    </row>
    <row r="31" spans="2:12" ht="18.75" x14ac:dyDescent="0.3">
      <c r="B31" s="17" t="s">
        <v>17</v>
      </c>
      <c r="C31" s="21"/>
      <c r="F31" s="21"/>
      <c r="G31" s="17" t="s">
        <v>17</v>
      </c>
      <c r="H31" s="82"/>
    </row>
    <row r="32" spans="2:12" ht="19.5" thickBot="1" x14ac:dyDescent="0.35">
      <c r="B32" s="13" t="s">
        <v>20</v>
      </c>
      <c r="C32" s="23">
        <v>0</v>
      </c>
      <c r="F32" s="23">
        <v>0</v>
      </c>
      <c r="G32" s="37" t="s">
        <v>20</v>
      </c>
      <c r="H32" s="82"/>
    </row>
    <row r="33" spans="2:8" ht="19.5" thickTop="1" x14ac:dyDescent="0.3">
      <c r="B33" s="13" t="s">
        <v>11</v>
      </c>
      <c r="C33" s="16">
        <f>C32</f>
        <v>0</v>
      </c>
      <c r="F33" s="16">
        <f>F32</f>
        <v>0</v>
      </c>
      <c r="G33" s="33" t="s">
        <v>11</v>
      </c>
      <c r="H33" s="82"/>
    </row>
    <row r="34" spans="2:8" ht="18.75" x14ac:dyDescent="0.3">
      <c r="B34" s="3"/>
      <c r="C34" s="2"/>
      <c r="F34" s="2"/>
      <c r="G34" s="3"/>
      <c r="H34" s="82"/>
    </row>
    <row r="35" spans="2:8" ht="18.75" x14ac:dyDescent="0.3">
      <c r="B35" s="24" t="s">
        <v>13</v>
      </c>
      <c r="C35" s="25">
        <f>C25+C29-C33</f>
        <v>117000</v>
      </c>
      <c r="F35" s="25">
        <f>F25+F29-F33</f>
        <v>117000</v>
      </c>
      <c r="G35" s="24" t="s">
        <v>13</v>
      </c>
      <c r="H35" s="82"/>
    </row>
    <row r="36" spans="2:8" ht="18.75" x14ac:dyDescent="0.3">
      <c r="B36" s="3"/>
      <c r="C36" s="2"/>
      <c r="F36" s="2"/>
      <c r="G36" s="3"/>
      <c r="H36" s="82"/>
    </row>
    <row r="37" spans="2:8" ht="19.5" thickBot="1" x14ac:dyDescent="0.35">
      <c r="B37" s="26" t="s">
        <v>7</v>
      </c>
      <c r="C37" s="27">
        <f>C35*0.3</f>
        <v>35100</v>
      </c>
      <c r="F37" s="27">
        <f>F35*0.3</f>
        <v>35100</v>
      </c>
      <c r="G37" s="34" t="s">
        <v>7</v>
      </c>
      <c r="H37" s="82"/>
    </row>
    <row r="38" spans="2:8" ht="20.25" thickTop="1" thickBot="1" x14ac:dyDescent="0.35">
      <c r="B38" s="28" t="s">
        <v>8</v>
      </c>
      <c r="C38" s="29">
        <f>C35-C37</f>
        <v>81900</v>
      </c>
      <c r="D38" s="96">
        <f>C38/C16</f>
        <v>0.20474999999999999</v>
      </c>
      <c r="F38" s="29">
        <f>F35-F37</f>
        <v>81900</v>
      </c>
      <c r="G38" s="35" t="s">
        <v>8</v>
      </c>
      <c r="H38" s="97">
        <f>F38/$F$16</f>
        <v>0.20474999999999999</v>
      </c>
    </row>
    <row r="39" spans="2:8" ht="19.5" thickTop="1" x14ac:dyDescent="0.3">
      <c r="B39" s="3"/>
      <c r="C39" s="3"/>
    </row>
    <row r="41" spans="2:8" x14ac:dyDescent="0.25">
      <c r="C41" s="94"/>
      <c r="G41" s="94"/>
    </row>
    <row r="42" spans="2:8" x14ac:dyDescent="0.25">
      <c r="B42" s="1" t="s">
        <v>74</v>
      </c>
      <c r="C42" s="81">
        <f>D18</f>
        <v>0.35</v>
      </c>
      <c r="F42" s="1" t="s">
        <v>74</v>
      </c>
      <c r="G42" s="81">
        <f>H18</f>
        <v>0.7</v>
      </c>
    </row>
    <row r="43" spans="2:8" x14ac:dyDescent="0.25">
      <c r="B43" s="1" t="s">
        <v>73</v>
      </c>
      <c r="C43" s="94">
        <f>C23/D18</f>
        <v>65714.285714285725</v>
      </c>
      <c r="F43" s="1" t="s">
        <v>73</v>
      </c>
      <c r="G43" s="94">
        <f>F23/G42</f>
        <v>232857.14285714287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Checklist</vt:lpstr>
      <vt:lpstr>Definición</vt:lpstr>
      <vt:lpstr>Stakeholders</vt:lpstr>
      <vt:lpstr>Income Statement</vt:lpstr>
      <vt:lpstr>Tipos de empresa</vt:lpstr>
      <vt:lpstr>Utilidad bruta y operativa</vt:lpstr>
      <vt:lpstr>Tipos de costos</vt:lpstr>
      <vt:lpstr>Margen de contribución</vt:lpstr>
      <vt:lpstr>Razones matemáticas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</dc:creator>
  <cp:lastModifiedBy>Carlos Vargas</cp:lastModifiedBy>
  <dcterms:created xsi:type="dcterms:W3CDTF">2021-05-06T04:05:43Z</dcterms:created>
  <dcterms:modified xsi:type="dcterms:W3CDTF">2022-07-27T22:53:52Z</dcterms:modified>
</cp:coreProperties>
</file>