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ariana\Desktop\Octavo semestre\Introducción al análisis computacional de datos para científicos sociales\ANTR-2029-ANTRCOMP\Semana4\Entregas\EntregaMarianaL\"/>
    </mc:Choice>
  </mc:AlternateContent>
  <bookViews>
    <workbookView xWindow="0" yWindow="0" windowWidth="19200" windowHeight="8180" activeTab="8"/>
  </bookViews>
  <sheets>
    <sheet name="FPC.csv" sheetId="1" r:id="rId1"/>
    <sheet name="P1-P2" sheetId="16" r:id="rId2"/>
    <sheet name="P3" sheetId="17" r:id="rId3"/>
    <sheet name="P4" sheetId="18" r:id="rId4"/>
    <sheet name="P5" sheetId="19" r:id="rId5"/>
    <sheet name="P6-P7" sheetId="20" r:id="rId6"/>
    <sheet name="P8" sheetId="22" r:id="rId7"/>
    <sheet name="P9" sheetId="26" r:id="rId8"/>
    <sheet name="P10" sheetId="32" r:id="rId9"/>
  </sheets>
  <definedNames>
    <definedName name="_xlnm._FilterDatabase" localSheetId="0" hidden="1">FPC.csv!$A$1:$AK$712</definedName>
  </definedNames>
  <calcPr calcId="162913"/>
  <pivotCaches>
    <pivotCache cacheId="0" r:id="rId10"/>
  </pivotCaches>
</workbook>
</file>

<file path=xl/calcChain.xml><?xml version="1.0" encoding="utf-8"?>
<calcChain xmlns="http://schemas.openxmlformats.org/spreadsheetml/2006/main">
  <c r="K11" i="1" l="1"/>
  <c r="K6" i="1"/>
  <c r="L6" i="1" l="1"/>
  <c r="M6" i="1"/>
  <c r="N6" i="1"/>
  <c r="O6" i="1"/>
  <c r="P6" i="1"/>
  <c r="Q6" i="1"/>
  <c r="P11" i="1"/>
  <c r="O11" i="1"/>
  <c r="N11" i="1"/>
  <c r="M11" i="1"/>
  <c r="L11" i="1"/>
  <c r="V78" i="1" l="1"/>
  <c r="U78" i="1"/>
  <c r="T78" i="1"/>
</calcChain>
</file>

<file path=xl/sharedStrings.xml><?xml version="1.0" encoding="utf-8"?>
<sst xmlns="http://schemas.openxmlformats.org/spreadsheetml/2006/main" count="688" uniqueCount="159">
  <si>
    <t>GOLES</t>
  </si>
  <si>
    <t>EQUIPO</t>
  </si>
  <si>
    <t>CIUDAD DEL EQUIPO</t>
  </si>
  <si>
    <t>DECADA</t>
  </si>
  <si>
    <t>AÑO</t>
  </si>
  <si>
    <t xml:space="preserve"> </t>
  </si>
  <si>
    <t>JOSE OMAR VERDUN</t>
  </si>
  <si>
    <t>CUCUTA</t>
  </si>
  <si>
    <t>URUGUAY</t>
  </si>
  <si>
    <t>NELSON SILVA PACHECO</t>
  </si>
  <si>
    <t>HECTOR MENDEZ</t>
  </si>
  <si>
    <t>DEPORTIVO PEREIRA</t>
  </si>
  <si>
    <t>PEREIRA</t>
  </si>
  <si>
    <t>CASIMIRO AVALOS</t>
  </si>
  <si>
    <t>PARAGUAY</t>
  </si>
  <si>
    <t>ROBIN RAMIREZ</t>
  </si>
  <si>
    <t>DEPORTES TOLIMA</t>
  </si>
  <si>
    <t>IBAGUE</t>
  </si>
  <si>
    <t>MARCO PEREZ</t>
  </si>
  <si>
    <t>JAIME GUTIERREZ</t>
  </si>
  <si>
    <t>ARMENIA</t>
  </si>
  <si>
    <t>COLOMBIA</t>
  </si>
  <si>
    <t>SERGIO ANGULO</t>
  </si>
  <si>
    <t>SANTA FE</t>
  </si>
  <si>
    <t>BOGOTA</t>
  </si>
  <si>
    <t>ANTONY DE AVILA</t>
  </si>
  <si>
    <t>CALI</t>
  </si>
  <si>
    <t>JUNIOR</t>
  </si>
  <si>
    <t>BARRANQUILLA</t>
  </si>
  <si>
    <t>MEDELLIN</t>
  </si>
  <si>
    <t>NICHE GUERRERO</t>
  </si>
  <si>
    <t>HAMILTON RICARD</t>
  </si>
  <si>
    <t>DEPORTIVO CALI</t>
  </si>
  <si>
    <t>CARLOS CASTRO</t>
  </si>
  <si>
    <t>MILLONARIOS</t>
  </si>
  <si>
    <t>LUIS ZULETA</t>
  </si>
  <si>
    <t>SANTA MARTA</t>
  </si>
  <si>
    <t>ORLANDO BALLESTEROS</t>
  </si>
  <si>
    <t>BUCARAMANGA</t>
  </si>
  <si>
    <t>ARNULFO VALENTIERRA</t>
  </si>
  <si>
    <t>ONCE CALDAS</t>
  </si>
  <si>
    <t>MANIZALES</t>
  </si>
  <si>
    <t>SERGIO HERRERA</t>
  </si>
  <si>
    <t>LEONARDO FABIO MORENO</t>
  </si>
  <si>
    <t>REAL CARTAGENA</t>
  </si>
  <si>
    <t>CARTAGENA</t>
  </si>
  <si>
    <t>FREDDY MONTERO</t>
  </si>
  <si>
    <t>NEIVA</t>
  </si>
  <si>
    <t>DAYRO MORENO</t>
  </si>
  <si>
    <t>CARLOS BACCA</t>
  </si>
  <si>
    <t>WILDER MEDINA</t>
  </si>
  <si>
    <t>FERNANDO URIBE</t>
  </si>
  <si>
    <t>JEFFERSON DUQUE</t>
  </si>
  <si>
    <t>MIGUEL BORJA</t>
  </si>
  <si>
    <t>TULUA</t>
  </si>
  <si>
    <t>AYRON DEL VALLE</t>
  </si>
  <si>
    <t>HAROLD PRECIADO</t>
  </si>
  <si>
    <t>LEONARDO FABIO CASTRO</t>
  </si>
  <si>
    <t>RIONEGRO</t>
  </si>
  <si>
    <t>JORGE SERNA</t>
  </si>
  <si>
    <t>CARLOS ALBERTO GAMBINA</t>
  </si>
  <si>
    <t>ARGENTINA</t>
  </si>
  <si>
    <t>FELIPE MARINO</t>
  </si>
  <si>
    <t>JORGE ARAVENA</t>
  </si>
  <si>
    <t>CHILE</t>
  </si>
  <si>
    <t>BRASIL</t>
  </si>
  <si>
    <t>ALFREDO CASTILLO</t>
  </si>
  <si>
    <t>MARIO GARELLI</t>
  </si>
  <si>
    <t>ALBERTO PERAZZO</t>
  </si>
  <si>
    <t>OMAR LORENZO DEVANNI</t>
  </si>
  <si>
    <t>OSWALDO MARCIAL PALAVECINO</t>
  </si>
  <si>
    <t>JUAN JOSE IRIGOYEN</t>
  </si>
  <si>
    <t>SERGIO CIERRA</t>
  </si>
  <si>
    <t>HUGO GOTTARDI</t>
  </si>
  <si>
    <t>MIGUEL CANEO</t>
  </si>
  <si>
    <t>TUNJA</t>
  </si>
  <si>
    <t>GERMAN CANO</t>
  </si>
  <si>
    <t>DIEGO ALVAREZ</t>
  </si>
  <si>
    <t>CORTULUA</t>
  </si>
  <si>
    <t>AGUILAS DORADAS</t>
  </si>
  <si>
    <t>WALTER MARCOLINI</t>
  </si>
  <si>
    <t>MIGUEL ANGEL CONVERTI</t>
  </si>
  <si>
    <t>MIGUEL OSWALDO GONZALEZ</t>
  </si>
  <si>
    <t>SERGIO GALVAN</t>
  </si>
  <si>
    <t>AMERICA DE CALI</t>
  </si>
  <si>
    <t>IVAN RENE VALENCIANO</t>
  </si>
  <si>
    <t>JOHN JAIRO TRELLEZ</t>
  </si>
  <si>
    <t>ATLETICO NACIONAL</t>
  </si>
  <si>
    <t>ATLETICO BUCARAMANGA</t>
  </si>
  <si>
    <t>LEIDER PRECIADO</t>
  </si>
  <si>
    <t>ATLETICO HUILA</t>
  </si>
  <si>
    <t>ALFREDO DI STEFANO</t>
  </si>
  <si>
    <t>JOSE VICENTE GRECCO</t>
  </si>
  <si>
    <t>JOSE AMERICO MONTANINI</t>
  </si>
  <si>
    <t>HECTOR SOSA</t>
  </si>
  <si>
    <t>PAIS NACIMIENTO</t>
  </si>
  <si>
    <t>DEPORTES QUINDIO</t>
  </si>
  <si>
    <t>RUBEN DARIO HERNANDEZ</t>
  </si>
  <si>
    <t>INDEPENDIENTE MEDELLIN</t>
  </si>
  <si>
    <t>VICTOR BONILLA</t>
  </si>
  <si>
    <t>VICTOR HUGO ARISTIZABAL</t>
  </si>
  <si>
    <t>JAMERSON RENTERIA</t>
  </si>
  <si>
    <t>JORGE DIAZ</t>
  </si>
  <si>
    <t>JACKSON MARTINEZ</t>
  </si>
  <si>
    <t>CARLOS RENTERIA</t>
  </si>
  <si>
    <t>VICTOR EPHANOR</t>
  </si>
  <si>
    <t>PERFECTO RODRIGUEZ</t>
  </si>
  <si>
    <t>JOSE MARIA FERRERO</t>
  </si>
  <si>
    <t>VICTOR HUGO DEL RIO</t>
  </si>
  <si>
    <t>UNION MAGDALENA</t>
  </si>
  <si>
    <t>TEOFILO GUTIERREZ</t>
  </si>
  <si>
    <t>PEDRO CABILLON</t>
  </si>
  <si>
    <t>HUGO HORACIO LONDERO</t>
  </si>
  <si>
    <t>JORGE RAMON CACERES</t>
  </si>
  <si>
    <t>BOYACA CHICO</t>
  </si>
  <si>
    <t>CUCUTA DEPORTIVO</t>
  </si>
  <si>
    <t>Etiquetas de fila</t>
  </si>
  <si>
    <t>Cuenta de AÑO</t>
  </si>
  <si>
    <t>Total general</t>
  </si>
  <si>
    <t>Suma de GOLES</t>
  </si>
  <si>
    <t>(Todas)</t>
  </si>
  <si>
    <t>JUGADOR</t>
  </si>
  <si>
    <t>P2: ¿Cuál es el mayor goleador en la década de 2010?</t>
  </si>
  <si>
    <r>
      <rPr>
        <b/>
        <sz val="10"/>
        <color rgb="FF000000"/>
        <rFont val="Arial"/>
        <family val="2"/>
        <scheme val="minor"/>
      </rPr>
      <t>Análisis.</t>
    </r>
    <r>
      <rPr>
        <sz val="10"/>
        <color rgb="FF000000"/>
        <rFont val="Arial"/>
        <family val="2"/>
        <scheme val="minor"/>
      </rPr>
      <t xml:space="preserve"> Millonarios es el equipo con más goles con un total de 379 como indica la celda B22.</t>
    </r>
  </si>
  <si>
    <t>P1 (obligatoria): ¿Cuál es el mayor goleador por década?</t>
  </si>
  <si>
    <t>Cuenta de JUGADOR</t>
  </si>
  <si>
    <t>P4: ¿Cuál es el país de nacimiento con mayor número de goleadores en equipos colombianos?</t>
  </si>
  <si>
    <r>
      <rPr>
        <b/>
        <sz val="10"/>
        <color rgb="FF000000"/>
        <rFont val="Arial"/>
        <family val="2"/>
        <scheme val="minor"/>
      </rPr>
      <t xml:space="preserve">Análisis. </t>
    </r>
    <r>
      <rPr>
        <sz val="10"/>
        <color rgb="FF000000"/>
        <rFont val="Arial"/>
        <family val="2"/>
        <scheme val="minor"/>
      </rPr>
      <t>El equipo con mayor número de goleadores en equipos colombianos es Colombia con un total de 49 goleadores según la celda B9</t>
    </r>
  </si>
  <si>
    <t>P5: ¿Cuál es la ciudad de los equipos a la que se le atribuyen la mayor cantidad de goles?</t>
  </si>
  <si>
    <r>
      <rPr>
        <b/>
        <sz val="10"/>
        <color rgb="FF000000"/>
        <rFont val="Arial"/>
        <family val="2"/>
        <scheme val="minor"/>
      </rPr>
      <t>Análisis.</t>
    </r>
    <r>
      <rPr>
        <sz val="10"/>
        <color rgb="FF000000"/>
        <rFont val="Arial"/>
        <family val="2"/>
        <scheme val="minor"/>
      </rPr>
      <t xml:space="preserve"> Bogotá es la ciudad con mayor cantidad de goles con un total de 535. </t>
    </r>
  </si>
  <si>
    <t>P6: ¿Cuál es el equipo con mayor cantidad de goles por década?</t>
  </si>
  <si>
    <r>
      <rPr>
        <b/>
        <sz val="10"/>
        <color rgb="FF000000"/>
        <rFont val="Arial"/>
        <family val="2"/>
        <scheme val="minor"/>
      </rPr>
      <t>Análisis 1.</t>
    </r>
    <r>
      <rPr>
        <sz val="10"/>
        <color rgb="FF000000"/>
        <rFont val="Arial"/>
        <family val="2"/>
        <scheme val="minor"/>
      </rPr>
      <t xml:space="preserve"> 1940: Millonarios; 1950: Independiente Medellín; 1960: Cucuta Deportivo; 1970: Cucuta Deportivo; 1980: Santa Fe; 1990: Junior; 2000: Independiente Medellín; 2010: Independiente Medellín; 2020: Junior.  </t>
    </r>
  </si>
  <si>
    <r>
      <rPr>
        <b/>
        <sz val="10"/>
        <color rgb="FF000000"/>
        <rFont val="Arial"/>
        <family val="2"/>
        <scheme val="minor"/>
      </rPr>
      <t>Análisis 2.</t>
    </r>
    <r>
      <rPr>
        <sz val="10"/>
        <color rgb="FF000000"/>
        <rFont val="Arial"/>
        <family val="2"/>
        <scheme val="minor"/>
      </rPr>
      <t xml:space="preserve"> Al igual que en la pregunta 3 se puede llegar a la conclusión con esta tabla que millonarios es el equipo con mayor cantidad de goles en el total de las décadas según la celda B22 cuando se ponen todas las décadas en filtro.</t>
    </r>
  </si>
  <si>
    <r>
      <rPr>
        <b/>
        <sz val="10"/>
        <color rgb="FF000000"/>
        <rFont val="Arial"/>
        <family val="2"/>
        <scheme val="minor"/>
      </rPr>
      <t xml:space="preserve">Análisis. </t>
    </r>
    <r>
      <rPr>
        <sz val="10"/>
        <color rgb="FF000000"/>
        <rFont val="Arial"/>
        <family val="2"/>
        <scheme val="minor"/>
      </rPr>
      <t>Cuando se cambia el filtro a la década de 1970 el equipo con mayor cantidad de goles en 1970 es el Deportivo Cúcuta con un total de 120 goles</t>
    </r>
  </si>
  <si>
    <t>Cuenta de DECADA</t>
  </si>
  <si>
    <t>P8: ¿Cuál ha sido el equipo con mayor número de goleadores?</t>
  </si>
  <si>
    <t>P3: ¿Cuál ha sido el equipo con mayor número de goles desde 1948 hasta 2023?</t>
  </si>
  <si>
    <r>
      <rPr>
        <b/>
        <sz val="10"/>
        <color rgb="FF000000"/>
        <rFont val="Arial"/>
        <family val="2"/>
        <scheme val="minor"/>
      </rPr>
      <t xml:space="preserve">Análisis 2. </t>
    </r>
    <r>
      <rPr>
        <sz val="10"/>
        <color rgb="FF000000"/>
        <rFont val="Arial"/>
        <family val="2"/>
        <scheme val="minor"/>
      </rPr>
      <t xml:space="preserve">El mismo análisis puede realizarse si en vez de contar las veces que han tenido goleadores por década estos equipos, se cuenta cuantos años han tenido goleadores este equipo. El resultado sigue siendo el Independiente Medellín y Millonarios con el mayor número de goleadores cada año. Al igual que en la primera tabla, la columna de goles nos indica una correlación de semejanza, pero no exactitud, entre el mayor número de goles por equipo, y el mayor número de goleadores. Sin embargo, este es un dato que puede obviarse a la hora de realizar la gráfica dinámica porque sólo la complejiza y no es necesario para resolver a la pregunta. Ahora bien, lo dejo porque a la hora de realizar el gráfico la correlación se hace más evidente. </t>
    </r>
  </si>
  <si>
    <r>
      <rPr>
        <b/>
        <sz val="10"/>
        <color rgb="FF000000"/>
        <rFont val="Arial"/>
        <family val="2"/>
        <scheme val="minor"/>
      </rPr>
      <t>Análisis 1.</t>
    </r>
    <r>
      <rPr>
        <sz val="10"/>
        <color rgb="FF000000"/>
        <rFont val="Arial"/>
        <family val="2"/>
        <scheme val="minor"/>
      </rPr>
      <t xml:space="preserve"> Los equipos con mayor número de goleadores son el Independiente Medellín y Millonarios con un total de 15 goleadores. La fila de suma de goles puede ignorarse, pero es para ver si hay una correlación entre las veces que han tenido goleadores por década y la suma de goles en total de cada equipo. Aunque no hay una correlación exacta, o las celdas estarían organizadas en suma de goles también de menor a mayor, si hay una relación de a bloques entre equipos con mayor suma de goles, y mayor número de goleadores. Sin embargo, este es un dato que puede obviarse a la hora de realizar la gráfica dinámica porque sólo la complejiza y no es necesario para resolver a la pregunta. Ahora bien, lo dejo porque a la hora de realizar el gráfico la correlación se hace más evidente. </t>
    </r>
  </si>
  <si>
    <t>P7: ¿Cuál es el equipo con mayor cantidad de goles en 1970?</t>
  </si>
  <si>
    <t>Promedio de GOLES</t>
  </si>
  <si>
    <r>
      <t xml:space="preserve">Análisis 2. </t>
    </r>
    <r>
      <rPr>
        <sz val="10"/>
        <color rgb="FF000000"/>
        <rFont val="Arial"/>
        <family val="2"/>
        <scheme val="minor"/>
      </rPr>
      <t xml:space="preserve">La década con mayor promedio de goles es 1940 con un promedio de 36.5 goles. </t>
    </r>
  </si>
  <si>
    <r>
      <rPr>
        <b/>
        <sz val="10"/>
        <color rgb="FF000000"/>
        <rFont val="Arial"/>
        <family val="2"/>
        <scheme val="minor"/>
      </rPr>
      <t xml:space="preserve">Análisis 1. </t>
    </r>
    <r>
      <rPr>
        <sz val="10"/>
        <color rgb="FF000000"/>
        <rFont val="Arial"/>
        <family val="2"/>
        <scheme val="minor"/>
      </rPr>
      <t xml:space="preserve">El promedio de goles por jugador es de 22,94% goles por año. </t>
    </r>
  </si>
  <si>
    <r>
      <rPr>
        <b/>
        <sz val="10"/>
        <color rgb="FF000000"/>
        <rFont val="Arial"/>
        <family val="2"/>
        <scheme val="minor"/>
      </rPr>
      <t xml:space="preserve">Análisis 2. </t>
    </r>
    <r>
      <rPr>
        <sz val="10"/>
        <color rgb="FF000000"/>
        <rFont val="Arial"/>
        <family val="2"/>
        <scheme val="minor"/>
      </rPr>
      <t>El jugador con mayor promedio de goles por año es Pedro Cabillón con 1940. Él es también el mayor goleador desde la década de 1940 hasta la de 2020.</t>
    </r>
  </si>
  <si>
    <t>P10: ¿Cuál es el promedio de goles por jugador?</t>
  </si>
  <si>
    <t xml:space="preserve">CIUDAD DEL EQUIPO </t>
  </si>
  <si>
    <t>DÉCADA</t>
  </si>
  <si>
    <t>PAÍS DE NACIMIENTO</t>
  </si>
  <si>
    <t>P9: ¿Cuál es el promedio de goles por década? (Obligatoria)</t>
  </si>
  <si>
    <r>
      <rPr>
        <b/>
        <sz val="10"/>
        <color rgb="FF000000"/>
        <rFont val="Arial"/>
        <family val="2"/>
        <scheme val="minor"/>
      </rPr>
      <t xml:space="preserve">Análisis 1. </t>
    </r>
    <r>
      <rPr>
        <sz val="10"/>
        <color rgb="FF000000"/>
        <rFont val="Arial"/>
        <family val="2"/>
        <scheme val="minor"/>
      </rPr>
      <t>(poniendo el filtro década por década)</t>
    </r>
    <r>
      <rPr>
        <b/>
        <sz val="10"/>
        <color rgb="FF000000"/>
        <rFont val="Arial"/>
        <family val="2"/>
        <scheme val="minor"/>
      </rPr>
      <t xml:space="preserve"> </t>
    </r>
    <r>
      <rPr>
        <sz val="10"/>
        <color rgb="FF000000"/>
        <rFont val="Arial"/>
        <scheme val="minor"/>
      </rPr>
      <t>1940: Pedro Cabillon; 1950: Felipe Marino; 1960: Omar Lorenzo Devanni; 1970: Oswaldo Marcial Palavecino; 1980: Miguel Oswaldo Gonzalez; 1990: Ivan Rene Valenciano; 2000: Carlos Castro; 2010: German Cano; 2020: Carlos Bacca</t>
    </r>
  </si>
  <si>
    <r>
      <rPr>
        <b/>
        <sz val="10"/>
        <color rgb="FF000000"/>
        <rFont val="Arial"/>
        <family val="2"/>
        <scheme val="minor"/>
      </rPr>
      <t>Análisis 2.</t>
    </r>
    <r>
      <rPr>
        <sz val="10"/>
        <color rgb="FF000000"/>
        <rFont val="Arial"/>
        <family val="2"/>
        <scheme val="minor"/>
      </rPr>
      <t xml:space="preserve"> Cuando se pone en filtro todas las décadas, el mayor goleador desde 1940 ha sido Jose Maria Ferrero con un total de 97 goles.</t>
    </r>
  </si>
  <si>
    <r>
      <rPr>
        <b/>
        <sz val="10"/>
        <color rgb="FF000000"/>
        <rFont val="Arial"/>
        <family val="2"/>
        <scheme val="minor"/>
      </rPr>
      <t xml:space="preserve">Análisis 3: </t>
    </r>
    <r>
      <rPr>
        <sz val="10"/>
        <color rgb="FF000000"/>
        <rFont val="Arial"/>
        <family val="2"/>
        <scheme val="minor"/>
      </rPr>
      <t>Viendo el total general y cambiando la década en filtros, también podría verse la suma de goles por década, o la suma de goles desde 1948 hasta 2023.</t>
    </r>
  </si>
  <si>
    <r>
      <rPr>
        <b/>
        <sz val="10"/>
        <color rgb="FF000000"/>
        <rFont val="Arial"/>
        <family val="2"/>
        <scheme val="minor"/>
      </rPr>
      <t xml:space="preserve">Análisis 3. </t>
    </r>
    <r>
      <rPr>
        <sz val="10"/>
        <color rgb="FF000000"/>
        <rFont val="Arial"/>
        <family val="2"/>
        <scheme val="minor"/>
      </rPr>
      <t xml:space="preserve">Germán Cano con un total de 91 goles </t>
    </r>
  </si>
  <si>
    <r>
      <rPr>
        <b/>
        <sz val="10"/>
        <color rgb="FF000000"/>
        <rFont val="Arial"/>
        <family val="2"/>
        <scheme val="minor"/>
      </rPr>
      <t xml:space="preserve">Análisis 3. </t>
    </r>
    <r>
      <rPr>
        <sz val="10"/>
        <color rgb="FF000000"/>
        <rFont val="Arial"/>
        <scheme val="minor"/>
      </rPr>
      <t>El promedio de goles por década es de 22.94%.</t>
    </r>
  </si>
  <si>
    <r>
      <rPr>
        <b/>
        <sz val="10"/>
        <color rgb="FF000000"/>
        <rFont val="Arial"/>
        <family val="2"/>
        <scheme val="minor"/>
      </rPr>
      <t xml:space="preserve">Análisis 1. </t>
    </r>
    <r>
      <rPr>
        <sz val="10"/>
        <color rgb="FF000000"/>
        <rFont val="Arial"/>
        <family val="2"/>
        <scheme val="minor"/>
      </rPr>
      <t>Por cada década...1940: 36.5 ; 1950: 26.2 ;1960: 32.81 ; 1970: 32 ; 1980: 25.9 ; 1990: 30.5 ; 2000: 16.42 ; 2010: 14.15; 2020: 13.85</t>
    </r>
  </si>
  <si>
    <t>Promedio goles</t>
  </si>
  <si>
    <t>FORMULACIÓN BUSCARH</t>
  </si>
  <si>
    <t>FORMULACIÓN BUSCARV</t>
  </si>
  <si>
    <t># DE FILA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</si>
</sst>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scheme val="minor"/>
    </font>
    <font>
      <sz val="10"/>
      <color theme="1"/>
      <name val="Arial"/>
      <scheme val="minor"/>
    </font>
    <font>
      <b/>
      <sz val="10"/>
      <color theme="1"/>
      <name val="Arial"/>
      <family val="2"/>
      <scheme val="minor"/>
    </font>
    <font>
      <sz val="10"/>
      <color rgb="FF000000"/>
      <name val="Arial"/>
      <family val="2"/>
      <scheme val="minor"/>
    </font>
    <font>
      <sz val="10"/>
      <color theme="1"/>
      <name val="Arial"/>
      <family val="2"/>
      <scheme val="minor"/>
    </font>
    <font>
      <b/>
      <sz val="10"/>
      <color rgb="FF000000"/>
      <name val="Arial"/>
      <family val="2"/>
      <scheme val="minor"/>
    </font>
  </fonts>
  <fills count="4">
    <fill>
      <patternFill patternType="none"/>
    </fill>
    <fill>
      <patternFill patternType="gray125"/>
    </fill>
    <fill>
      <patternFill patternType="solid">
        <fgColor rgb="FFFF0000"/>
        <bgColor indexed="64"/>
      </patternFill>
    </fill>
    <fill>
      <patternFill patternType="solid">
        <fgColor rgb="FFFF0000"/>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24">
    <xf numFmtId="0" fontId="0" fillId="0" borderId="0" xfId="0" applyFont="1" applyAlignment="1"/>
    <xf numFmtId="0" fontId="1" fillId="0" borderId="0" xfId="0" applyFont="1"/>
    <xf numFmtId="0" fontId="1" fillId="0" borderId="0" xfId="0" applyFont="1" applyAlignment="1"/>
    <xf numFmtId="0" fontId="2"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 fontId="2" fillId="0" borderId="0" xfId="0" applyNumberFormat="1" applyFont="1"/>
    <xf numFmtId="0" fontId="3" fillId="0" borderId="0" xfId="0" applyFont="1" applyAlignment="1"/>
    <xf numFmtId="0" fontId="4" fillId="0" borderId="0" xfId="0" applyFont="1"/>
    <xf numFmtId="0" fontId="4" fillId="0" borderId="0" xfId="0" applyFont="1" applyAlignment="1"/>
    <xf numFmtId="1" fontId="3" fillId="0" borderId="0" xfId="0" applyNumberFormat="1" applyFont="1" applyAlignment="1"/>
    <xf numFmtId="0" fontId="5" fillId="0" borderId="0" xfId="0" applyFont="1" applyAlignment="1"/>
    <xf numFmtId="0" fontId="3" fillId="0" borderId="0" xfId="0" applyFont="1" applyAlignment="1">
      <alignment wrapText="1"/>
    </xf>
    <xf numFmtId="0" fontId="3" fillId="0" borderId="0" xfId="0" applyFont="1" applyAlignment="1">
      <alignmen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0" fontId="5"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vertical="center" wrapText="1"/>
    </xf>
    <xf numFmtId="1" fontId="4" fillId="0" borderId="0" xfId="0" applyNumberFormat="1" applyFont="1"/>
    <xf numFmtId="1" fontId="4" fillId="0" borderId="0" xfId="0" applyNumberFormat="1" applyFont="1" applyAlignment="1"/>
    <xf numFmtId="0" fontId="3" fillId="2" borderId="0" xfId="0" applyFont="1" applyFill="1" applyAlignment="1"/>
    <xf numFmtId="0" fontId="4" fillId="3" borderId="1" xfId="0" applyNumberFormat="1"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pivotSource>
    <c:name>[FPC tarea final lunes 29 (1) (Autoguardado).xlsx]P1-P2!TablaDinámica5</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de goles por jugador en la década de 2010</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pattFill prst="narHorz">
            <a:fgClr>
              <a:schemeClr val="accent4"/>
            </a:fgClr>
            <a:bgClr>
              <a:schemeClr val="accent4">
                <a:lumMod val="20000"/>
                <a:lumOff val="80000"/>
              </a:schemeClr>
            </a:bgClr>
          </a:pattFill>
          <a:ln>
            <a:noFill/>
          </a:ln>
          <a:effectLst>
            <a:innerShdw blurRad="114300">
              <a:schemeClr val="accent4"/>
            </a:innerShdw>
          </a:effectLst>
        </c:spPr>
        <c:marker>
          <c:spPr>
            <a:solidFill>
              <a:schemeClr val="accent4"/>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pivotFmt>
      <c:pivotFmt>
        <c:idx val="3"/>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'P1-P2'!$B$3</c:f>
              <c:strCache>
                <c:ptCount val="1"/>
                <c:pt idx="0">
                  <c:v>Total</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'P1-P2'!$A$4:$A$14</c:f>
              <c:strCache>
                <c:ptCount val="10"/>
                <c:pt idx="0">
                  <c:v>CARLOS RENTERIA</c:v>
                </c:pt>
                <c:pt idx="1">
                  <c:v>ROBIN RAMIREZ</c:v>
                </c:pt>
                <c:pt idx="2">
                  <c:v>FERNANDO URIBE</c:v>
                </c:pt>
                <c:pt idx="3">
                  <c:v>JEFFERSON DUQUE</c:v>
                </c:pt>
                <c:pt idx="4">
                  <c:v>MIGUEL BORJA</c:v>
                </c:pt>
                <c:pt idx="5">
                  <c:v>AYRON DEL VALLE</c:v>
                </c:pt>
                <c:pt idx="6">
                  <c:v>CARLOS BACCA</c:v>
                </c:pt>
                <c:pt idx="7">
                  <c:v>WILDER MEDINA</c:v>
                </c:pt>
                <c:pt idx="8">
                  <c:v>DAYRO MORENO</c:v>
                </c:pt>
                <c:pt idx="9">
                  <c:v>GERMAN CANO</c:v>
                </c:pt>
              </c:strCache>
            </c:strRef>
          </c:cat>
          <c:val>
            <c:numRef>
              <c:f>'P1-P2'!$B$4:$B$14</c:f>
              <c:numCache>
                <c:formatCode>General</c:formatCode>
                <c:ptCount val="10"/>
                <c:pt idx="0">
                  <c:v>12</c:v>
                </c:pt>
                <c:pt idx="1">
                  <c:v>13</c:v>
                </c:pt>
                <c:pt idx="2">
                  <c:v>15</c:v>
                </c:pt>
                <c:pt idx="3">
                  <c:v>15</c:v>
                </c:pt>
                <c:pt idx="4">
                  <c:v>19</c:v>
                </c:pt>
                <c:pt idx="5">
                  <c:v>23</c:v>
                </c:pt>
                <c:pt idx="6">
                  <c:v>24</c:v>
                </c:pt>
                <c:pt idx="7">
                  <c:v>28</c:v>
                </c:pt>
                <c:pt idx="8">
                  <c:v>43</c:v>
                </c:pt>
                <c:pt idx="9">
                  <c:v>91</c:v>
                </c:pt>
              </c:numCache>
            </c:numRef>
          </c:val>
          <c:extLst>
            <c:ext xmlns:c16="http://schemas.microsoft.com/office/drawing/2014/chart" uri="{C3380CC4-5D6E-409C-BE32-E72D297353CC}">
              <c16:uniqueId val="{00000000-3137-498E-937A-833BD6360DE4}"/>
            </c:ext>
          </c:extLst>
        </c:ser>
        <c:dLbls>
          <c:showLegendKey val="0"/>
          <c:showVal val="1"/>
          <c:showCatName val="0"/>
          <c:showSerName val="0"/>
          <c:showPercent val="0"/>
          <c:showBubbleSize val="0"/>
        </c:dLbls>
        <c:gapWidth val="75"/>
        <c:overlap val="40"/>
        <c:axId val="169751039"/>
        <c:axId val="169750623"/>
      </c:barChart>
      <c:catAx>
        <c:axId val="16975103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50623"/>
        <c:crosses val="autoZero"/>
        <c:auto val="1"/>
        <c:lblAlgn val="ctr"/>
        <c:lblOffset val="100"/>
        <c:noMultiLvlLbl val="0"/>
      </c:catAx>
      <c:valAx>
        <c:axId val="169750623"/>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510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[FPC tarea final lunes 29 (1) (Autoguardado).xlsx]P10!TablaDinámica6</c:name>
    <c:fmtId val="0"/>
  </c:pivotSource>
  <c:chart>
    <c:autoTitleDeleted val="1"/>
    <c:pivotFmts>
      <c:pivotFmt>
        <c:idx val="0"/>
      </c:pivotFmt>
      <c:pivotFmt>
        <c:idx val="1"/>
        <c:spPr>
          <a:pattFill prst="narHorz">
            <a:fgClr>
              <a:schemeClr val="accent3"/>
            </a:fgClr>
            <a:bgClr>
              <a:schemeClr val="accent3">
                <a:lumMod val="20000"/>
                <a:lumOff val="80000"/>
              </a:schemeClr>
            </a:bgClr>
          </a:pattFill>
          <a:ln>
            <a:noFill/>
          </a:ln>
          <a:effectLst>
            <a:innerShdw blurRad="114300">
              <a:schemeClr val="accent3"/>
            </a:innerShdw>
          </a:effectLst>
        </c:spPr>
        <c:marker>
          <c:spPr>
            <a:solidFill>
              <a:schemeClr val="accent3"/>
            </a:solidFill>
            <a:ln>
              <a:noFill/>
            </a:ln>
            <a:effectLst/>
          </c:spPr>
        </c:marker>
      </c:pivotFmt>
      <c:pivotFmt>
        <c:idx val="2"/>
        <c:spPr>
          <a:pattFill prst="narHorz">
            <a:fgClr>
              <a:schemeClr val="accent3"/>
            </a:fgClr>
            <a:bgClr>
              <a:schemeClr val="accent3">
                <a:lumMod val="20000"/>
                <a:lumOff val="80000"/>
              </a:schemeClr>
            </a:bgClr>
          </a:pattFill>
          <a:ln>
            <a:noFill/>
          </a:ln>
          <a:effectLst>
            <a:innerShdw blurRad="114300">
              <a:schemeClr val="accent3"/>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3"/>
            </a:fgClr>
            <a:bgClr>
              <a:schemeClr val="accent3">
                <a:lumMod val="20000"/>
                <a:lumOff val="80000"/>
              </a:schemeClr>
            </a:bgClr>
          </a:pattFill>
          <a:ln>
            <a:noFill/>
          </a:ln>
          <a:effectLst>
            <a:innerShdw blurRad="114300">
              <a:schemeClr val="accent3"/>
            </a:innerShdw>
          </a:effectLst>
        </c:spPr>
        <c:marker>
          <c:symbol val="none"/>
        </c:marker>
      </c:pivotFmt>
      <c:pivotFmt>
        <c:idx val="4"/>
        <c:spPr>
          <a:pattFill prst="narHorz">
            <a:fgClr>
              <a:schemeClr val="accent3"/>
            </a:fgClr>
            <a:bgClr>
              <a:schemeClr val="accent3">
                <a:lumMod val="20000"/>
                <a:lumOff val="80000"/>
              </a:schemeClr>
            </a:bgClr>
          </a:pattFill>
          <a:ln>
            <a:noFill/>
          </a:ln>
          <a:effectLst>
            <a:innerShdw blurRad="114300">
              <a:schemeClr val="accent3"/>
            </a:innerShdw>
          </a:effectLst>
        </c:spPr>
        <c:marker>
          <c:symbol val="none"/>
        </c:marker>
      </c:pivotFmt>
    </c:pivotFmts>
    <c:plotArea>
      <c:layout/>
      <c:barChart>
        <c:barDir val="col"/>
        <c:grouping val="clustered"/>
        <c:varyColors val="0"/>
        <c:ser>
          <c:idx val="0"/>
          <c:order val="0"/>
          <c:tx>
            <c:strRef>
              <c:f>'P10'!$B$3</c:f>
              <c:strCache>
                <c:ptCount val="1"/>
                <c:pt idx="0">
                  <c:v>Total</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delete val="1"/>
          </c:dLbls>
          <c:cat>
            <c:strRef>
              <c:f>'P10'!$A$4:$A$72</c:f>
              <c:strCache>
                <c:ptCount val="68"/>
                <c:pt idx="0">
                  <c:v>DIEGO ALVAREZ</c:v>
                </c:pt>
                <c:pt idx="1">
                  <c:v>AYRON DEL VALLE</c:v>
                </c:pt>
                <c:pt idx="2">
                  <c:v>CARLOS RENTERIA</c:v>
                </c:pt>
                <c:pt idx="3">
                  <c:v>JAMERSON RENTERIA</c:v>
                </c:pt>
                <c:pt idx="4">
                  <c:v>HAROLD PRECIADO</c:v>
                </c:pt>
                <c:pt idx="5">
                  <c:v>JEFFERSON DUQUE</c:v>
                </c:pt>
                <c:pt idx="6">
                  <c:v>LUIS ZULETA</c:v>
                </c:pt>
                <c:pt idx="7">
                  <c:v>ROBIN RAMIREZ</c:v>
                </c:pt>
                <c:pt idx="8">
                  <c:v>MARCO PEREZ</c:v>
                </c:pt>
                <c:pt idx="9">
                  <c:v>ARNULFO VALENTIERRA</c:v>
                </c:pt>
                <c:pt idx="10">
                  <c:v>MIGUEL CANEO</c:v>
                </c:pt>
                <c:pt idx="11">
                  <c:v>SERGIO HERRERA</c:v>
                </c:pt>
                <c:pt idx="12">
                  <c:v>ORLANDO BALLESTEROS</c:v>
                </c:pt>
                <c:pt idx="13">
                  <c:v>WILDER MEDINA</c:v>
                </c:pt>
                <c:pt idx="14">
                  <c:v>CARLOS BACCA</c:v>
                </c:pt>
                <c:pt idx="15">
                  <c:v>DAYRO MORENO</c:v>
                </c:pt>
                <c:pt idx="16">
                  <c:v>FREDDY MONTERO</c:v>
                </c:pt>
                <c:pt idx="17">
                  <c:v>JORGE DIAZ</c:v>
                </c:pt>
                <c:pt idx="18">
                  <c:v>LEONARDO FABIO MORENO</c:v>
                </c:pt>
                <c:pt idx="19">
                  <c:v>LEONARDO FABIO CASTRO</c:v>
                </c:pt>
                <c:pt idx="20">
                  <c:v>FERNANDO URIBE</c:v>
                </c:pt>
                <c:pt idx="21">
                  <c:v>GERMAN CANO</c:v>
                </c:pt>
                <c:pt idx="22">
                  <c:v>VICTOR HUGO ARISTIZABAL</c:v>
                </c:pt>
                <c:pt idx="23">
                  <c:v>TEOFILO GUTIERREZ</c:v>
                </c:pt>
                <c:pt idx="24">
                  <c:v>MIGUEL BORJA</c:v>
                </c:pt>
                <c:pt idx="25">
                  <c:v>HECTOR MENDEZ</c:v>
                </c:pt>
                <c:pt idx="26">
                  <c:v>LEIDER PRECIADO</c:v>
                </c:pt>
                <c:pt idx="27">
                  <c:v>JACKSON MARTINEZ</c:v>
                </c:pt>
                <c:pt idx="28">
                  <c:v>MARIO GARELLI</c:v>
                </c:pt>
                <c:pt idx="29">
                  <c:v>CARLOS ALBERTO GAMBINA</c:v>
                </c:pt>
                <c:pt idx="30">
                  <c:v>JAIME GUTIERREZ</c:v>
                </c:pt>
                <c:pt idx="31">
                  <c:v>HECTOR SOSA</c:v>
                </c:pt>
                <c:pt idx="32">
                  <c:v>JORGE ARAVENA</c:v>
                </c:pt>
                <c:pt idx="33">
                  <c:v>ALFREDO DI STEFANO</c:v>
                </c:pt>
                <c:pt idx="34">
                  <c:v>JOHN JAIRO TRELLEZ</c:v>
                </c:pt>
                <c:pt idx="35">
                  <c:v>ANTONY DE AVILA</c:v>
                </c:pt>
                <c:pt idx="36">
                  <c:v>SERGIO CIERRA</c:v>
                </c:pt>
                <c:pt idx="37">
                  <c:v>SERGIO GALVAN</c:v>
                </c:pt>
                <c:pt idx="38">
                  <c:v>HUGO GOTTARDI</c:v>
                </c:pt>
                <c:pt idx="39">
                  <c:v>CARLOS CASTRO</c:v>
                </c:pt>
                <c:pt idx="40">
                  <c:v>CASIMIRO AVALOS</c:v>
                </c:pt>
                <c:pt idx="41">
                  <c:v>HUGO HORACIO LONDERO</c:v>
                </c:pt>
                <c:pt idx="42">
                  <c:v>FELIPE MARINO</c:v>
                </c:pt>
                <c:pt idx="43">
                  <c:v>VICTOR HUGO DEL RIO</c:v>
                </c:pt>
                <c:pt idx="44">
                  <c:v>JORGE SERNA</c:v>
                </c:pt>
                <c:pt idx="45">
                  <c:v>SERGIO ANGULO</c:v>
                </c:pt>
                <c:pt idx="46">
                  <c:v>WALTER MARCOLINI</c:v>
                </c:pt>
                <c:pt idx="47">
                  <c:v>MIGUEL OSWALDO GONZALEZ</c:v>
                </c:pt>
                <c:pt idx="48">
                  <c:v>IVAN RENE VALENCIANO</c:v>
                </c:pt>
                <c:pt idx="49">
                  <c:v>JOSE VICENTE GRECCO</c:v>
                </c:pt>
                <c:pt idx="50">
                  <c:v>ALFREDO CASTILLO</c:v>
                </c:pt>
                <c:pt idx="51">
                  <c:v>OMAR LORENZO DEVANNI</c:v>
                </c:pt>
                <c:pt idx="52">
                  <c:v>RUBEN DARIO HERNANDEZ</c:v>
                </c:pt>
                <c:pt idx="53">
                  <c:v>ALBERTO PERAZZO</c:v>
                </c:pt>
                <c:pt idx="54">
                  <c:v>JOSE MARIA FERRERO</c:v>
                </c:pt>
                <c:pt idx="55">
                  <c:v>VICTOR EPHANOR</c:v>
                </c:pt>
                <c:pt idx="56">
                  <c:v>JUAN JOSE IRIGOYEN</c:v>
                </c:pt>
                <c:pt idx="57">
                  <c:v>MIGUEL ANGEL CONVERTI</c:v>
                </c:pt>
                <c:pt idx="58">
                  <c:v>OSWALDO MARCIAL PALAVECINO</c:v>
                </c:pt>
                <c:pt idx="59">
                  <c:v>NICHE GUERRERO</c:v>
                </c:pt>
                <c:pt idx="60">
                  <c:v>JORGE RAMON CACERES</c:v>
                </c:pt>
                <c:pt idx="61">
                  <c:v>JOSE AMERICO MONTANINI</c:v>
                </c:pt>
                <c:pt idx="62">
                  <c:v>HAMILTON RICARD</c:v>
                </c:pt>
                <c:pt idx="63">
                  <c:v>JOSE OMAR VERDUN</c:v>
                </c:pt>
                <c:pt idx="64">
                  <c:v>NELSON SILVA PACHECO</c:v>
                </c:pt>
                <c:pt idx="65">
                  <c:v>VICTOR BONILLA</c:v>
                </c:pt>
                <c:pt idx="66">
                  <c:v>PERFECTO RODRIGUEZ</c:v>
                </c:pt>
                <c:pt idx="67">
                  <c:v>PEDRO CABILLON</c:v>
                </c:pt>
              </c:strCache>
            </c:strRef>
          </c:cat>
          <c:val>
            <c:numRef>
              <c:f>'P10'!$B$4:$B$72</c:f>
              <c:numCache>
                <c:formatCode>General</c:formatCode>
                <c:ptCount val="68"/>
                <c:pt idx="0">
                  <c:v>11</c:v>
                </c:pt>
                <c:pt idx="1">
                  <c:v>11.5</c:v>
                </c:pt>
                <c:pt idx="2">
                  <c:v>12</c:v>
                </c:pt>
                <c:pt idx="3">
                  <c:v>12</c:v>
                </c:pt>
                <c:pt idx="4">
                  <c:v>13</c:v>
                </c:pt>
                <c:pt idx="5">
                  <c:v>13</c:v>
                </c:pt>
                <c:pt idx="6">
                  <c:v>13</c:v>
                </c:pt>
                <c:pt idx="7">
                  <c:v>13</c:v>
                </c:pt>
                <c:pt idx="8">
                  <c:v>13</c:v>
                </c:pt>
                <c:pt idx="9">
                  <c:v>13</c:v>
                </c:pt>
                <c:pt idx="10">
                  <c:v>13</c:v>
                </c:pt>
                <c:pt idx="11">
                  <c:v>13</c:v>
                </c:pt>
                <c:pt idx="12">
                  <c:v>13</c:v>
                </c:pt>
                <c:pt idx="13">
                  <c:v>14</c:v>
                </c:pt>
                <c:pt idx="14">
                  <c:v>14</c:v>
                </c:pt>
                <c:pt idx="15">
                  <c:v>14.4</c:v>
                </c:pt>
                <c:pt idx="16">
                  <c:v>14.5</c:v>
                </c:pt>
                <c:pt idx="17">
                  <c:v>15</c:v>
                </c:pt>
                <c:pt idx="18">
                  <c:v>15</c:v>
                </c:pt>
                <c:pt idx="19">
                  <c:v>15</c:v>
                </c:pt>
                <c:pt idx="20">
                  <c:v>15</c:v>
                </c:pt>
                <c:pt idx="21">
                  <c:v>15.166666666666666</c:v>
                </c:pt>
                <c:pt idx="22">
                  <c:v>16</c:v>
                </c:pt>
                <c:pt idx="23">
                  <c:v>16</c:v>
                </c:pt>
                <c:pt idx="24">
                  <c:v>16.5</c:v>
                </c:pt>
                <c:pt idx="25">
                  <c:v>17</c:v>
                </c:pt>
                <c:pt idx="26">
                  <c:v>17</c:v>
                </c:pt>
                <c:pt idx="27">
                  <c:v>18</c:v>
                </c:pt>
                <c:pt idx="28">
                  <c:v>20</c:v>
                </c:pt>
                <c:pt idx="29">
                  <c:v>21</c:v>
                </c:pt>
                <c:pt idx="30">
                  <c:v>21</c:v>
                </c:pt>
                <c:pt idx="31">
                  <c:v>23</c:v>
                </c:pt>
                <c:pt idx="32">
                  <c:v>23</c:v>
                </c:pt>
                <c:pt idx="33">
                  <c:v>25</c:v>
                </c:pt>
                <c:pt idx="34">
                  <c:v>25</c:v>
                </c:pt>
                <c:pt idx="35">
                  <c:v>25</c:v>
                </c:pt>
                <c:pt idx="36">
                  <c:v>26</c:v>
                </c:pt>
                <c:pt idx="37">
                  <c:v>26</c:v>
                </c:pt>
                <c:pt idx="38">
                  <c:v>26</c:v>
                </c:pt>
                <c:pt idx="39">
                  <c:v>26.5</c:v>
                </c:pt>
                <c:pt idx="40">
                  <c:v>27</c:v>
                </c:pt>
                <c:pt idx="41">
                  <c:v>27</c:v>
                </c:pt>
                <c:pt idx="42">
                  <c:v>28.5</c:v>
                </c:pt>
                <c:pt idx="43">
                  <c:v>29</c:v>
                </c:pt>
                <c:pt idx="44">
                  <c:v>29</c:v>
                </c:pt>
                <c:pt idx="45">
                  <c:v>29</c:v>
                </c:pt>
                <c:pt idx="46">
                  <c:v>30</c:v>
                </c:pt>
                <c:pt idx="47">
                  <c:v>30</c:v>
                </c:pt>
                <c:pt idx="48">
                  <c:v>30</c:v>
                </c:pt>
                <c:pt idx="49">
                  <c:v>30</c:v>
                </c:pt>
                <c:pt idx="50">
                  <c:v>31</c:v>
                </c:pt>
                <c:pt idx="51">
                  <c:v>31.666666666666668</c:v>
                </c:pt>
                <c:pt idx="52">
                  <c:v>32</c:v>
                </c:pt>
                <c:pt idx="53">
                  <c:v>32</c:v>
                </c:pt>
                <c:pt idx="54">
                  <c:v>32.333333333333336</c:v>
                </c:pt>
                <c:pt idx="55">
                  <c:v>33</c:v>
                </c:pt>
                <c:pt idx="56">
                  <c:v>33</c:v>
                </c:pt>
                <c:pt idx="57">
                  <c:v>33</c:v>
                </c:pt>
                <c:pt idx="58">
                  <c:v>33</c:v>
                </c:pt>
                <c:pt idx="59">
                  <c:v>34</c:v>
                </c:pt>
                <c:pt idx="60">
                  <c:v>35</c:v>
                </c:pt>
                <c:pt idx="61">
                  <c:v>36</c:v>
                </c:pt>
                <c:pt idx="62">
                  <c:v>36</c:v>
                </c:pt>
                <c:pt idx="63">
                  <c:v>36</c:v>
                </c:pt>
                <c:pt idx="64">
                  <c:v>36</c:v>
                </c:pt>
                <c:pt idx="65">
                  <c:v>37</c:v>
                </c:pt>
                <c:pt idx="66">
                  <c:v>38</c:v>
                </c:pt>
                <c:pt idx="67">
                  <c:v>42</c:v>
                </c:pt>
              </c:numCache>
            </c:numRef>
          </c:val>
          <c:extLst>
            <c:ext xmlns:c16="http://schemas.microsoft.com/office/drawing/2014/chart" uri="{C3380CC4-5D6E-409C-BE32-E72D297353CC}">
              <c16:uniqueId val="{00000000-F022-4E4E-8031-BEA1D1091F1E}"/>
            </c:ext>
          </c:extLst>
        </c:ser>
        <c:dLbls>
          <c:dLblPos val="outEnd"/>
          <c:showLegendKey val="0"/>
          <c:showVal val="1"/>
          <c:showCatName val="0"/>
          <c:showSerName val="0"/>
          <c:showPercent val="0"/>
          <c:showBubbleSize val="0"/>
        </c:dLbls>
        <c:gapWidth val="164"/>
        <c:overlap val="-22"/>
        <c:axId val="107984111"/>
        <c:axId val="107986607"/>
      </c:barChart>
      <c:catAx>
        <c:axId val="10798411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6607"/>
        <c:crosses val="autoZero"/>
        <c:auto val="1"/>
        <c:lblAlgn val="ctr"/>
        <c:lblOffset val="100"/>
        <c:noMultiLvlLbl val="0"/>
      </c:catAx>
      <c:valAx>
        <c:axId val="107986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41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[FPC tarea final lunes 29 (1) (Autoguardado).xlsx]P3!TablaDinámica6</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goles por equipo entre 1948</a:t>
            </a:r>
            <a:r>
              <a:rPr lang="en-US" baseline="0"/>
              <a:t>-2023</a:t>
            </a:r>
            <a:endParaRPr lang="en-US"/>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flip="none" rotWithShape="1">
            <a:gsLst>
              <a:gs pos="100000">
                <a:schemeClr val="accent3">
                  <a:alpha val="0"/>
                </a:schemeClr>
              </a:gs>
              <a:gs pos="50000">
                <a:schemeClr val="accent3"/>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3">
                  <a:alpha val="0"/>
                </a:schemeClr>
              </a:gs>
              <a:gs pos="50000">
                <a:schemeClr val="accent3"/>
              </a:gs>
            </a:gsLst>
            <a:lin ang="10800000" scaled="1"/>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'P3'!$B$3</c:f>
              <c:strCache>
                <c:ptCount val="1"/>
                <c:pt idx="0">
                  <c:v>Total</c:v>
                </c:pt>
              </c:strCache>
            </c:strRef>
          </c:tx>
          <c:spPr>
            <a:gradFill flip="none" rotWithShape="1">
              <a:gsLst>
                <a:gs pos="100000">
                  <a:schemeClr val="accent3">
                    <a:alpha val="0"/>
                  </a:schemeClr>
                </a:gs>
                <a:gs pos="50000">
                  <a:schemeClr val="accent3"/>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'P3'!$A$4:$A$23</c:f>
              <c:strCache>
                <c:ptCount val="19"/>
                <c:pt idx="0">
                  <c:v>REAL CARTAGENA</c:v>
                </c:pt>
                <c:pt idx="1">
                  <c:v>ATLETICO HUILA</c:v>
                </c:pt>
                <c:pt idx="2">
                  <c:v>BOYACA CHICO</c:v>
                </c:pt>
                <c:pt idx="3">
                  <c:v>AGUILAS DORADAS</c:v>
                </c:pt>
                <c:pt idx="4">
                  <c:v>CORTULUA</c:v>
                </c:pt>
                <c:pt idx="5">
                  <c:v>DEPORTES QUINDIO</c:v>
                </c:pt>
                <c:pt idx="6">
                  <c:v>UNION MAGDALENA</c:v>
                </c:pt>
                <c:pt idx="7">
                  <c:v>ONCE CALDAS</c:v>
                </c:pt>
                <c:pt idx="8">
                  <c:v>DEPORTES TOLIMA</c:v>
                </c:pt>
                <c:pt idx="9">
                  <c:v>AMERICA DE CALI</c:v>
                </c:pt>
                <c:pt idx="10">
                  <c:v>DEPORTIVO PEREIRA</c:v>
                </c:pt>
                <c:pt idx="11">
                  <c:v>SANTA FE</c:v>
                </c:pt>
                <c:pt idx="12">
                  <c:v>ATLETICO BUCARAMANGA</c:v>
                </c:pt>
                <c:pt idx="13">
                  <c:v>DEPORTIVO CALI</c:v>
                </c:pt>
                <c:pt idx="14">
                  <c:v>ATLETICO NACIONAL</c:v>
                </c:pt>
                <c:pt idx="15">
                  <c:v>CUCUTA DEPORTIVO</c:v>
                </c:pt>
                <c:pt idx="16">
                  <c:v>JUNIOR</c:v>
                </c:pt>
                <c:pt idx="17">
                  <c:v>INDEPENDIENTE MEDELLIN</c:v>
                </c:pt>
                <c:pt idx="18">
                  <c:v>MILLONARIOS</c:v>
                </c:pt>
              </c:strCache>
            </c:strRef>
          </c:cat>
          <c:val>
            <c:numRef>
              <c:f>'P3'!$B$4:$B$23</c:f>
              <c:numCache>
                <c:formatCode>General</c:formatCode>
                <c:ptCount val="19"/>
                <c:pt idx="0">
                  <c:v>12</c:v>
                </c:pt>
                <c:pt idx="1">
                  <c:v>13</c:v>
                </c:pt>
                <c:pt idx="2">
                  <c:v>13</c:v>
                </c:pt>
                <c:pt idx="3">
                  <c:v>13</c:v>
                </c:pt>
                <c:pt idx="4">
                  <c:v>19</c:v>
                </c:pt>
                <c:pt idx="5">
                  <c:v>41</c:v>
                </c:pt>
                <c:pt idx="6">
                  <c:v>41</c:v>
                </c:pt>
                <c:pt idx="7">
                  <c:v>55</c:v>
                </c:pt>
                <c:pt idx="8">
                  <c:v>58</c:v>
                </c:pt>
                <c:pt idx="9">
                  <c:v>77</c:v>
                </c:pt>
                <c:pt idx="10">
                  <c:v>120</c:v>
                </c:pt>
                <c:pt idx="11">
                  <c:v>156</c:v>
                </c:pt>
                <c:pt idx="12">
                  <c:v>158</c:v>
                </c:pt>
                <c:pt idx="13">
                  <c:v>172</c:v>
                </c:pt>
                <c:pt idx="14">
                  <c:v>180</c:v>
                </c:pt>
                <c:pt idx="15">
                  <c:v>207</c:v>
                </c:pt>
                <c:pt idx="16">
                  <c:v>229</c:v>
                </c:pt>
                <c:pt idx="17">
                  <c:v>329</c:v>
                </c:pt>
                <c:pt idx="18">
                  <c:v>379</c:v>
                </c:pt>
              </c:numCache>
            </c:numRef>
          </c:val>
          <c:extLst>
            <c:ext xmlns:c16="http://schemas.microsoft.com/office/drawing/2014/chart" uri="{C3380CC4-5D6E-409C-BE32-E72D297353CC}">
              <c16:uniqueId val="{00000000-53D0-4A01-869B-97E21D8B0C96}"/>
            </c:ext>
          </c:extLst>
        </c:ser>
        <c:dLbls>
          <c:showLegendKey val="0"/>
          <c:showVal val="1"/>
          <c:showCatName val="0"/>
          <c:showSerName val="0"/>
          <c:showPercent val="0"/>
          <c:showBubbleSize val="0"/>
        </c:dLbls>
        <c:gapWidth val="150"/>
        <c:gapDepth val="0"/>
        <c:shape val="box"/>
        <c:axId val="1533588879"/>
        <c:axId val="1533589295"/>
        <c:axId val="0"/>
      </c:bar3DChart>
      <c:catAx>
        <c:axId val="1533588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589295"/>
        <c:crosses val="autoZero"/>
        <c:auto val="1"/>
        <c:lblAlgn val="ctr"/>
        <c:lblOffset val="100"/>
        <c:noMultiLvlLbl val="0"/>
      </c:catAx>
      <c:valAx>
        <c:axId val="1533589295"/>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588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[FPC tarea final lunes 29 (1) (Autoguardado).xlsx]P4!TablaDinámica7</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Promedio</a:t>
            </a:r>
            <a:r>
              <a:rPr lang="en-US" baseline="0"/>
              <a:t> goleadores de Colombia por país de nacimiento entre 1940 y 2023</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'P4'!$B$3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DC4-4DA4-A640-217AFDEC6EA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DC4-4DA4-A640-217AFDEC6EA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DC4-4DA4-A640-217AFDEC6EA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DC4-4DA4-A640-217AFDEC6EA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DC4-4DA4-A640-217AFDEC6EAC}"/>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DC4-4DA4-A640-217AFDEC6EA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'P4'!$A$4:$A$10</c:f>
              <c:strCache>
                <c:ptCount val="6"/>
                <c:pt idx="0">
                  <c:v>CHILE</c:v>
                </c:pt>
                <c:pt idx="1">
                  <c:v>BRASIL</c:v>
                </c:pt>
                <c:pt idx="2">
                  <c:v>PARAGUAY</c:v>
                </c:pt>
                <c:pt idx="3">
                  <c:v>URUGUAY</c:v>
                </c:pt>
                <c:pt idx="4">
                  <c:v>ARGENTINA</c:v>
                </c:pt>
                <c:pt idx="5">
                  <c:v>COLOMBIA</c:v>
                </c:pt>
              </c:strCache>
            </c:strRef>
          </c:cat>
          <c:val>
            <c:numRef>
              <c:f>'P4'!$B$4:$B$10</c:f>
              <c:numCache>
                <c:formatCode>General</c:formatCode>
                <c:ptCount val="6"/>
                <c:pt idx="0">
                  <c:v>1</c:v>
                </c:pt>
                <c:pt idx="1">
                  <c:v>1</c:v>
                </c:pt>
                <c:pt idx="2">
                  <c:v>2</c:v>
                </c:pt>
                <c:pt idx="3">
                  <c:v>4</c:v>
                </c:pt>
                <c:pt idx="4">
                  <c:v>42</c:v>
                </c:pt>
                <c:pt idx="5">
                  <c:v>49</c:v>
                </c:pt>
              </c:numCache>
            </c:numRef>
          </c:val>
          <c:extLst>
            <c:ext xmlns:c16="http://schemas.microsoft.com/office/drawing/2014/chart" uri="{C3380CC4-5D6E-409C-BE32-E72D297353CC}">
              <c16:uniqueId val="{00000000-01F4-4B76-AA71-B7F949EAE6E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pivotSource>
    <c:name>[FPC tarea final lunes 29 (1) (Autoguardado).xlsx]P5!TablaDinámica8</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goles por ciudad de los equipos entre 1948</a:t>
            </a:r>
            <a:r>
              <a:rPr lang="en-US" baseline="0"/>
              <a:t> y 2023</a:t>
            </a:r>
            <a:endParaRPr lang="en-US"/>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pPr>
            <a:solidFill>
              <a:schemeClr val="accent2"/>
            </a:solidFill>
            <a:ln>
              <a:noFill/>
            </a:ln>
            <a:effectLst/>
          </c:spPr>
        </c:marker>
      </c:pivotFmt>
      <c:pivotFmt>
        <c:idx val="2"/>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pivotFmt>
      <c:pivotFmt>
        <c:idx val="3"/>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'P5'!$B$3</c:f>
              <c:strCache>
                <c:ptCount val="1"/>
                <c:pt idx="0">
                  <c:v>Total</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'P5'!$A$4:$A$20</c:f>
              <c:strCache>
                <c:ptCount val="16"/>
                <c:pt idx="0">
                  <c:v>CARTAGENA</c:v>
                </c:pt>
                <c:pt idx="1">
                  <c:v>TUNJA</c:v>
                </c:pt>
                <c:pt idx="2">
                  <c:v>NEIVA</c:v>
                </c:pt>
                <c:pt idx="3">
                  <c:v>RIONEGRO</c:v>
                </c:pt>
                <c:pt idx="4">
                  <c:v>TULUA</c:v>
                </c:pt>
                <c:pt idx="5">
                  <c:v>ARMENIA</c:v>
                </c:pt>
                <c:pt idx="6">
                  <c:v>SANTA MARTA</c:v>
                </c:pt>
                <c:pt idx="7">
                  <c:v>MANIZALES</c:v>
                </c:pt>
                <c:pt idx="8">
                  <c:v>IBAGUE</c:v>
                </c:pt>
                <c:pt idx="9">
                  <c:v>PEREIRA</c:v>
                </c:pt>
                <c:pt idx="10">
                  <c:v>BUCARAMANGA</c:v>
                </c:pt>
                <c:pt idx="11">
                  <c:v>CUCUTA</c:v>
                </c:pt>
                <c:pt idx="12">
                  <c:v>BARRANQUILLA</c:v>
                </c:pt>
                <c:pt idx="13">
                  <c:v>CALI</c:v>
                </c:pt>
                <c:pt idx="14">
                  <c:v>MEDELLIN</c:v>
                </c:pt>
                <c:pt idx="15">
                  <c:v>BOGOTA</c:v>
                </c:pt>
              </c:strCache>
            </c:strRef>
          </c:cat>
          <c:val>
            <c:numRef>
              <c:f>'P5'!$B$4:$B$20</c:f>
              <c:numCache>
                <c:formatCode>General</c:formatCode>
                <c:ptCount val="16"/>
                <c:pt idx="0">
                  <c:v>12</c:v>
                </c:pt>
                <c:pt idx="1">
                  <c:v>13</c:v>
                </c:pt>
                <c:pt idx="2">
                  <c:v>13</c:v>
                </c:pt>
                <c:pt idx="3">
                  <c:v>13</c:v>
                </c:pt>
                <c:pt idx="4">
                  <c:v>19</c:v>
                </c:pt>
                <c:pt idx="5">
                  <c:v>41</c:v>
                </c:pt>
                <c:pt idx="6">
                  <c:v>41</c:v>
                </c:pt>
                <c:pt idx="7">
                  <c:v>55</c:v>
                </c:pt>
                <c:pt idx="8">
                  <c:v>58</c:v>
                </c:pt>
                <c:pt idx="9">
                  <c:v>120</c:v>
                </c:pt>
                <c:pt idx="10">
                  <c:v>158</c:v>
                </c:pt>
                <c:pt idx="11">
                  <c:v>207</c:v>
                </c:pt>
                <c:pt idx="12">
                  <c:v>229</c:v>
                </c:pt>
                <c:pt idx="13">
                  <c:v>249</c:v>
                </c:pt>
                <c:pt idx="14">
                  <c:v>509</c:v>
                </c:pt>
                <c:pt idx="15">
                  <c:v>535</c:v>
                </c:pt>
              </c:numCache>
            </c:numRef>
          </c:val>
          <c:extLst>
            <c:ext xmlns:c16="http://schemas.microsoft.com/office/drawing/2014/chart" uri="{C3380CC4-5D6E-409C-BE32-E72D297353CC}">
              <c16:uniqueId val="{00000000-7383-4627-B843-D236E98A733D}"/>
            </c:ext>
          </c:extLst>
        </c:ser>
        <c:dLbls>
          <c:showLegendKey val="0"/>
          <c:showVal val="0"/>
          <c:showCatName val="0"/>
          <c:showSerName val="0"/>
          <c:showPercent val="0"/>
          <c:showBubbleSize val="0"/>
        </c:dLbls>
        <c:gapWidth val="95"/>
        <c:gapDepth val="95"/>
        <c:shape val="box"/>
        <c:axId val="324888895"/>
        <c:axId val="324889311"/>
        <c:axId val="0"/>
      </c:bar3DChart>
      <c:catAx>
        <c:axId val="32488889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889311"/>
        <c:crosses val="autoZero"/>
        <c:auto val="1"/>
        <c:lblAlgn val="ctr"/>
        <c:lblOffset val="100"/>
        <c:noMultiLvlLbl val="0"/>
      </c:catAx>
      <c:valAx>
        <c:axId val="324889311"/>
        <c:scaling>
          <c:orientation val="minMax"/>
        </c:scaling>
        <c:delete val="0"/>
        <c:axPos val="l"/>
        <c:majorGridlines>
          <c:spPr>
            <a:ln>
              <a:solidFill>
                <a:schemeClr val="tx1">
                  <a:lumMod val="15000"/>
                  <a:lumOff val="85000"/>
                </a:schemeClr>
              </a:solidFill>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88889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[FPC tarea final lunes 29 (1) (Autoguardado).xlsx]P6-P7!TablaDinámica9</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Promedio goles</a:t>
            </a:r>
            <a:r>
              <a:rPr lang="en-US" baseline="0"/>
              <a:t> en cada década por equipo desde 1940 hasta 2020</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pivotFmt>
      <c:pivotFmt>
        <c:idx val="35"/>
        <c:spPr>
          <a:solidFill>
            <a:schemeClr val="accent1"/>
          </a:solidFill>
          <a:ln>
            <a:noFill/>
          </a:ln>
          <a:effectLst>
            <a:outerShdw blurRad="317500" algn="ctr" rotWithShape="0">
              <a:prstClr val="black">
                <a:alpha val="25000"/>
              </a:prstClr>
            </a:outerShdw>
          </a:effectLst>
        </c:spPr>
      </c:pivotFmt>
      <c:pivotFmt>
        <c:idx val="36"/>
        <c:spPr>
          <a:solidFill>
            <a:schemeClr val="accent1"/>
          </a:solidFill>
          <a:ln>
            <a:noFill/>
          </a:ln>
          <a:effectLst>
            <a:outerShdw blurRad="317500" algn="ctr" rotWithShape="0">
              <a:prstClr val="black">
                <a:alpha val="25000"/>
              </a:prstClr>
            </a:outerShdw>
          </a:effectLst>
        </c:spPr>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pivotFmt>
      <c:pivotFmt>
        <c:idx val="39"/>
        <c:spPr>
          <a:solidFill>
            <a:schemeClr val="accent1"/>
          </a:solidFill>
          <a:ln>
            <a:noFill/>
          </a:ln>
          <a:effectLst>
            <a:outerShdw blurRad="317500" algn="ctr" rotWithShape="0">
              <a:prstClr val="black">
                <a:alpha val="25000"/>
              </a:prstClr>
            </a:outerShdw>
          </a:effectLst>
        </c:spPr>
      </c:pivotFmt>
      <c:pivotFmt>
        <c:idx val="40"/>
        <c:spPr>
          <a:solidFill>
            <a:schemeClr val="accent1"/>
          </a:solidFill>
          <a:ln>
            <a:noFill/>
          </a:ln>
          <a:effectLst>
            <a:outerShdw blurRad="317500" algn="ctr" rotWithShape="0">
              <a:prstClr val="black">
                <a:alpha val="25000"/>
              </a:prstClr>
            </a:outerShdw>
          </a:effectLst>
        </c:spPr>
        <c:marker>
          <c:symbol val="none"/>
        </c:marker>
      </c:pivotFmt>
      <c:pivotFmt>
        <c:idx val="41"/>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42"/>
        <c:spPr>
          <a:solidFill>
            <a:schemeClr val="accent1"/>
          </a:solidFill>
          <a:ln>
            <a:noFill/>
          </a:ln>
          <a:effectLst>
            <a:outerShdw blurRad="317500" algn="ctr" rotWithShape="0">
              <a:prstClr val="black">
                <a:alpha val="25000"/>
              </a:prstClr>
            </a:outerShdw>
          </a:effectLst>
        </c:spPr>
      </c:pivotFmt>
      <c:pivotFmt>
        <c:idx val="43"/>
        <c:spPr>
          <a:solidFill>
            <a:schemeClr val="accent1"/>
          </a:solidFill>
          <a:ln>
            <a:noFill/>
          </a:ln>
          <a:effectLst>
            <a:outerShdw blurRad="317500" algn="ctr" rotWithShape="0">
              <a:prstClr val="black">
                <a:alpha val="25000"/>
              </a:prstClr>
            </a:outerShdw>
          </a:effectLst>
        </c:spPr>
      </c:pivotFmt>
      <c:pivotFmt>
        <c:idx val="44"/>
        <c:spPr>
          <a:solidFill>
            <a:schemeClr val="accent1"/>
          </a:solidFill>
          <a:ln>
            <a:noFill/>
          </a:ln>
          <a:effectLst>
            <a:outerShdw blurRad="317500" algn="ctr" rotWithShape="0">
              <a:prstClr val="black">
                <a:alpha val="25000"/>
              </a:prstClr>
            </a:outerShdw>
          </a:effectLst>
        </c:spPr>
      </c:pivotFmt>
      <c:pivotFmt>
        <c:idx val="45"/>
        <c:spPr>
          <a:solidFill>
            <a:schemeClr val="accent1"/>
          </a:solidFill>
          <a:ln>
            <a:noFill/>
          </a:ln>
          <a:effectLst>
            <a:outerShdw blurRad="317500" algn="ctr" rotWithShape="0">
              <a:prstClr val="black">
                <a:alpha val="25000"/>
              </a:prstClr>
            </a:outerShdw>
          </a:effectLst>
        </c:spPr>
      </c:pivotFmt>
      <c:pivotFmt>
        <c:idx val="46"/>
        <c:spPr>
          <a:solidFill>
            <a:schemeClr val="accent1"/>
          </a:solidFill>
          <a:ln>
            <a:noFill/>
          </a:ln>
          <a:effectLst>
            <a:outerShdw blurRad="317500" algn="ctr" rotWithShape="0">
              <a:prstClr val="black">
                <a:alpha val="25000"/>
              </a:prstClr>
            </a:outerShdw>
          </a:effectLst>
        </c:spPr>
      </c:pivotFmt>
      <c:pivotFmt>
        <c:idx val="47"/>
        <c:spPr>
          <a:solidFill>
            <a:schemeClr val="accent1"/>
          </a:solidFill>
          <a:ln>
            <a:noFill/>
          </a:ln>
          <a:effectLst>
            <a:outerShdw blurRad="317500" algn="ctr" rotWithShape="0">
              <a:prstClr val="black">
                <a:alpha val="25000"/>
              </a:prstClr>
            </a:outerShdw>
          </a:effectLst>
        </c:spPr>
      </c:pivotFmt>
      <c:pivotFmt>
        <c:idx val="48"/>
        <c:spPr>
          <a:solidFill>
            <a:schemeClr val="accent1"/>
          </a:solidFill>
          <a:ln>
            <a:noFill/>
          </a:ln>
          <a:effectLst>
            <a:outerShdw blurRad="317500" algn="ctr" rotWithShape="0">
              <a:prstClr val="black">
                <a:alpha val="25000"/>
              </a:prstClr>
            </a:outerShdw>
          </a:effectLst>
        </c:spPr>
      </c:pivotFmt>
      <c:pivotFmt>
        <c:idx val="49"/>
        <c:spPr>
          <a:solidFill>
            <a:schemeClr val="accent1"/>
          </a:solidFill>
          <a:ln>
            <a:noFill/>
          </a:ln>
          <a:effectLst>
            <a:outerShdw blurRad="317500" algn="ctr" rotWithShape="0">
              <a:prstClr val="black">
                <a:alpha val="25000"/>
              </a:prstClr>
            </a:outerShdw>
          </a:effectLst>
        </c:spPr>
      </c:pivotFmt>
      <c:pivotFmt>
        <c:idx val="50"/>
        <c:spPr>
          <a:solidFill>
            <a:schemeClr val="accent1"/>
          </a:solidFill>
          <a:ln>
            <a:noFill/>
          </a:ln>
          <a:effectLst>
            <a:outerShdw blurRad="317500" algn="ctr" rotWithShape="0">
              <a:prstClr val="black">
                <a:alpha val="25000"/>
              </a:prstClr>
            </a:outerShdw>
          </a:effectLst>
        </c:spPr>
      </c:pivotFmt>
      <c:pivotFmt>
        <c:idx val="51"/>
        <c:spPr>
          <a:solidFill>
            <a:schemeClr val="accent1"/>
          </a:solidFill>
          <a:ln>
            <a:noFill/>
          </a:ln>
          <a:effectLst>
            <a:outerShdw blurRad="317500" algn="ctr" rotWithShape="0">
              <a:prstClr val="black">
                <a:alpha val="25000"/>
              </a:prstClr>
            </a:outerShdw>
          </a:effectLst>
        </c:spPr>
      </c:pivotFmt>
      <c:pivotFmt>
        <c:idx val="52"/>
        <c:spPr>
          <a:solidFill>
            <a:schemeClr val="accent1"/>
          </a:solidFill>
          <a:ln>
            <a:noFill/>
          </a:ln>
          <a:effectLst>
            <a:outerShdw blurRad="317500" algn="ctr" rotWithShape="0">
              <a:prstClr val="black">
                <a:alpha val="25000"/>
              </a:prstClr>
            </a:outerShdw>
          </a:effectLst>
        </c:spPr>
      </c:pivotFmt>
      <c:pivotFmt>
        <c:idx val="53"/>
        <c:spPr>
          <a:solidFill>
            <a:schemeClr val="accent1"/>
          </a:solidFill>
          <a:ln>
            <a:noFill/>
          </a:ln>
          <a:effectLst>
            <a:outerShdw blurRad="317500" algn="ctr" rotWithShape="0">
              <a:prstClr val="black">
                <a:alpha val="25000"/>
              </a:prstClr>
            </a:outerShdw>
          </a:effectLst>
        </c:spPr>
      </c:pivotFmt>
      <c:pivotFmt>
        <c:idx val="54"/>
        <c:spPr>
          <a:solidFill>
            <a:schemeClr val="accent1"/>
          </a:solidFill>
          <a:ln>
            <a:noFill/>
          </a:ln>
          <a:effectLst>
            <a:outerShdw blurRad="317500" algn="ctr" rotWithShape="0">
              <a:prstClr val="black">
                <a:alpha val="25000"/>
              </a:prstClr>
            </a:outerShdw>
          </a:effectLst>
        </c:spPr>
      </c:pivotFmt>
      <c:pivotFmt>
        <c:idx val="55"/>
        <c:spPr>
          <a:solidFill>
            <a:schemeClr val="accent1"/>
          </a:solidFill>
          <a:ln>
            <a:noFill/>
          </a:ln>
          <a:effectLst>
            <a:outerShdw blurRad="317500" algn="ctr" rotWithShape="0">
              <a:prstClr val="black">
                <a:alpha val="25000"/>
              </a:prstClr>
            </a:outerShdw>
          </a:effectLst>
        </c:spPr>
      </c:pivotFmt>
      <c:pivotFmt>
        <c:idx val="56"/>
        <c:spPr>
          <a:solidFill>
            <a:schemeClr val="accent1"/>
          </a:solidFill>
          <a:ln>
            <a:noFill/>
          </a:ln>
          <a:effectLst>
            <a:outerShdw blurRad="317500" algn="ctr" rotWithShape="0">
              <a:prstClr val="black">
                <a:alpha val="25000"/>
              </a:prstClr>
            </a:outerShdw>
          </a:effectLst>
        </c:spPr>
      </c:pivotFmt>
      <c:pivotFmt>
        <c:idx val="57"/>
        <c:spPr>
          <a:solidFill>
            <a:schemeClr val="accent1"/>
          </a:solidFill>
          <a:ln>
            <a:noFill/>
          </a:ln>
          <a:effectLst>
            <a:outerShdw blurRad="317500" algn="ctr" rotWithShape="0">
              <a:prstClr val="black">
                <a:alpha val="25000"/>
              </a:prstClr>
            </a:outerShdw>
          </a:effectLst>
        </c:spPr>
      </c:pivotFmt>
      <c:pivotFmt>
        <c:idx val="58"/>
        <c:spPr>
          <a:solidFill>
            <a:schemeClr val="accent1"/>
          </a:solidFill>
          <a:ln>
            <a:noFill/>
          </a:ln>
          <a:effectLst>
            <a:outerShdw blurRad="317500" algn="ctr" rotWithShape="0">
              <a:prstClr val="black">
                <a:alpha val="25000"/>
              </a:prstClr>
            </a:outerShdw>
          </a:effectLst>
        </c:spPr>
      </c:pivotFmt>
      <c:pivotFmt>
        <c:idx val="59"/>
        <c:spPr>
          <a:solidFill>
            <a:schemeClr val="accent1"/>
          </a:solidFill>
          <a:ln>
            <a:noFill/>
          </a:ln>
          <a:effectLst>
            <a:outerShdw blurRad="317500" algn="ctr" rotWithShape="0">
              <a:prstClr val="black">
                <a:alpha val="25000"/>
              </a:prstClr>
            </a:outerShdw>
          </a:effectLst>
        </c:spPr>
      </c:pivotFmt>
      <c:pivotFmt>
        <c:idx val="60"/>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'P6-P7'!$B$3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A8F-46B1-BF85-CA58E1C2CC4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A8F-46B1-BF85-CA58E1C2CC4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A8F-46B1-BF85-CA58E1C2CC41}"/>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A8F-46B1-BF85-CA58E1C2CC41}"/>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A8F-46B1-BF85-CA58E1C2CC41}"/>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A8F-46B1-BF85-CA58E1C2CC41}"/>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4A8F-46B1-BF85-CA58E1C2CC41}"/>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4A8F-46B1-BF85-CA58E1C2CC41}"/>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4A8F-46B1-BF85-CA58E1C2CC41}"/>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4A8F-46B1-BF85-CA58E1C2CC41}"/>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4A8F-46B1-BF85-CA58E1C2CC41}"/>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4A8F-46B1-BF85-CA58E1C2CC41}"/>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4A8F-46B1-BF85-CA58E1C2CC41}"/>
              </c:ext>
            </c:extLst>
          </c:dPt>
          <c:dPt>
            <c:idx val="13"/>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4A8F-46B1-BF85-CA58E1C2CC41}"/>
              </c:ext>
            </c:extLst>
          </c:dPt>
          <c:dPt>
            <c:idx val="14"/>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4A8F-46B1-BF85-CA58E1C2CC41}"/>
              </c:ext>
            </c:extLst>
          </c:dPt>
          <c:dPt>
            <c:idx val="15"/>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4A8F-46B1-BF85-CA58E1C2CC41}"/>
              </c:ext>
            </c:extLst>
          </c:dPt>
          <c:dPt>
            <c:idx val="16"/>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4A8F-46B1-BF85-CA58E1C2CC41}"/>
              </c:ext>
            </c:extLst>
          </c:dPt>
          <c:dPt>
            <c:idx val="17"/>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4A8F-46B1-BF85-CA58E1C2CC41}"/>
              </c:ext>
            </c:extLst>
          </c:dPt>
          <c:dPt>
            <c:idx val="18"/>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4A8F-46B1-BF85-CA58E1C2CC4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'P6-P7'!$A$4:$A$23</c:f>
              <c:strCache>
                <c:ptCount val="19"/>
                <c:pt idx="0">
                  <c:v>REAL CARTAGENA</c:v>
                </c:pt>
                <c:pt idx="1">
                  <c:v>ATLETICO HUILA</c:v>
                </c:pt>
                <c:pt idx="2">
                  <c:v>BOYACA CHICO</c:v>
                </c:pt>
                <c:pt idx="3">
                  <c:v>AGUILAS DORADAS</c:v>
                </c:pt>
                <c:pt idx="4">
                  <c:v>CORTULUA</c:v>
                </c:pt>
                <c:pt idx="5">
                  <c:v>DEPORTES QUINDIO</c:v>
                </c:pt>
                <c:pt idx="6">
                  <c:v>UNION MAGDALENA</c:v>
                </c:pt>
                <c:pt idx="7">
                  <c:v>ONCE CALDAS</c:v>
                </c:pt>
                <c:pt idx="8">
                  <c:v>DEPORTES TOLIMA</c:v>
                </c:pt>
                <c:pt idx="9">
                  <c:v>AMERICA DE CALI</c:v>
                </c:pt>
                <c:pt idx="10">
                  <c:v>DEPORTIVO PEREIRA</c:v>
                </c:pt>
                <c:pt idx="11">
                  <c:v>SANTA FE</c:v>
                </c:pt>
                <c:pt idx="12">
                  <c:v>ATLETICO BUCARAMANGA</c:v>
                </c:pt>
                <c:pt idx="13">
                  <c:v>DEPORTIVO CALI</c:v>
                </c:pt>
                <c:pt idx="14">
                  <c:v>ATLETICO NACIONAL</c:v>
                </c:pt>
                <c:pt idx="15">
                  <c:v>CUCUTA DEPORTIVO</c:v>
                </c:pt>
                <c:pt idx="16">
                  <c:v>JUNIOR</c:v>
                </c:pt>
                <c:pt idx="17">
                  <c:v>INDEPENDIENTE MEDELLIN</c:v>
                </c:pt>
                <c:pt idx="18">
                  <c:v>MILLONARIOS</c:v>
                </c:pt>
              </c:strCache>
            </c:strRef>
          </c:cat>
          <c:val>
            <c:numRef>
              <c:f>'P6-P7'!$B$4:$B$23</c:f>
              <c:numCache>
                <c:formatCode>General</c:formatCode>
                <c:ptCount val="19"/>
                <c:pt idx="0">
                  <c:v>12</c:v>
                </c:pt>
                <c:pt idx="1">
                  <c:v>13</c:v>
                </c:pt>
                <c:pt idx="2">
                  <c:v>13</c:v>
                </c:pt>
                <c:pt idx="3">
                  <c:v>13</c:v>
                </c:pt>
                <c:pt idx="4">
                  <c:v>19</c:v>
                </c:pt>
                <c:pt idx="5">
                  <c:v>41</c:v>
                </c:pt>
                <c:pt idx="6">
                  <c:v>41</c:v>
                </c:pt>
                <c:pt idx="7">
                  <c:v>55</c:v>
                </c:pt>
                <c:pt idx="8">
                  <c:v>58</c:v>
                </c:pt>
                <c:pt idx="9">
                  <c:v>77</c:v>
                </c:pt>
                <c:pt idx="10">
                  <c:v>120</c:v>
                </c:pt>
                <c:pt idx="11">
                  <c:v>156</c:v>
                </c:pt>
                <c:pt idx="12">
                  <c:v>158</c:v>
                </c:pt>
                <c:pt idx="13">
                  <c:v>172</c:v>
                </c:pt>
                <c:pt idx="14">
                  <c:v>180</c:v>
                </c:pt>
                <c:pt idx="15">
                  <c:v>207</c:v>
                </c:pt>
                <c:pt idx="16">
                  <c:v>229</c:v>
                </c:pt>
                <c:pt idx="17">
                  <c:v>329</c:v>
                </c:pt>
                <c:pt idx="18">
                  <c:v>379</c:v>
                </c:pt>
              </c:numCache>
            </c:numRef>
          </c:val>
          <c:extLst>
            <c:ext xmlns:c16="http://schemas.microsoft.com/office/drawing/2014/chart" uri="{C3380CC4-5D6E-409C-BE32-E72D297353CC}">
              <c16:uniqueId val="{00000000-8BF8-4154-8D70-73B4F5B0AFFF}"/>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pivotSource>
    <c:name>[FPC tarea final lunes 29 (1) (Autoguardado).xlsx]P6-P7!TablaDinámica9</c:name>
    <c:fmtId val="2"/>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lumMod val="65000"/>
                    <a:lumOff val="35000"/>
                  </a:srgbClr>
                </a:solidFill>
                <a:latin typeface="+mn-lt"/>
                <a:ea typeface="+mn-ea"/>
                <a:cs typeface="+mn-cs"/>
              </a:defRPr>
            </a:pPr>
            <a:r>
              <a:rPr lang="en-US"/>
              <a:t>Total</a:t>
            </a:r>
            <a:r>
              <a:rPr lang="en-US" baseline="0"/>
              <a:t> de</a:t>
            </a:r>
            <a:r>
              <a:rPr lang="en-US" sz="1800" b="1" i="0" baseline="0">
                <a:effectLst/>
              </a:rPr>
              <a:t> goles en cada década por equipo desde 1940 hasta 2020</a:t>
            </a:r>
            <a:endParaRPr lang="en-US">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lumMod val="65000"/>
                  <a:lumOff val="35000"/>
                </a:srgbClr>
              </a:solidFill>
              <a:latin typeface="+mn-lt"/>
              <a:ea typeface="+mn-ea"/>
              <a:cs typeface="+mn-cs"/>
            </a:defRPr>
          </a:pPr>
          <a:endParaRPr lang="en-US"/>
        </a:p>
      </c:txPr>
    </c:title>
    <c:autoTitleDeleted val="0"/>
    <c:pivotFmts>
      <c:pivotFmt>
        <c:idx val="0"/>
      </c:pivotFmt>
      <c:pivotFmt>
        <c:idx val="1"/>
        <c:spPr>
          <a:solidFill>
            <a:schemeClr val="accent4"/>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olidFill>
          <a:ln>
            <a:noFill/>
          </a:ln>
          <a:effectLst>
            <a:outerShdw blurRad="317500" algn="ctr" rotWithShape="0">
              <a:prstClr val="black">
                <a:alpha val="25000"/>
              </a:prstClr>
            </a:outerShdw>
          </a:effectLst>
        </c:spPr>
      </c:pivotFmt>
      <c:pivotFmt>
        <c:idx val="4"/>
        <c:spPr>
          <a:solidFill>
            <a:schemeClr val="accent4"/>
          </a:solidFill>
          <a:ln>
            <a:noFill/>
          </a:ln>
          <a:effectLst>
            <a:outerShdw blurRad="317500" algn="ctr" rotWithShape="0">
              <a:prstClr val="black">
                <a:alpha val="25000"/>
              </a:prstClr>
            </a:outerShdw>
          </a:effectLst>
        </c:spPr>
      </c:pivotFmt>
      <c:pivotFmt>
        <c:idx val="5"/>
        <c:spPr>
          <a:solidFill>
            <a:schemeClr val="accent4"/>
          </a:solidFill>
          <a:ln>
            <a:noFill/>
          </a:ln>
          <a:effectLst>
            <a:outerShdw blurRad="317500" algn="ctr" rotWithShape="0">
              <a:prstClr val="black">
                <a:alpha val="25000"/>
              </a:prstClr>
            </a:outerShdw>
          </a:effectLst>
        </c:spPr>
      </c:pivotFmt>
      <c:pivotFmt>
        <c:idx val="6"/>
        <c:spPr>
          <a:solidFill>
            <a:schemeClr val="accent4"/>
          </a:solidFill>
          <a:ln>
            <a:noFill/>
          </a:ln>
          <a:effectLst>
            <a:outerShdw blurRad="317500" algn="ctr" rotWithShape="0">
              <a:prstClr val="black">
                <a:alpha val="25000"/>
              </a:prstClr>
            </a:outerShdw>
          </a:effectLst>
        </c:spPr>
      </c:pivotFmt>
      <c:pivotFmt>
        <c:idx val="7"/>
        <c:spPr>
          <a:solidFill>
            <a:schemeClr val="accent4"/>
          </a:solidFill>
          <a:ln>
            <a:noFill/>
          </a:ln>
          <a:effectLst>
            <a:outerShdw blurRad="317500" algn="ctr" rotWithShape="0">
              <a:prstClr val="black">
                <a:alpha val="25000"/>
              </a:prstClr>
            </a:outerShdw>
          </a:effectLst>
        </c:spPr>
      </c:pivotFmt>
      <c:pivotFmt>
        <c:idx val="8"/>
        <c:spPr>
          <a:solidFill>
            <a:schemeClr val="accent4"/>
          </a:solidFill>
          <a:ln>
            <a:noFill/>
          </a:ln>
          <a:effectLst>
            <a:outerShdw blurRad="317500" algn="ctr" rotWithShape="0">
              <a:prstClr val="black">
                <a:alpha val="25000"/>
              </a:prstClr>
            </a:outerShdw>
          </a:effectLst>
        </c:spPr>
      </c:pivotFmt>
      <c:pivotFmt>
        <c:idx val="9"/>
        <c:spPr>
          <a:solidFill>
            <a:schemeClr val="accent4"/>
          </a:solidFill>
          <a:ln>
            <a:noFill/>
          </a:ln>
          <a:effectLst>
            <a:outerShdw blurRad="317500" algn="ctr" rotWithShape="0">
              <a:prstClr val="black">
                <a:alpha val="25000"/>
              </a:prstClr>
            </a:outerShdw>
          </a:effectLst>
        </c:spPr>
      </c:pivotFmt>
      <c:pivotFmt>
        <c:idx val="10"/>
        <c:spPr>
          <a:solidFill>
            <a:schemeClr val="accent4"/>
          </a:solidFill>
          <a:ln>
            <a:noFill/>
          </a:ln>
          <a:effectLst>
            <a:outerShdw blurRad="317500" algn="ctr" rotWithShape="0">
              <a:prstClr val="black">
                <a:alpha val="25000"/>
              </a:prstClr>
            </a:outerShdw>
          </a:effectLst>
        </c:spPr>
      </c:pivotFmt>
      <c:pivotFmt>
        <c:idx val="11"/>
        <c:spPr>
          <a:solidFill>
            <a:schemeClr val="accent4"/>
          </a:solidFill>
          <a:ln>
            <a:noFill/>
          </a:ln>
          <a:effectLst>
            <a:outerShdw blurRad="317500" algn="ctr" rotWithShape="0">
              <a:prstClr val="black">
                <a:alpha val="25000"/>
              </a:prstClr>
            </a:outerShdw>
          </a:effectLst>
        </c:spPr>
      </c:pivotFmt>
      <c:pivotFmt>
        <c:idx val="12"/>
        <c:spPr>
          <a:solidFill>
            <a:schemeClr val="accent4"/>
          </a:solidFill>
          <a:ln>
            <a:noFill/>
          </a:ln>
          <a:effectLst>
            <a:outerShdw blurRad="317500" algn="ctr" rotWithShape="0">
              <a:prstClr val="black">
                <a:alpha val="25000"/>
              </a:prstClr>
            </a:outerShdw>
          </a:effectLst>
        </c:spPr>
      </c:pivotFmt>
      <c:pivotFmt>
        <c:idx val="13"/>
        <c:spPr>
          <a:solidFill>
            <a:schemeClr val="accent4"/>
          </a:solidFill>
          <a:ln>
            <a:noFill/>
          </a:ln>
          <a:effectLst>
            <a:outerShdw blurRad="317500" algn="ctr" rotWithShape="0">
              <a:prstClr val="black">
                <a:alpha val="25000"/>
              </a:prstClr>
            </a:outerShdw>
          </a:effectLst>
        </c:spPr>
      </c:pivotFmt>
      <c:pivotFmt>
        <c:idx val="14"/>
        <c:spPr>
          <a:solidFill>
            <a:schemeClr val="accent4"/>
          </a:solidFill>
          <a:ln>
            <a:noFill/>
          </a:ln>
          <a:effectLst>
            <a:outerShdw blurRad="317500" algn="ctr" rotWithShape="0">
              <a:prstClr val="black">
                <a:alpha val="25000"/>
              </a:prstClr>
            </a:outerShdw>
          </a:effectLst>
        </c:spPr>
      </c:pivotFmt>
      <c:pivotFmt>
        <c:idx val="15"/>
        <c:spPr>
          <a:solidFill>
            <a:schemeClr val="accent4"/>
          </a:solidFill>
          <a:ln>
            <a:noFill/>
          </a:ln>
          <a:effectLst>
            <a:outerShdw blurRad="317500" algn="ctr" rotWithShape="0">
              <a:prstClr val="black">
                <a:alpha val="25000"/>
              </a:prstClr>
            </a:outerShdw>
          </a:effectLst>
        </c:spPr>
      </c:pivotFmt>
      <c:pivotFmt>
        <c:idx val="16"/>
        <c:spPr>
          <a:solidFill>
            <a:schemeClr val="accent4"/>
          </a:solidFill>
          <a:ln>
            <a:noFill/>
          </a:ln>
          <a:effectLst>
            <a:outerShdw blurRad="317500" algn="ctr" rotWithShape="0">
              <a:prstClr val="black">
                <a:alpha val="25000"/>
              </a:prstClr>
            </a:outerShdw>
          </a:effectLst>
        </c:spPr>
      </c:pivotFmt>
      <c:pivotFmt>
        <c:idx val="17"/>
        <c:spPr>
          <a:solidFill>
            <a:schemeClr val="accent4"/>
          </a:solidFill>
          <a:ln>
            <a:noFill/>
          </a:ln>
          <a:effectLst>
            <a:outerShdw blurRad="317500" algn="ctr" rotWithShape="0">
              <a:prstClr val="black">
                <a:alpha val="25000"/>
              </a:prstClr>
            </a:outerShdw>
          </a:effectLst>
        </c:spPr>
      </c:pivotFmt>
      <c:pivotFmt>
        <c:idx val="18"/>
        <c:spPr>
          <a:solidFill>
            <a:schemeClr val="accent4"/>
          </a:solidFill>
          <a:ln>
            <a:noFill/>
          </a:ln>
          <a:effectLst>
            <a:outerShdw blurRad="317500" algn="ctr" rotWithShape="0">
              <a:prstClr val="black">
                <a:alpha val="25000"/>
              </a:prstClr>
            </a:outerShdw>
          </a:effectLst>
        </c:spPr>
      </c:pivotFmt>
      <c:pivotFmt>
        <c:idx val="19"/>
        <c:spPr>
          <a:solidFill>
            <a:schemeClr val="accent4"/>
          </a:solidFill>
          <a:ln>
            <a:noFill/>
          </a:ln>
          <a:effectLst>
            <a:outerShdw blurRad="317500" algn="ctr" rotWithShape="0">
              <a:prstClr val="black">
                <a:alpha val="25000"/>
              </a:prstClr>
            </a:outerShdw>
          </a:effectLst>
        </c:spPr>
      </c:pivotFmt>
      <c:pivotFmt>
        <c:idx val="20"/>
        <c:spPr>
          <a:solidFill>
            <a:schemeClr val="accent4"/>
          </a:solidFill>
          <a:ln>
            <a:noFill/>
          </a:ln>
          <a:effectLst>
            <a:outerShdw blurRad="317500" algn="ctr" rotWithShape="0">
              <a:prstClr val="black">
                <a:alpha val="25000"/>
              </a:prstClr>
            </a:outerShdw>
          </a:effectLst>
        </c:spPr>
      </c:pivotFmt>
      <c:pivotFmt>
        <c:idx val="21"/>
        <c:spPr>
          <a:solidFill>
            <a:schemeClr val="accent4"/>
          </a:solidFill>
          <a:ln>
            <a:noFill/>
          </a:ln>
          <a:effectLst>
            <a:outerShdw blurRad="317500" algn="ctr" rotWithShape="0">
              <a:prstClr val="black">
                <a:alpha val="25000"/>
              </a:prstClr>
            </a:outerShdw>
          </a:effectLst>
        </c:spPr>
      </c:pivotFmt>
      <c:pivotFmt>
        <c:idx val="22"/>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4"/>
          </a:solidFill>
          <a:ln>
            <a:noFill/>
          </a:ln>
          <a:effectLst>
            <a:outerShdw blurRad="317500" algn="ctr" rotWithShape="0">
              <a:prstClr val="black">
                <a:alpha val="25000"/>
              </a:prstClr>
            </a:outerShdw>
          </a:effectLst>
        </c:spPr>
      </c:pivotFmt>
      <c:pivotFmt>
        <c:idx val="24"/>
        <c:spPr>
          <a:solidFill>
            <a:schemeClr val="accent4"/>
          </a:solidFill>
          <a:ln>
            <a:noFill/>
          </a:ln>
          <a:effectLst>
            <a:outerShdw blurRad="317500" algn="ctr" rotWithShape="0">
              <a:prstClr val="black">
                <a:alpha val="25000"/>
              </a:prstClr>
            </a:outerShdw>
          </a:effectLst>
        </c:spPr>
      </c:pivotFmt>
      <c:pivotFmt>
        <c:idx val="25"/>
        <c:spPr>
          <a:solidFill>
            <a:schemeClr val="accent4"/>
          </a:solidFill>
          <a:ln>
            <a:noFill/>
          </a:ln>
          <a:effectLst>
            <a:outerShdw blurRad="317500" algn="ctr" rotWithShape="0">
              <a:prstClr val="black">
                <a:alpha val="25000"/>
              </a:prstClr>
            </a:outerShdw>
          </a:effectLst>
        </c:spPr>
      </c:pivotFmt>
      <c:pivotFmt>
        <c:idx val="26"/>
        <c:spPr>
          <a:solidFill>
            <a:schemeClr val="accent4"/>
          </a:solidFill>
          <a:ln>
            <a:noFill/>
          </a:ln>
          <a:effectLst>
            <a:outerShdw blurRad="317500" algn="ctr" rotWithShape="0">
              <a:prstClr val="black">
                <a:alpha val="25000"/>
              </a:prstClr>
            </a:outerShdw>
          </a:effectLst>
        </c:spPr>
      </c:pivotFmt>
      <c:pivotFmt>
        <c:idx val="27"/>
        <c:spPr>
          <a:solidFill>
            <a:schemeClr val="accent4"/>
          </a:solidFill>
          <a:ln>
            <a:noFill/>
          </a:ln>
          <a:effectLst>
            <a:outerShdw blurRad="317500" algn="ctr" rotWithShape="0">
              <a:prstClr val="black">
                <a:alpha val="25000"/>
              </a:prstClr>
            </a:outerShdw>
          </a:effectLst>
        </c:spPr>
      </c:pivotFmt>
      <c:pivotFmt>
        <c:idx val="28"/>
        <c:spPr>
          <a:solidFill>
            <a:schemeClr val="accent4"/>
          </a:solidFill>
          <a:ln>
            <a:noFill/>
          </a:ln>
          <a:effectLst>
            <a:outerShdw blurRad="317500" algn="ctr" rotWithShape="0">
              <a:prstClr val="black">
                <a:alpha val="25000"/>
              </a:prstClr>
            </a:outerShdw>
          </a:effectLst>
        </c:spPr>
      </c:pivotFmt>
      <c:pivotFmt>
        <c:idx val="29"/>
        <c:spPr>
          <a:solidFill>
            <a:schemeClr val="accent4"/>
          </a:solidFill>
          <a:ln>
            <a:noFill/>
          </a:ln>
          <a:effectLst>
            <a:outerShdw blurRad="317500" algn="ctr" rotWithShape="0">
              <a:prstClr val="black">
                <a:alpha val="25000"/>
              </a:prstClr>
            </a:outerShdw>
          </a:effectLst>
        </c:spPr>
      </c:pivotFmt>
      <c:pivotFmt>
        <c:idx val="30"/>
        <c:spPr>
          <a:solidFill>
            <a:schemeClr val="accent4"/>
          </a:solidFill>
          <a:ln>
            <a:noFill/>
          </a:ln>
          <a:effectLst>
            <a:outerShdw blurRad="317500" algn="ctr" rotWithShape="0">
              <a:prstClr val="black">
                <a:alpha val="25000"/>
              </a:prstClr>
            </a:outerShdw>
          </a:effectLst>
        </c:spPr>
      </c:pivotFmt>
      <c:pivotFmt>
        <c:idx val="31"/>
        <c:spPr>
          <a:solidFill>
            <a:schemeClr val="accent4"/>
          </a:solidFill>
          <a:ln>
            <a:noFill/>
          </a:ln>
          <a:effectLst>
            <a:outerShdw blurRad="317500" algn="ctr" rotWithShape="0">
              <a:prstClr val="black">
                <a:alpha val="25000"/>
              </a:prstClr>
            </a:outerShdw>
          </a:effectLst>
        </c:spPr>
      </c:pivotFmt>
      <c:pivotFmt>
        <c:idx val="32"/>
        <c:spPr>
          <a:solidFill>
            <a:schemeClr val="accent4"/>
          </a:solidFill>
          <a:ln>
            <a:noFill/>
          </a:ln>
          <a:effectLst>
            <a:outerShdw blurRad="317500" algn="ctr" rotWithShape="0">
              <a:prstClr val="black">
                <a:alpha val="25000"/>
              </a:prstClr>
            </a:outerShdw>
          </a:effectLst>
        </c:spPr>
      </c:pivotFmt>
      <c:pivotFmt>
        <c:idx val="33"/>
        <c:spPr>
          <a:solidFill>
            <a:schemeClr val="accent4"/>
          </a:solidFill>
          <a:ln>
            <a:noFill/>
          </a:ln>
          <a:effectLst>
            <a:outerShdw blurRad="317500" algn="ctr" rotWithShape="0">
              <a:prstClr val="black">
                <a:alpha val="25000"/>
              </a:prstClr>
            </a:outerShdw>
          </a:effectLst>
        </c:spPr>
      </c:pivotFmt>
      <c:pivotFmt>
        <c:idx val="34"/>
        <c:spPr>
          <a:solidFill>
            <a:schemeClr val="accent4"/>
          </a:solidFill>
          <a:ln>
            <a:noFill/>
          </a:ln>
          <a:effectLst>
            <a:outerShdw blurRad="317500" algn="ctr" rotWithShape="0">
              <a:prstClr val="black">
                <a:alpha val="25000"/>
              </a:prstClr>
            </a:outerShdw>
          </a:effectLst>
        </c:spPr>
      </c:pivotFmt>
      <c:pivotFmt>
        <c:idx val="35"/>
        <c:spPr>
          <a:solidFill>
            <a:schemeClr val="accent4"/>
          </a:solidFill>
          <a:ln>
            <a:noFill/>
          </a:ln>
          <a:effectLst>
            <a:outerShdw blurRad="317500" algn="ctr" rotWithShape="0">
              <a:prstClr val="black">
                <a:alpha val="25000"/>
              </a:prstClr>
            </a:outerShdw>
          </a:effectLst>
        </c:spPr>
      </c:pivotFmt>
      <c:pivotFmt>
        <c:idx val="36"/>
        <c:spPr>
          <a:solidFill>
            <a:schemeClr val="accent4"/>
          </a:solidFill>
          <a:ln>
            <a:noFill/>
          </a:ln>
          <a:effectLst>
            <a:outerShdw blurRad="317500" algn="ctr" rotWithShape="0">
              <a:prstClr val="black">
                <a:alpha val="25000"/>
              </a:prstClr>
            </a:outerShdw>
          </a:effectLst>
        </c:spPr>
      </c:pivotFmt>
      <c:pivotFmt>
        <c:idx val="37"/>
        <c:spPr>
          <a:solidFill>
            <a:schemeClr val="accent4"/>
          </a:solidFill>
          <a:ln>
            <a:noFill/>
          </a:ln>
          <a:effectLst>
            <a:outerShdw blurRad="317500" algn="ctr" rotWithShape="0">
              <a:prstClr val="black">
                <a:alpha val="25000"/>
              </a:prstClr>
            </a:outerShdw>
          </a:effectLst>
        </c:spPr>
      </c:pivotFmt>
      <c:pivotFmt>
        <c:idx val="38"/>
        <c:spPr>
          <a:solidFill>
            <a:schemeClr val="accent4"/>
          </a:solidFill>
          <a:ln>
            <a:noFill/>
          </a:ln>
          <a:effectLst>
            <a:outerShdw blurRad="317500" algn="ctr" rotWithShape="0">
              <a:prstClr val="black">
                <a:alpha val="25000"/>
              </a:prstClr>
            </a:outerShdw>
          </a:effectLst>
        </c:spPr>
      </c:pivotFmt>
      <c:pivotFmt>
        <c:idx val="39"/>
        <c:spPr>
          <a:solidFill>
            <a:schemeClr val="accent4"/>
          </a:solidFill>
          <a:ln>
            <a:noFill/>
          </a:ln>
          <a:effectLst>
            <a:outerShdw blurRad="317500" algn="ctr" rotWithShape="0">
              <a:prstClr val="black">
                <a:alpha val="25000"/>
              </a:prstClr>
            </a:outerShdw>
          </a:effectLst>
        </c:spPr>
      </c:pivotFmt>
      <c:pivotFmt>
        <c:idx val="40"/>
        <c:spPr>
          <a:solidFill>
            <a:schemeClr val="accent4"/>
          </a:solidFill>
          <a:ln>
            <a:noFill/>
          </a:ln>
          <a:effectLst>
            <a:outerShdw blurRad="317500" algn="ctr" rotWithShape="0">
              <a:prstClr val="black">
                <a:alpha val="25000"/>
              </a:prstClr>
            </a:outerShdw>
          </a:effectLst>
        </c:spPr>
      </c:pivotFmt>
      <c:pivotFmt>
        <c:idx val="41"/>
        <c:spPr>
          <a:solidFill>
            <a:schemeClr val="accent4"/>
          </a:solidFill>
          <a:ln>
            <a:noFill/>
          </a:ln>
          <a:effectLst>
            <a:outerShdw blurRad="317500" algn="ctr" rotWithShape="0">
              <a:prstClr val="black">
                <a:alpha val="25000"/>
              </a:prstClr>
            </a:outerShdw>
          </a:effectLst>
        </c:spPr>
      </c:pivotFmt>
      <c:pivotFmt>
        <c:idx val="42"/>
        <c:spPr>
          <a:solidFill>
            <a:schemeClr val="accent4"/>
          </a:solidFill>
          <a:ln>
            <a:noFill/>
          </a:ln>
          <a:effectLst>
            <a:outerShdw blurRad="317500" algn="ctr" rotWithShape="0">
              <a:prstClr val="black">
                <a:alpha val="25000"/>
              </a:prstClr>
            </a:outerShdw>
          </a:effectLst>
        </c:spPr>
        <c:marker>
          <c:symbol val="none"/>
        </c:marker>
      </c:pivotFmt>
      <c:pivotFmt>
        <c:idx val="43"/>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4"/>
          </a:solidFill>
          <a:ln>
            <a:noFill/>
          </a:ln>
          <a:effectLst>
            <a:outerShdw blurRad="317500" algn="ctr" rotWithShape="0">
              <a:prstClr val="black">
                <a:alpha val="25000"/>
              </a:prstClr>
            </a:outerShdw>
          </a:effectLst>
        </c:spPr>
        <c:marker>
          <c:symbol val="none"/>
        </c:marker>
      </c:pivotFmt>
    </c:pivotFmts>
    <c:plotArea>
      <c:layout/>
      <c:barChart>
        <c:barDir val="bar"/>
        <c:grouping val="clustered"/>
        <c:varyColors val="0"/>
        <c:ser>
          <c:idx val="0"/>
          <c:order val="0"/>
          <c:tx>
            <c:strRef>
              <c:f>'P6-P7'!$B$3</c:f>
              <c:strCache>
                <c:ptCount val="1"/>
                <c:pt idx="0">
                  <c:v>Total</c:v>
                </c:pt>
              </c:strCache>
            </c:strRef>
          </c:tx>
          <c:spPr>
            <a:solidFill>
              <a:schemeClr val="accent4"/>
            </a:solidFill>
            <a:ln>
              <a:noFill/>
            </a:ln>
            <a:effectLst>
              <a:outerShdw blurRad="317500" algn="ctr" rotWithShape="0">
                <a:prstClr val="black">
                  <a:alpha val="25000"/>
                </a:prstClr>
              </a:outerShdw>
            </a:effectLst>
          </c:spPr>
          <c:invertIfNegative val="0"/>
          <c:cat>
            <c:strRef>
              <c:f>'P6-P7'!$A$4:$A$23</c:f>
              <c:strCache>
                <c:ptCount val="19"/>
                <c:pt idx="0">
                  <c:v>REAL CARTAGENA</c:v>
                </c:pt>
                <c:pt idx="1">
                  <c:v>ATLETICO HUILA</c:v>
                </c:pt>
                <c:pt idx="2">
                  <c:v>BOYACA CHICO</c:v>
                </c:pt>
                <c:pt idx="3">
                  <c:v>AGUILAS DORADAS</c:v>
                </c:pt>
                <c:pt idx="4">
                  <c:v>CORTULUA</c:v>
                </c:pt>
                <c:pt idx="5">
                  <c:v>DEPORTES QUINDIO</c:v>
                </c:pt>
                <c:pt idx="6">
                  <c:v>UNION MAGDALENA</c:v>
                </c:pt>
                <c:pt idx="7">
                  <c:v>ONCE CALDAS</c:v>
                </c:pt>
                <c:pt idx="8">
                  <c:v>DEPORTES TOLIMA</c:v>
                </c:pt>
                <c:pt idx="9">
                  <c:v>AMERICA DE CALI</c:v>
                </c:pt>
                <c:pt idx="10">
                  <c:v>DEPORTIVO PEREIRA</c:v>
                </c:pt>
                <c:pt idx="11">
                  <c:v>SANTA FE</c:v>
                </c:pt>
                <c:pt idx="12">
                  <c:v>ATLETICO BUCARAMANGA</c:v>
                </c:pt>
                <c:pt idx="13">
                  <c:v>DEPORTIVO CALI</c:v>
                </c:pt>
                <c:pt idx="14">
                  <c:v>ATLETICO NACIONAL</c:v>
                </c:pt>
                <c:pt idx="15">
                  <c:v>CUCUTA DEPORTIVO</c:v>
                </c:pt>
                <c:pt idx="16">
                  <c:v>JUNIOR</c:v>
                </c:pt>
                <c:pt idx="17">
                  <c:v>INDEPENDIENTE MEDELLIN</c:v>
                </c:pt>
                <c:pt idx="18">
                  <c:v>MILLONARIOS</c:v>
                </c:pt>
              </c:strCache>
            </c:strRef>
          </c:cat>
          <c:val>
            <c:numRef>
              <c:f>'P6-P7'!$B$4:$B$23</c:f>
              <c:numCache>
                <c:formatCode>General</c:formatCode>
                <c:ptCount val="19"/>
                <c:pt idx="0">
                  <c:v>12</c:v>
                </c:pt>
                <c:pt idx="1">
                  <c:v>13</c:v>
                </c:pt>
                <c:pt idx="2">
                  <c:v>13</c:v>
                </c:pt>
                <c:pt idx="3">
                  <c:v>13</c:v>
                </c:pt>
                <c:pt idx="4">
                  <c:v>19</c:v>
                </c:pt>
                <c:pt idx="5">
                  <c:v>41</c:v>
                </c:pt>
                <c:pt idx="6">
                  <c:v>41</c:v>
                </c:pt>
                <c:pt idx="7">
                  <c:v>55</c:v>
                </c:pt>
                <c:pt idx="8">
                  <c:v>58</c:v>
                </c:pt>
                <c:pt idx="9">
                  <c:v>77</c:v>
                </c:pt>
                <c:pt idx="10">
                  <c:v>120</c:v>
                </c:pt>
                <c:pt idx="11">
                  <c:v>156</c:v>
                </c:pt>
                <c:pt idx="12">
                  <c:v>158</c:v>
                </c:pt>
                <c:pt idx="13">
                  <c:v>172</c:v>
                </c:pt>
                <c:pt idx="14">
                  <c:v>180</c:v>
                </c:pt>
                <c:pt idx="15">
                  <c:v>207</c:v>
                </c:pt>
                <c:pt idx="16">
                  <c:v>229</c:v>
                </c:pt>
                <c:pt idx="17">
                  <c:v>329</c:v>
                </c:pt>
                <c:pt idx="18">
                  <c:v>379</c:v>
                </c:pt>
              </c:numCache>
            </c:numRef>
          </c:val>
          <c:extLst>
            <c:ext xmlns:c16="http://schemas.microsoft.com/office/drawing/2014/chart" uri="{C3380CC4-5D6E-409C-BE32-E72D297353CC}">
              <c16:uniqueId val="{00000026-F464-46F8-8784-F69E4622D2F5}"/>
            </c:ext>
          </c:extLst>
        </c:ser>
        <c:dLbls>
          <c:showLegendKey val="0"/>
          <c:showVal val="0"/>
          <c:showCatName val="0"/>
          <c:showSerName val="0"/>
          <c:showPercent val="0"/>
          <c:showBubbleSize val="0"/>
        </c:dLbls>
        <c:gapWidth val="75"/>
        <c:overlap val="40"/>
        <c:axId val="542006223"/>
        <c:axId val="541989583"/>
      </c:barChart>
      <c:valAx>
        <c:axId val="54198958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42006223"/>
        <c:crosses val="autoZero"/>
        <c:crossBetween val="between"/>
      </c:valAx>
      <c:catAx>
        <c:axId val="542006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41989583"/>
        <c:crosses val="autoZero"/>
        <c:auto val="1"/>
        <c:lblAlgn val="ctr"/>
        <c:lblOffset val="100"/>
        <c:noMultiLvlLbl val="0"/>
      </c:catAx>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[FPC tarea final lunes 29 (1) (Autoguardado).xlsx]P8!TablaDinámica10</c:name>
    <c:fmtId val="0"/>
  </c:pivotSource>
  <c:chart>
    <c:autoTitleDeleted val="0"/>
    <c:pivotFmts>
      <c:pivotFmt>
        <c:idx val="0"/>
      </c:pivotFmt>
      <c:pivotFmt>
        <c:idx val="1"/>
      </c:pivotFmt>
      <c:pivotFmt>
        <c:idx val="2"/>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'P8'!$B$3</c:f>
              <c:strCache>
                <c:ptCount val="1"/>
                <c:pt idx="0">
                  <c:v>Cuenta de DECADA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'P8'!$A$4:$A$23</c:f>
              <c:strCache>
                <c:ptCount val="19"/>
                <c:pt idx="0">
                  <c:v>CORTULUA</c:v>
                </c:pt>
                <c:pt idx="1">
                  <c:v>BOYACA CHICO</c:v>
                </c:pt>
                <c:pt idx="2">
                  <c:v>ATLETICO HUILA</c:v>
                </c:pt>
                <c:pt idx="3">
                  <c:v>REAL CARTAGENA</c:v>
                </c:pt>
                <c:pt idx="4">
                  <c:v>AGUILAS DORADAS</c:v>
                </c:pt>
                <c:pt idx="5">
                  <c:v>UNION MAGDALENA</c:v>
                </c:pt>
                <c:pt idx="6">
                  <c:v>DEPORTES QUINDIO</c:v>
                </c:pt>
                <c:pt idx="7">
                  <c:v>DEPORTES TOLIMA</c:v>
                </c:pt>
                <c:pt idx="8">
                  <c:v>ONCE CALDAS</c:v>
                </c:pt>
                <c:pt idx="9">
                  <c:v>AMERICA DE CALI</c:v>
                </c:pt>
                <c:pt idx="10">
                  <c:v>DEPORTIVO PEREIRA</c:v>
                </c:pt>
                <c:pt idx="11">
                  <c:v>ATLETICO BUCARAMANGA</c:v>
                </c:pt>
                <c:pt idx="12">
                  <c:v>SANTA FE</c:v>
                </c:pt>
                <c:pt idx="13">
                  <c:v>CUCUTA DEPORTIVO</c:v>
                </c:pt>
                <c:pt idx="14">
                  <c:v>DEPORTIVO CALI</c:v>
                </c:pt>
                <c:pt idx="15">
                  <c:v>ATLETICO NACIONAL</c:v>
                </c:pt>
                <c:pt idx="16">
                  <c:v>JUNIOR</c:v>
                </c:pt>
                <c:pt idx="17">
                  <c:v>INDEPENDIENTE MEDELLIN</c:v>
                </c:pt>
                <c:pt idx="18">
                  <c:v>MILLONARIOS</c:v>
                </c:pt>
              </c:strCache>
            </c:strRef>
          </c:cat>
          <c:val>
            <c:numRef>
              <c:f>'P8'!$B$4:$B$23</c:f>
              <c:numCache>
                <c:formatCode>General</c:formatCode>
                <c:ptCount val="19"/>
                <c:pt idx="0">
                  <c:v>1</c:v>
                </c:pt>
                <c:pt idx="1">
                  <c:v>1</c:v>
                </c:pt>
                <c:pt idx="2">
                  <c:v>1</c:v>
                </c:pt>
                <c:pt idx="3">
                  <c:v>1</c:v>
                </c:pt>
                <c:pt idx="4">
                  <c:v>1</c:v>
                </c:pt>
                <c:pt idx="5">
                  <c:v>2</c:v>
                </c:pt>
                <c:pt idx="6">
                  <c:v>2</c:v>
                </c:pt>
                <c:pt idx="7">
                  <c:v>3</c:v>
                </c:pt>
                <c:pt idx="8">
                  <c:v>3</c:v>
                </c:pt>
                <c:pt idx="9">
                  <c:v>4</c:v>
                </c:pt>
                <c:pt idx="10">
                  <c:v>5</c:v>
                </c:pt>
                <c:pt idx="11">
                  <c:v>6</c:v>
                </c:pt>
                <c:pt idx="12">
                  <c:v>6</c:v>
                </c:pt>
                <c:pt idx="13">
                  <c:v>7</c:v>
                </c:pt>
                <c:pt idx="14">
                  <c:v>7</c:v>
                </c:pt>
                <c:pt idx="15">
                  <c:v>9</c:v>
                </c:pt>
                <c:pt idx="16">
                  <c:v>10</c:v>
                </c:pt>
                <c:pt idx="17">
                  <c:v>15</c:v>
                </c:pt>
                <c:pt idx="18">
                  <c:v>15</c:v>
                </c:pt>
              </c:numCache>
            </c:numRef>
          </c:val>
          <c:extLst>
            <c:ext xmlns:c16="http://schemas.microsoft.com/office/drawing/2014/chart" uri="{C3380CC4-5D6E-409C-BE32-E72D297353CC}">
              <c16:uniqueId val="{00000000-9308-454F-90B0-58D2B2608F13}"/>
            </c:ext>
          </c:extLst>
        </c:ser>
        <c:dLbls>
          <c:showLegendKey val="0"/>
          <c:showVal val="0"/>
          <c:showCatName val="0"/>
          <c:showSerName val="0"/>
          <c:showPercent val="0"/>
          <c:showBubbleSize val="0"/>
        </c:dLbls>
        <c:gapWidth val="247"/>
        <c:overlap val="-27"/>
        <c:axId val="110864943"/>
        <c:axId val="110861615"/>
      </c:barChart>
      <c:lineChart>
        <c:grouping val="standard"/>
        <c:varyColors val="0"/>
        <c:ser>
          <c:idx val="1"/>
          <c:order val="1"/>
          <c:tx>
            <c:strRef>
              <c:f>'P8'!$C$3</c:f>
              <c:strCache>
                <c:ptCount val="1"/>
                <c:pt idx="0">
                  <c:v>Suma de GOLES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'P8'!$A$4:$A$23</c:f>
              <c:strCache>
                <c:ptCount val="19"/>
                <c:pt idx="0">
                  <c:v>CORTULUA</c:v>
                </c:pt>
                <c:pt idx="1">
                  <c:v>BOYACA CHICO</c:v>
                </c:pt>
                <c:pt idx="2">
                  <c:v>ATLETICO HUILA</c:v>
                </c:pt>
                <c:pt idx="3">
                  <c:v>REAL CARTAGENA</c:v>
                </c:pt>
                <c:pt idx="4">
                  <c:v>AGUILAS DORADAS</c:v>
                </c:pt>
                <c:pt idx="5">
                  <c:v>UNION MAGDALENA</c:v>
                </c:pt>
                <c:pt idx="6">
                  <c:v>DEPORTES QUINDIO</c:v>
                </c:pt>
                <c:pt idx="7">
                  <c:v>DEPORTES TOLIMA</c:v>
                </c:pt>
                <c:pt idx="8">
                  <c:v>ONCE CALDAS</c:v>
                </c:pt>
                <c:pt idx="9">
                  <c:v>AMERICA DE CALI</c:v>
                </c:pt>
                <c:pt idx="10">
                  <c:v>DEPORTIVO PEREIRA</c:v>
                </c:pt>
                <c:pt idx="11">
                  <c:v>ATLETICO BUCARAMANGA</c:v>
                </c:pt>
                <c:pt idx="12">
                  <c:v>SANTA FE</c:v>
                </c:pt>
                <c:pt idx="13">
                  <c:v>CUCUTA DEPORTIVO</c:v>
                </c:pt>
                <c:pt idx="14">
                  <c:v>DEPORTIVO CALI</c:v>
                </c:pt>
                <c:pt idx="15">
                  <c:v>ATLETICO NACIONAL</c:v>
                </c:pt>
                <c:pt idx="16">
                  <c:v>JUNIOR</c:v>
                </c:pt>
                <c:pt idx="17">
                  <c:v>INDEPENDIENTE MEDELLIN</c:v>
                </c:pt>
                <c:pt idx="18">
                  <c:v>MILLONARIOS</c:v>
                </c:pt>
              </c:strCache>
            </c:strRef>
          </c:cat>
          <c:val>
            <c:numRef>
              <c:f>'P8'!$C$4:$C$23</c:f>
              <c:numCache>
                <c:formatCode>General</c:formatCode>
                <c:ptCount val="19"/>
                <c:pt idx="0">
                  <c:v>19</c:v>
                </c:pt>
                <c:pt idx="1">
                  <c:v>13</c:v>
                </c:pt>
                <c:pt idx="2">
                  <c:v>13</c:v>
                </c:pt>
                <c:pt idx="3">
                  <c:v>12</c:v>
                </c:pt>
                <c:pt idx="4">
                  <c:v>13</c:v>
                </c:pt>
                <c:pt idx="5">
                  <c:v>41</c:v>
                </c:pt>
                <c:pt idx="6">
                  <c:v>41</c:v>
                </c:pt>
                <c:pt idx="7">
                  <c:v>58</c:v>
                </c:pt>
                <c:pt idx="8">
                  <c:v>55</c:v>
                </c:pt>
                <c:pt idx="9">
                  <c:v>77</c:v>
                </c:pt>
                <c:pt idx="10">
                  <c:v>120</c:v>
                </c:pt>
                <c:pt idx="11">
                  <c:v>158</c:v>
                </c:pt>
                <c:pt idx="12">
                  <c:v>156</c:v>
                </c:pt>
                <c:pt idx="13">
                  <c:v>207</c:v>
                </c:pt>
                <c:pt idx="14">
                  <c:v>172</c:v>
                </c:pt>
                <c:pt idx="15">
                  <c:v>180</c:v>
                </c:pt>
                <c:pt idx="16">
                  <c:v>229</c:v>
                </c:pt>
                <c:pt idx="17">
                  <c:v>329</c:v>
                </c:pt>
                <c:pt idx="18">
                  <c:v>379</c:v>
                </c:pt>
              </c:numCache>
            </c:numRef>
          </c:val>
          <c:smooth val="0"/>
          <c:extLst>
            <c:ext xmlns:c16="http://schemas.microsoft.com/office/drawing/2014/chart" uri="{C3380CC4-5D6E-409C-BE32-E72D297353CC}">
              <c16:uniqueId val="{00000001-9308-454F-90B0-58D2B2608F13}"/>
            </c:ext>
          </c:extLst>
        </c:ser>
        <c:dLbls>
          <c:showLegendKey val="0"/>
          <c:showVal val="0"/>
          <c:showCatName val="0"/>
          <c:showSerName val="0"/>
          <c:showPercent val="0"/>
          <c:showBubbleSize val="0"/>
        </c:dLbls>
        <c:marker val="1"/>
        <c:smooth val="0"/>
        <c:axId val="109049903"/>
        <c:axId val="109051151"/>
      </c:lineChart>
      <c:catAx>
        <c:axId val="10904990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051151"/>
        <c:crosses val="autoZero"/>
        <c:auto val="1"/>
        <c:lblAlgn val="ctr"/>
        <c:lblOffset val="100"/>
        <c:noMultiLvlLbl val="0"/>
      </c:catAx>
      <c:valAx>
        <c:axId val="1090511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049903"/>
        <c:crosses val="autoZero"/>
        <c:crossBetween val="between"/>
      </c:valAx>
      <c:valAx>
        <c:axId val="11086161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864943"/>
        <c:crosses val="max"/>
        <c:crossBetween val="between"/>
      </c:valAx>
      <c:catAx>
        <c:axId val="110864943"/>
        <c:scaling>
          <c:orientation val="minMax"/>
        </c:scaling>
        <c:delete val="1"/>
        <c:axPos val="b"/>
        <c:numFmt formatCode="General" sourceLinked="1"/>
        <c:majorTickMark val="none"/>
        <c:minorTickMark val="none"/>
        <c:tickLblPos val="nextTo"/>
        <c:crossAx val="110861615"/>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[FPC tarea final lunes 29 (1) (Autoguardado).xlsx]P8!TablaDinámica13</c:name>
    <c:fmtId val="0"/>
  </c:pivotSource>
  <c:chart>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3"/>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s>
    <c:plotArea>
      <c:layout/>
      <c:barChart>
        <c:barDir val="col"/>
        <c:grouping val="clustered"/>
        <c:varyColors val="0"/>
        <c:ser>
          <c:idx val="0"/>
          <c:order val="0"/>
          <c:tx>
            <c:strRef>
              <c:f>'P8'!$B$29</c:f>
              <c:strCache>
                <c:ptCount val="1"/>
                <c:pt idx="0">
                  <c:v>Cuenta de AÑO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'P8'!$A$30:$A$49</c:f>
              <c:strCache>
                <c:ptCount val="19"/>
                <c:pt idx="0">
                  <c:v>CORTULUA</c:v>
                </c:pt>
                <c:pt idx="1">
                  <c:v>BOYACA CHICO</c:v>
                </c:pt>
                <c:pt idx="2">
                  <c:v>ATLETICO HUILA</c:v>
                </c:pt>
                <c:pt idx="3">
                  <c:v>REAL CARTAGENA</c:v>
                </c:pt>
                <c:pt idx="4">
                  <c:v>AGUILAS DORADAS</c:v>
                </c:pt>
                <c:pt idx="5">
                  <c:v>UNION MAGDALENA</c:v>
                </c:pt>
                <c:pt idx="6">
                  <c:v>DEPORTES QUINDIO</c:v>
                </c:pt>
                <c:pt idx="7">
                  <c:v>DEPORTES TOLIMA</c:v>
                </c:pt>
                <c:pt idx="8">
                  <c:v>ONCE CALDAS</c:v>
                </c:pt>
                <c:pt idx="9">
                  <c:v>AMERICA DE CALI</c:v>
                </c:pt>
                <c:pt idx="10">
                  <c:v>DEPORTIVO PEREIRA</c:v>
                </c:pt>
                <c:pt idx="11">
                  <c:v>ATLETICO BUCARAMANGA</c:v>
                </c:pt>
                <c:pt idx="12">
                  <c:v>SANTA FE</c:v>
                </c:pt>
                <c:pt idx="13">
                  <c:v>CUCUTA DEPORTIVO</c:v>
                </c:pt>
                <c:pt idx="14">
                  <c:v>DEPORTIVO CALI</c:v>
                </c:pt>
                <c:pt idx="15">
                  <c:v>ATLETICO NACIONAL</c:v>
                </c:pt>
                <c:pt idx="16">
                  <c:v>JUNIOR</c:v>
                </c:pt>
                <c:pt idx="17">
                  <c:v>INDEPENDIENTE MEDELLIN</c:v>
                </c:pt>
                <c:pt idx="18">
                  <c:v>MILLONARIOS</c:v>
                </c:pt>
              </c:strCache>
            </c:strRef>
          </c:cat>
          <c:val>
            <c:numRef>
              <c:f>'P8'!$B$30:$B$49</c:f>
              <c:numCache>
                <c:formatCode>General</c:formatCode>
                <c:ptCount val="19"/>
                <c:pt idx="0">
                  <c:v>1</c:v>
                </c:pt>
                <c:pt idx="1">
                  <c:v>1</c:v>
                </c:pt>
                <c:pt idx="2">
                  <c:v>1</c:v>
                </c:pt>
                <c:pt idx="3">
                  <c:v>1</c:v>
                </c:pt>
                <c:pt idx="4">
                  <c:v>1</c:v>
                </c:pt>
                <c:pt idx="5">
                  <c:v>2</c:v>
                </c:pt>
                <c:pt idx="6">
                  <c:v>2</c:v>
                </c:pt>
                <c:pt idx="7">
                  <c:v>3</c:v>
                </c:pt>
                <c:pt idx="8">
                  <c:v>3</c:v>
                </c:pt>
                <c:pt idx="9">
                  <c:v>4</c:v>
                </c:pt>
                <c:pt idx="10">
                  <c:v>5</c:v>
                </c:pt>
                <c:pt idx="11">
                  <c:v>6</c:v>
                </c:pt>
                <c:pt idx="12">
                  <c:v>6</c:v>
                </c:pt>
                <c:pt idx="13">
                  <c:v>7</c:v>
                </c:pt>
                <c:pt idx="14">
                  <c:v>7</c:v>
                </c:pt>
                <c:pt idx="15">
                  <c:v>9</c:v>
                </c:pt>
                <c:pt idx="16">
                  <c:v>10</c:v>
                </c:pt>
                <c:pt idx="17">
                  <c:v>15</c:v>
                </c:pt>
                <c:pt idx="18">
                  <c:v>15</c:v>
                </c:pt>
              </c:numCache>
            </c:numRef>
          </c:val>
          <c:extLst>
            <c:ext xmlns:c16="http://schemas.microsoft.com/office/drawing/2014/chart" uri="{C3380CC4-5D6E-409C-BE32-E72D297353CC}">
              <c16:uniqueId val="{00000000-D7EC-4E43-8B56-896A5F1C86C7}"/>
            </c:ext>
          </c:extLst>
        </c:ser>
        <c:dLbls>
          <c:showLegendKey val="0"/>
          <c:showVal val="0"/>
          <c:showCatName val="0"/>
          <c:showSerName val="0"/>
          <c:showPercent val="0"/>
          <c:showBubbleSize val="0"/>
        </c:dLbls>
        <c:gapWidth val="247"/>
        <c:overlap val="-27"/>
        <c:axId val="1035678559"/>
        <c:axId val="1035677727"/>
      </c:barChart>
      <c:lineChart>
        <c:grouping val="standard"/>
        <c:varyColors val="0"/>
        <c:ser>
          <c:idx val="1"/>
          <c:order val="1"/>
          <c:tx>
            <c:strRef>
              <c:f>'P8'!$C$29</c:f>
              <c:strCache>
                <c:ptCount val="1"/>
                <c:pt idx="0">
                  <c:v>Suma de GOLES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'P8'!$A$30:$A$49</c:f>
              <c:strCache>
                <c:ptCount val="19"/>
                <c:pt idx="0">
                  <c:v>CORTULUA</c:v>
                </c:pt>
                <c:pt idx="1">
                  <c:v>BOYACA CHICO</c:v>
                </c:pt>
                <c:pt idx="2">
                  <c:v>ATLETICO HUILA</c:v>
                </c:pt>
                <c:pt idx="3">
                  <c:v>REAL CARTAGENA</c:v>
                </c:pt>
                <c:pt idx="4">
                  <c:v>AGUILAS DORADAS</c:v>
                </c:pt>
                <c:pt idx="5">
                  <c:v>UNION MAGDALENA</c:v>
                </c:pt>
                <c:pt idx="6">
                  <c:v>DEPORTES QUINDIO</c:v>
                </c:pt>
                <c:pt idx="7">
                  <c:v>DEPORTES TOLIMA</c:v>
                </c:pt>
                <c:pt idx="8">
                  <c:v>ONCE CALDAS</c:v>
                </c:pt>
                <c:pt idx="9">
                  <c:v>AMERICA DE CALI</c:v>
                </c:pt>
                <c:pt idx="10">
                  <c:v>DEPORTIVO PEREIRA</c:v>
                </c:pt>
                <c:pt idx="11">
                  <c:v>ATLETICO BUCARAMANGA</c:v>
                </c:pt>
                <c:pt idx="12">
                  <c:v>SANTA FE</c:v>
                </c:pt>
                <c:pt idx="13">
                  <c:v>CUCUTA DEPORTIVO</c:v>
                </c:pt>
                <c:pt idx="14">
                  <c:v>DEPORTIVO CALI</c:v>
                </c:pt>
                <c:pt idx="15">
                  <c:v>ATLETICO NACIONAL</c:v>
                </c:pt>
                <c:pt idx="16">
                  <c:v>JUNIOR</c:v>
                </c:pt>
                <c:pt idx="17">
                  <c:v>INDEPENDIENTE MEDELLIN</c:v>
                </c:pt>
                <c:pt idx="18">
                  <c:v>MILLONARIOS</c:v>
                </c:pt>
              </c:strCache>
            </c:strRef>
          </c:cat>
          <c:val>
            <c:numRef>
              <c:f>'P8'!$C$30:$C$49</c:f>
              <c:numCache>
                <c:formatCode>General</c:formatCode>
                <c:ptCount val="19"/>
                <c:pt idx="0">
                  <c:v>19</c:v>
                </c:pt>
                <c:pt idx="1">
                  <c:v>13</c:v>
                </c:pt>
                <c:pt idx="2">
                  <c:v>13</c:v>
                </c:pt>
                <c:pt idx="3">
                  <c:v>12</c:v>
                </c:pt>
                <c:pt idx="4">
                  <c:v>13</c:v>
                </c:pt>
                <c:pt idx="5">
                  <c:v>41</c:v>
                </c:pt>
                <c:pt idx="6">
                  <c:v>41</c:v>
                </c:pt>
                <c:pt idx="7">
                  <c:v>58</c:v>
                </c:pt>
                <c:pt idx="8">
                  <c:v>55</c:v>
                </c:pt>
                <c:pt idx="9">
                  <c:v>77</c:v>
                </c:pt>
                <c:pt idx="10">
                  <c:v>120</c:v>
                </c:pt>
                <c:pt idx="11">
                  <c:v>158</c:v>
                </c:pt>
                <c:pt idx="12">
                  <c:v>156</c:v>
                </c:pt>
                <c:pt idx="13">
                  <c:v>207</c:v>
                </c:pt>
                <c:pt idx="14">
                  <c:v>172</c:v>
                </c:pt>
                <c:pt idx="15">
                  <c:v>180</c:v>
                </c:pt>
                <c:pt idx="16">
                  <c:v>229</c:v>
                </c:pt>
                <c:pt idx="17">
                  <c:v>329</c:v>
                </c:pt>
                <c:pt idx="18">
                  <c:v>379</c:v>
                </c:pt>
              </c:numCache>
            </c:numRef>
          </c:val>
          <c:smooth val="0"/>
          <c:extLst>
            <c:ext xmlns:c16="http://schemas.microsoft.com/office/drawing/2014/chart" uri="{C3380CC4-5D6E-409C-BE32-E72D297353CC}">
              <c16:uniqueId val="{00000001-D7EC-4E43-8B56-896A5F1C86C7}"/>
            </c:ext>
          </c:extLst>
        </c:ser>
        <c:dLbls>
          <c:showLegendKey val="0"/>
          <c:showVal val="0"/>
          <c:showCatName val="0"/>
          <c:showSerName val="0"/>
          <c:showPercent val="0"/>
          <c:showBubbleSize val="0"/>
        </c:dLbls>
        <c:marker val="1"/>
        <c:smooth val="0"/>
        <c:axId val="104312591"/>
        <c:axId val="104317583"/>
      </c:lineChart>
      <c:catAx>
        <c:axId val="10431259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317583"/>
        <c:crosses val="autoZero"/>
        <c:auto val="1"/>
        <c:lblAlgn val="ctr"/>
        <c:lblOffset val="100"/>
        <c:noMultiLvlLbl val="0"/>
      </c:catAx>
      <c:valAx>
        <c:axId val="1043175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312591"/>
        <c:crosses val="autoZero"/>
        <c:crossBetween val="between"/>
      </c:valAx>
      <c:valAx>
        <c:axId val="103567772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5678559"/>
        <c:crosses val="max"/>
        <c:crossBetween val="between"/>
      </c:valAx>
      <c:catAx>
        <c:axId val="1035678559"/>
        <c:scaling>
          <c:orientation val="minMax"/>
        </c:scaling>
        <c:delete val="1"/>
        <c:axPos val="b"/>
        <c:numFmt formatCode="General" sourceLinked="1"/>
        <c:majorTickMark val="none"/>
        <c:minorTickMark val="none"/>
        <c:tickLblPos val="nextTo"/>
        <c:crossAx val="1035677727"/>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pivotSource>
    <c:name>[FPC tarea final lunes 29 (1) (Autoguardado).xlsx]P9!TablaDinámica2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Promedio de goles por década entre 1940-2020</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pattFill prst="narVert">
            <a:fgClr>
              <a:schemeClr val="accent5"/>
            </a:fgClr>
            <a:bgClr>
              <a:schemeClr val="accent5">
                <a:lumMod val="20000"/>
                <a:lumOff val="80000"/>
              </a:schemeClr>
            </a:bgClr>
          </a:pattFill>
          <a:ln>
            <a:noFill/>
          </a:ln>
          <a:effectLst>
            <a:innerShdw blurRad="114300">
              <a:schemeClr val="accent5"/>
            </a:innerShdw>
          </a:effectLst>
        </c:spPr>
        <c:marker>
          <c:spPr>
            <a:solidFill>
              <a:schemeClr val="accent5"/>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5"/>
            </a:fgClr>
            <a:bgClr>
              <a:schemeClr val="accent5">
                <a:lumMod val="20000"/>
                <a:lumOff val="80000"/>
              </a:schemeClr>
            </a:bgClr>
          </a:pattFill>
          <a:ln>
            <a:noFill/>
          </a:ln>
          <a:effectLst>
            <a:innerShdw blurRad="114300">
              <a:schemeClr val="accent5"/>
            </a:innerShdw>
          </a:effectLst>
        </c:spPr>
        <c:marker>
          <c:symbol val="none"/>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Vert">
            <a:fgClr>
              <a:schemeClr val="accent5"/>
            </a:fgClr>
            <a:bgClr>
              <a:schemeClr val="accent5">
                <a:lumMod val="20000"/>
                <a:lumOff val="80000"/>
              </a:schemeClr>
            </a:bgClr>
          </a:pattFill>
          <a:ln>
            <a:noFill/>
          </a:ln>
          <a:effectLst>
            <a:innerShdw blurRad="114300">
              <a:schemeClr val="accent5"/>
            </a:innerShdw>
          </a:effectLst>
        </c:spPr>
        <c:marker>
          <c:symbol val="none"/>
        </c:marker>
      </c:pivotFmt>
      <c:pivotFmt>
        <c:idx val="5"/>
        <c:spPr>
          <a:pattFill prst="narVert">
            <a:fgClr>
              <a:schemeClr val="accent5"/>
            </a:fgClr>
            <a:bgClr>
              <a:schemeClr val="accent5">
                <a:lumMod val="20000"/>
                <a:lumOff val="80000"/>
              </a:schemeClr>
            </a:bgClr>
          </a:pattFill>
          <a:ln>
            <a:noFill/>
          </a:ln>
          <a:effectLst>
            <a:innerShdw blurRad="114300">
              <a:schemeClr val="accent5"/>
            </a:innerShdw>
          </a:effectLst>
        </c:spPr>
        <c:marker>
          <c:symbol val="none"/>
        </c:marker>
      </c:pivotFmt>
    </c:pivotFmts>
    <c:plotArea>
      <c:layout/>
      <c:barChart>
        <c:barDir val="bar"/>
        <c:grouping val="clustered"/>
        <c:varyColors val="0"/>
        <c:ser>
          <c:idx val="0"/>
          <c:order val="0"/>
          <c:tx>
            <c:strRef>
              <c:f>'P9'!$B$3</c:f>
              <c:strCache>
                <c:ptCount val="1"/>
                <c:pt idx="0">
                  <c:v>Total</c:v>
                </c:pt>
              </c:strCache>
            </c:strRef>
          </c:tx>
          <c:spPr>
            <a:pattFill prst="narVert">
              <a:fgClr>
                <a:schemeClr val="accent5"/>
              </a:fgClr>
              <a:bgClr>
                <a:schemeClr val="accent5">
                  <a:lumMod val="20000"/>
                  <a:lumOff val="80000"/>
                </a:schemeClr>
              </a:bgClr>
            </a:pattFill>
            <a:ln>
              <a:noFill/>
            </a:ln>
            <a:effectLst>
              <a:innerShdw blurRad="114300">
                <a:schemeClr val="accent5"/>
              </a:innerShdw>
            </a:effectLst>
          </c:spPr>
          <c:invertIfNegative val="0"/>
          <c:cat>
            <c:strRef>
              <c:f>'P9'!$A$4:$A$13</c:f>
              <c:strCache>
                <c:ptCount val="9"/>
                <c:pt idx="0">
                  <c:v>2020</c:v>
                </c:pt>
                <c:pt idx="1">
                  <c:v>2010</c:v>
                </c:pt>
                <c:pt idx="2">
                  <c:v>2000</c:v>
                </c:pt>
                <c:pt idx="3">
                  <c:v>1980</c:v>
                </c:pt>
                <c:pt idx="4">
                  <c:v>1950</c:v>
                </c:pt>
                <c:pt idx="5">
                  <c:v>1990</c:v>
                </c:pt>
                <c:pt idx="6">
                  <c:v>1970</c:v>
                </c:pt>
                <c:pt idx="7">
                  <c:v>1960</c:v>
                </c:pt>
                <c:pt idx="8">
                  <c:v>1940</c:v>
                </c:pt>
              </c:strCache>
            </c:strRef>
          </c:cat>
          <c:val>
            <c:numRef>
              <c:f>'P9'!$B$4:$B$13</c:f>
              <c:numCache>
                <c:formatCode>General</c:formatCode>
                <c:ptCount val="9"/>
                <c:pt idx="0">
                  <c:v>13.857142857142858</c:v>
                </c:pt>
                <c:pt idx="1">
                  <c:v>14.15</c:v>
                </c:pt>
                <c:pt idx="2">
                  <c:v>16.421052631578949</c:v>
                </c:pt>
                <c:pt idx="3">
                  <c:v>25.9</c:v>
                </c:pt>
                <c:pt idx="4">
                  <c:v>26.2</c:v>
                </c:pt>
                <c:pt idx="5">
                  <c:v>30.5</c:v>
                </c:pt>
                <c:pt idx="6">
                  <c:v>32</c:v>
                </c:pt>
                <c:pt idx="7">
                  <c:v>32.81818181818182</c:v>
                </c:pt>
                <c:pt idx="8">
                  <c:v>36.5</c:v>
                </c:pt>
              </c:numCache>
            </c:numRef>
          </c:val>
          <c:extLst>
            <c:ext xmlns:c16="http://schemas.microsoft.com/office/drawing/2014/chart" uri="{C3380CC4-5D6E-409C-BE32-E72D297353CC}">
              <c16:uniqueId val="{00000000-6CEF-4FBD-ABC0-4297B9FA9472}"/>
            </c:ext>
          </c:extLst>
        </c:ser>
        <c:dLbls>
          <c:showLegendKey val="0"/>
          <c:showVal val="0"/>
          <c:showCatName val="0"/>
          <c:showSerName val="0"/>
          <c:showPercent val="0"/>
          <c:showBubbleSize val="0"/>
        </c:dLbls>
        <c:gapWidth val="75"/>
        <c:overlap val="40"/>
        <c:axId val="114827407"/>
        <c:axId val="114830319"/>
      </c:barChart>
      <c:catAx>
        <c:axId val="114827407"/>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30319"/>
        <c:crosses val="autoZero"/>
        <c:auto val="1"/>
        <c:lblAlgn val="ctr"/>
        <c:lblOffset val="100"/>
        <c:noMultiLvlLbl val="0"/>
      </c:catAx>
      <c:valAx>
        <c:axId val="114830319"/>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274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1178006</xdr:colOff>
      <xdr:row>4</xdr:row>
      <xdr:rowOff>162</xdr:rowOff>
    </xdr:from>
    <xdr:to>
      <xdr:col>9</xdr:col>
      <xdr:colOff>0</xdr:colOff>
      <xdr:row>24</xdr:row>
      <xdr:rowOff>8699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4</xdr:row>
      <xdr:rowOff>12700</xdr:rowOff>
    </xdr:from>
    <xdr:to>
      <xdr:col>6</xdr:col>
      <xdr:colOff>736600</xdr:colOff>
      <xdr:row>25</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615</xdr:colOff>
      <xdr:row>4</xdr:row>
      <xdr:rowOff>3173</xdr:rowOff>
    </xdr:from>
    <xdr:to>
      <xdr:col>5</xdr:col>
      <xdr:colOff>727029</xdr:colOff>
      <xdr:row>34</xdr:row>
      <xdr:rowOff>18405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3173</xdr:colOff>
      <xdr:row>4</xdr:row>
      <xdr:rowOff>9525</xdr:rowOff>
    </xdr:from>
    <xdr:to>
      <xdr:col>17</xdr:col>
      <xdr:colOff>127000</xdr:colOff>
      <xdr:row>20</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739775</xdr:colOff>
      <xdr:row>4</xdr:row>
      <xdr:rowOff>47624</xdr:rowOff>
    </xdr:from>
    <xdr:to>
      <xdr:col>4</xdr:col>
      <xdr:colOff>2791047</xdr:colOff>
      <xdr:row>41</xdr:row>
      <xdr:rowOff>29534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3232727</xdr:colOff>
      <xdr:row>4</xdr:row>
      <xdr:rowOff>43295</xdr:rowOff>
    </xdr:from>
    <xdr:to>
      <xdr:col>12</xdr:col>
      <xdr:colOff>41492</xdr:colOff>
      <xdr:row>41</xdr:row>
      <xdr:rowOff>23030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97770</xdr:colOff>
      <xdr:row>4</xdr:row>
      <xdr:rowOff>24391</xdr:rowOff>
    </xdr:from>
    <xdr:to>
      <xdr:col>3</xdr:col>
      <xdr:colOff>6974921</xdr:colOff>
      <xdr:row>27</xdr:row>
      <xdr:rowOff>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97770</xdr:colOff>
      <xdr:row>29</xdr:row>
      <xdr:rowOff>44550</xdr:rowOff>
    </xdr:from>
    <xdr:to>
      <xdr:col>3</xdr:col>
      <xdr:colOff>7065635</xdr:colOff>
      <xdr:row>56</xdr:row>
      <xdr:rowOff>90713</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750905</xdr:colOff>
      <xdr:row>6</xdr:row>
      <xdr:rowOff>84633</xdr:rowOff>
    </xdr:from>
    <xdr:to>
      <xdr:col>4</xdr:col>
      <xdr:colOff>176674</xdr:colOff>
      <xdr:row>23</xdr:row>
      <xdr:rowOff>129083</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19756</xdr:colOff>
      <xdr:row>6</xdr:row>
      <xdr:rowOff>47508</xdr:rowOff>
    </xdr:from>
    <xdr:to>
      <xdr:col>18</xdr:col>
      <xdr:colOff>521026</xdr:colOff>
      <xdr:row>69</xdr:row>
      <xdr:rowOff>146538</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uario de Windows" refreshedDate="45410.797170601851" createdVersion="6" refreshedVersion="6" minRefreshableVersion="3" recordCount="99">
  <cacheSource type="worksheet">
    <worksheetSource ref="B1:H100" sheet="FPC.csv"/>
  </cacheSource>
  <cacheFields count="7">
    <cacheField name="JUGADOR" numFmtId="0">
      <sharedItems count="68">
        <s v="ALFREDO CASTILLO"/>
        <s v="PEDRO CABILLON"/>
        <s v="CASIMIRO AVALOS"/>
        <s v="ALFREDO DI STEFANO"/>
        <s v="MARIO GARELLI"/>
        <s v="CARLOS ALBERTO GAMBINA"/>
        <s v="FELIPE MARINO"/>
        <s v="JAIME GUTIERREZ"/>
        <s v="JOSE VICENTE GRECCO"/>
        <s v="JOSE AMERICO MONTANINI"/>
        <s v="JOSE OMAR VERDUN"/>
        <s v="WALTER MARCOLINI"/>
        <s v="ALBERTO PERAZZO"/>
        <s v="OMAR LORENZO DEVANNI"/>
        <s v="PERFECTO RODRIGUEZ"/>
        <s v="JOSE MARIA FERRERO"/>
        <s v="HUGO HORACIO LONDERO"/>
        <s v="NELSON SILVA PACHECO"/>
        <s v="VICTOR EPHANOR"/>
        <s v="JORGE RAMON CACERES"/>
        <s v="MIGUEL ANGEL CONVERTI"/>
        <s v="OSWALDO MARCIAL PALAVECINO"/>
        <s v="JUAN JOSE IRIGOYEN"/>
        <s v="SERGIO CIERRA"/>
        <s v="VICTOR HUGO DEL RIO"/>
        <s v="MIGUEL OSWALDO GONZALEZ"/>
        <s v="HUGO GOTTARDI"/>
        <s v="HECTOR SOSA"/>
        <s v="JORGE ARAVENA"/>
        <s v="SERGIO ANGULO"/>
        <s v="HECTOR MENDEZ"/>
        <s v="ANTONY DE AVILA"/>
        <s v="IVAN RENE VALENCIANO"/>
        <s v="JOHN JAIRO TRELLEZ"/>
        <s v="NICHE GUERRERO"/>
        <s v="RUBEN DARIO HERNANDEZ"/>
        <s v="HAMILTON RICARD"/>
        <s v="VICTOR BONILLA"/>
        <s v="SERGIO GALVAN"/>
        <s v="CARLOS CASTRO"/>
        <s v="JORGE SERNA"/>
        <s v="LUIS ZULETA"/>
        <s v="ORLANDO BALLESTEROS"/>
        <s v="ARNULFO VALENTIERRA"/>
        <s v="LEIDER PRECIADO"/>
        <s v="SERGIO HERRERA"/>
        <s v="LEONARDO FABIO MORENO"/>
        <s v="VICTOR HUGO ARISTIZABAL"/>
        <s v="JAMERSON RENTERIA"/>
        <s v="JORGE DIAZ"/>
        <s v="DIEGO ALVAREZ"/>
        <s v="FREDDY MONTERO"/>
        <s v="DAYRO MORENO"/>
        <s v="MIGUEL CANEO"/>
        <s v="TEOFILO GUTIERREZ"/>
        <s v="JACKSON MARTINEZ"/>
        <s v="CARLOS BACCA"/>
        <s v="WILDER MEDINA"/>
        <s v="CARLOS RENTERIA"/>
        <s v="ROBIN RAMIREZ"/>
        <s v="GERMAN CANO"/>
        <s v="FERNANDO URIBE"/>
        <s v="JEFFERSON DUQUE"/>
        <s v="MIGUEL BORJA"/>
        <s v="AYRON DEL VALLE"/>
        <s v="HAROLD PRECIADO"/>
        <s v="LEONARDO FABIO CASTRO"/>
        <s v="MARCO PEREZ"/>
      </sharedItems>
    </cacheField>
    <cacheField name="GOLES" numFmtId="1">
      <sharedItems containsSemiMixedTypes="0" containsString="0" containsNumber="1" containsInteger="1" minValue="9" maxValue="42" count="30">
        <n v="31"/>
        <n v="42"/>
        <n v="27"/>
        <n v="19"/>
        <n v="20"/>
        <n v="21"/>
        <n v="22"/>
        <n v="30"/>
        <n v="36"/>
        <n v="35"/>
        <n v="32"/>
        <n v="28"/>
        <n v="38"/>
        <n v="24"/>
        <n v="33"/>
        <n v="26"/>
        <n v="29"/>
        <n v="23"/>
        <n v="17"/>
        <n v="25"/>
        <n v="34"/>
        <n v="37"/>
        <n v="13"/>
        <n v="15"/>
        <n v="16"/>
        <n v="12"/>
        <n v="11"/>
        <n v="18"/>
        <n v="9"/>
        <n v="14"/>
      </sharedItems>
    </cacheField>
    <cacheField name="EQUIPO" numFmtId="0">
      <sharedItems count="19">
        <s v="MILLONARIOS"/>
        <s v="DEPORTIVO PEREIRA"/>
        <s v="DEPORTES QUINDIO"/>
        <s v="ATLETICO NACIONAL"/>
        <s v="INDEPENDIENTE MEDELLIN"/>
        <s v="ATLETICO BUCARAMANGA"/>
        <s v="CUCUTA DEPORTIVO"/>
        <s v="DEPORTIVO CALI"/>
        <s v="SANTA FE"/>
        <s v="UNION MAGDALENA"/>
        <s v="AMERICA DE CALI"/>
        <s v="JUNIOR"/>
        <s v="DEPORTES TOLIMA"/>
        <s v="ONCE CALDAS"/>
        <s v="REAL CARTAGENA"/>
        <s v="ATLETICO HUILA"/>
        <s v="BOYACA CHICO"/>
        <s v="CORTULUA"/>
        <s v="AGUILAS DORADAS"/>
      </sharedItems>
    </cacheField>
    <cacheField name="CIUDAD DEL EQUIPO" numFmtId="0">
      <sharedItems count="16">
        <s v="BOGOTA"/>
        <s v="PEREIRA"/>
        <s v="ARMENIA"/>
        <s v="MEDELLIN"/>
        <s v="BUCARAMANGA"/>
        <s v="CUCUTA"/>
        <s v="CALI"/>
        <s v="SANTA MARTA"/>
        <s v="BARRANQUILLA"/>
        <s v="IBAGUE"/>
        <s v="MANIZALES"/>
        <s v="CARTAGENA"/>
        <s v="NEIVA"/>
        <s v="TUNJA"/>
        <s v="TULUA"/>
        <s v="RIONEGRO"/>
      </sharedItems>
    </cacheField>
    <cacheField name="DECADA" numFmtId="1">
      <sharedItems containsSemiMixedTypes="0" containsString="0" containsNumber="1" containsInteger="1" minValue="1940" maxValue="2023" count="12">
        <n v="1940"/>
        <n v="1950"/>
        <n v="1960"/>
        <n v="1970"/>
        <n v="1980"/>
        <n v="1990"/>
        <n v="2000"/>
        <n v="2010"/>
        <n v="2020"/>
        <n v="2022" u="1"/>
        <n v="2023" u="1"/>
        <n v="2021" u="1"/>
      </sharedItems>
    </cacheField>
    <cacheField name="AÑO" numFmtId="1">
      <sharedItems containsSemiMixedTypes="0" containsString="0" containsNumber="1" containsInteger="1" minValue="1948" maxValue="2023" count="75">
        <n v="1948"/>
        <n v="1949"/>
        <n v="1950"/>
        <n v="1951"/>
        <n v="1952"/>
        <n v="1953"/>
        <n v="1954"/>
        <n v="1955"/>
        <n v="1956"/>
        <n v="1957"/>
        <n v="1958"/>
        <n v="1959"/>
        <n v="1960"/>
        <n v="1961"/>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sharedItems>
    </cacheField>
    <cacheField name="PAIS NACIMIENTO" numFmtId="0">
      <sharedItems count="6">
        <s v="ARGENTINA"/>
        <s v="PARAGUAY"/>
        <s v="COLOMBIA"/>
        <s v="URUGUAY"/>
        <s v="BRASIL"/>
        <s v="CHIL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
  <r>
    <x v="0"/>
    <x v="0"/>
    <x v="0"/>
    <x v="0"/>
    <x v="0"/>
    <x v="0"/>
    <x v="0"/>
  </r>
  <r>
    <x v="1"/>
    <x v="1"/>
    <x v="0"/>
    <x v="0"/>
    <x v="0"/>
    <x v="1"/>
    <x v="0"/>
  </r>
  <r>
    <x v="2"/>
    <x v="2"/>
    <x v="1"/>
    <x v="1"/>
    <x v="1"/>
    <x v="2"/>
    <x v="1"/>
  </r>
  <r>
    <x v="3"/>
    <x v="0"/>
    <x v="0"/>
    <x v="0"/>
    <x v="1"/>
    <x v="3"/>
    <x v="0"/>
  </r>
  <r>
    <x v="3"/>
    <x v="3"/>
    <x v="0"/>
    <x v="0"/>
    <x v="1"/>
    <x v="4"/>
    <x v="0"/>
  </r>
  <r>
    <x v="4"/>
    <x v="4"/>
    <x v="2"/>
    <x v="2"/>
    <x v="1"/>
    <x v="5"/>
    <x v="0"/>
  </r>
  <r>
    <x v="5"/>
    <x v="5"/>
    <x v="3"/>
    <x v="3"/>
    <x v="1"/>
    <x v="6"/>
    <x v="0"/>
  </r>
  <r>
    <x v="6"/>
    <x v="6"/>
    <x v="4"/>
    <x v="3"/>
    <x v="1"/>
    <x v="7"/>
    <x v="0"/>
  </r>
  <r>
    <x v="7"/>
    <x v="5"/>
    <x v="2"/>
    <x v="2"/>
    <x v="1"/>
    <x v="8"/>
    <x v="2"/>
  </r>
  <r>
    <x v="8"/>
    <x v="7"/>
    <x v="4"/>
    <x v="3"/>
    <x v="1"/>
    <x v="9"/>
    <x v="0"/>
  </r>
  <r>
    <x v="9"/>
    <x v="8"/>
    <x v="5"/>
    <x v="4"/>
    <x v="1"/>
    <x v="10"/>
    <x v="0"/>
  </r>
  <r>
    <x v="6"/>
    <x v="9"/>
    <x v="4"/>
    <x v="3"/>
    <x v="1"/>
    <x v="11"/>
    <x v="0"/>
  </r>
  <r>
    <x v="10"/>
    <x v="8"/>
    <x v="6"/>
    <x v="5"/>
    <x v="2"/>
    <x v="12"/>
    <x v="3"/>
  </r>
  <r>
    <x v="11"/>
    <x v="7"/>
    <x v="7"/>
    <x v="6"/>
    <x v="2"/>
    <x v="12"/>
    <x v="0"/>
  </r>
  <r>
    <x v="12"/>
    <x v="10"/>
    <x v="8"/>
    <x v="0"/>
    <x v="2"/>
    <x v="13"/>
    <x v="0"/>
  </r>
  <r>
    <x v="10"/>
    <x v="8"/>
    <x v="6"/>
    <x v="5"/>
    <x v="2"/>
    <x v="14"/>
    <x v="3"/>
  </r>
  <r>
    <x v="13"/>
    <x v="8"/>
    <x v="5"/>
    <x v="4"/>
    <x v="2"/>
    <x v="14"/>
    <x v="0"/>
  </r>
  <r>
    <x v="13"/>
    <x v="11"/>
    <x v="9"/>
    <x v="7"/>
    <x v="2"/>
    <x v="15"/>
    <x v="0"/>
  </r>
  <r>
    <x v="14"/>
    <x v="12"/>
    <x v="4"/>
    <x v="3"/>
    <x v="2"/>
    <x v="16"/>
    <x v="0"/>
  </r>
  <r>
    <x v="13"/>
    <x v="0"/>
    <x v="8"/>
    <x v="0"/>
    <x v="2"/>
    <x v="17"/>
    <x v="0"/>
  </r>
  <r>
    <x v="15"/>
    <x v="12"/>
    <x v="0"/>
    <x v="0"/>
    <x v="2"/>
    <x v="18"/>
    <x v="0"/>
  </r>
  <r>
    <x v="15"/>
    <x v="10"/>
    <x v="0"/>
    <x v="0"/>
    <x v="2"/>
    <x v="19"/>
    <x v="0"/>
  </r>
  <r>
    <x v="16"/>
    <x v="13"/>
    <x v="10"/>
    <x v="6"/>
    <x v="2"/>
    <x v="20"/>
    <x v="0"/>
  </r>
  <r>
    <x v="15"/>
    <x v="2"/>
    <x v="6"/>
    <x v="5"/>
    <x v="3"/>
    <x v="21"/>
    <x v="0"/>
  </r>
  <r>
    <x v="16"/>
    <x v="2"/>
    <x v="6"/>
    <x v="5"/>
    <x v="3"/>
    <x v="22"/>
    <x v="0"/>
  </r>
  <r>
    <x v="16"/>
    <x v="7"/>
    <x v="6"/>
    <x v="5"/>
    <x v="3"/>
    <x v="23"/>
    <x v="0"/>
  </r>
  <r>
    <x v="17"/>
    <x v="8"/>
    <x v="6"/>
    <x v="5"/>
    <x v="3"/>
    <x v="24"/>
    <x v="3"/>
  </r>
  <r>
    <x v="18"/>
    <x v="14"/>
    <x v="11"/>
    <x v="8"/>
    <x v="3"/>
    <x v="25"/>
    <x v="4"/>
  </r>
  <r>
    <x v="19"/>
    <x v="9"/>
    <x v="1"/>
    <x v="1"/>
    <x v="3"/>
    <x v="26"/>
    <x v="0"/>
  </r>
  <r>
    <x v="20"/>
    <x v="14"/>
    <x v="0"/>
    <x v="0"/>
    <x v="3"/>
    <x v="27"/>
    <x v="0"/>
  </r>
  <r>
    <x v="21"/>
    <x v="7"/>
    <x v="3"/>
    <x v="3"/>
    <x v="3"/>
    <x v="28"/>
    <x v="0"/>
  </r>
  <r>
    <x v="21"/>
    <x v="8"/>
    <x v="3"/>
    <x v="3"/>
    <x v="3"/>
    <x v="29"/>
    <x v="0"/>
  </r>
  <r>
    <x v="22"/>
    <x v="14"/>
    <x v="0"/>
    <x v="0"/>
    <x v="3"/>
    <x v="30"/>
    <x v="0"/>
  </r>
  <r>
    <x v="23"/>
    <x v="15"/>
    <x v="1"/>
    <x v="1"/>
    <x v="4"/>
    <x v="31"/>
    <x v="0"/>
  </r>
  <r>
    <x v="24"/>
    <x v="16"/>
    <x v="12"/>
    <x v="9"/>
    <x v="4"/>
    <x v="32"/>
    <x v="0"/>
  </r>
  <r>
    <x v="25"/>
    <x v="2"/>
    <x v="5"/>
    <x v="4"/>
    <x v="4"/>
    <x v="33"/>
    <x v="0"/>
  </r>
  <r>
    <x v="26"/>
    <x v="16"/>
    <x v="8"/>
    <x v="0"/>
    <x v="4"/>
    <x v="34"/>
    <x v="0"/>
  </r>
  <r>
    <x v="26"/>
    <x v="17"/>
    <x v="8"/>
    <x v="0"/>
    <x v="4"/>
    <x v="35"/>
    <x v="0"/>
  </r>
  <r>
    <x v="25"/>
    <x v="14"/>
    <x v="5"/>
    <x v="4"/>
    <x v="4"/>
    <x v="36"/>
    <x v="0"/>
  </r>
  <r>
    <x v="27"/>
    <x v="17"/>
    <x v="4"/>
    <x v="3"/>
    <x v="4"/>
    <x v="37"/>
    <x v="0"/>
  </r>
  <r>
    <x v="28"/>
    <x v="17"/>
    <x v="7"/>
    <x v="6"/>
    <x v="4"/>
    <x v="38"/>
    <x v="5"/>
  </r>
  <r>
    <x v="29"/>
    <x v="16"/>
    <x v="8"/>
    <x v="0"/>
    <x v="4"/>
    <x v="39"/>
    <x v="2"/>
  </r>
  <r>
    <x v="30"/>
    <x v="18"/>
    <x v="1"/>
    <x v="1"/>
    <x v="4"/>
    <x v="40"/>
    <x v="3"/>
  </r>
  <r>
    <x v="31"/>
    <x v="19"/>
    <x v="10"/>
    <x v="6"/>
    <x v="5"/>
    <x v="41"/>
    <x v="2"/>
  </r>
  <r>
    <x v="32"/>
    <x v="7"/>
    <x v="11"/>
    <x v="8"/>
    <x v="5"/>
    <x v="42"/>
    <x v="2"/>
  </r>
  <r>
    <x v="33"/>
    <x v="19"/>
    <x v="3"/>
    <x v="3"/>
    <x v="5"/>
    <x v="43"/>
    <x v="2"/>
  </r>
  <r>
    <x v="34"/>
    <x v="20"/>
    <x v="11"/>
    <x v="8"/>
    <x v="5"/>
    <x v="44"/>
    <x v="2"/>
  </r>
  <r>
    <x v="35"/>
    <x v="10"/>
    <x v="4"/>
    <x v="3"/>
    <x v="5"/>
    <x v="45"/>
    <x v="2"/>
  </r>
  <r>
    <x v="32"/>
    <x v="13"/>
    <x v="11"/>
    <x v="8"/>
    <x v="5"/>
    <x v="46"/>
    <x v="2"/>
  </r>
  <r>
    <x v="32"/>
    <x v="8"/>
    <x v="11"/>
    <x v="8"/>
    <x v="5"/>
    <x v="47"/>
    <x v="2"/>
  </r>
  <r>
    <x v="36"/>
    <x v="8"/>
    <x v="7"/>
    <x v="6"/>
    <x v="5"/>
    <x v="48"/>
    <x v="2"/>
  </r>
  <r>
    <x v="37"/>
    <x v="21"/>
    <x v="7"/>
    <x v="6"/>
    <x v="5"/>
    <x v="49"/>
    <x v="2"/>
  </r>
  <r>
    <x v="38"/>
    <x v="15"/>
    <x v="13"/>
    <x v="10"/>
    <x v="5"/>
    <x v="50"/>
    <x v="0"/>
  </r>
  <r>
    <x v="39"/>
    <x v="13"/>
    <x v="0"/>
    <x v="0"/>
    <x v="6"/>
    <x v="51"/>
    <x v="2"/>
  </r>
  <r>
    <x v="39"/>
    <x v="16"/>
    <x v="0"/>
    <x v="0"/>
    <x v="6"/>
    <x v="52"/>
    <x v="2"/>
  </r>
  <r>
    <x v="40"/>
    <x v="16"/>
    <x v="4"/>
    <x v="3"/>
    <x v="6"/>
    <x v="52"/>
    <x v="2"/>
  </r>
  <r>
    <x v="41"/>
    <x v="22"/>
    <x v="9"/>
    <x v="7"/>
    <x v="6"/>
    <x v="53"/>
    <x v="2"/>
  </r>
  <r>
    <x v="42"/>
    <x v="22"/>
    <x v="5"/>
    <x v="4"/>
    <x v="6"/>
    <x v="53"/>
    <x v="2"/>
  </r>
  <r>
    <x v="43"/>
    <x v="22"/>
    <x v="13"/>
    <x v="10"/>
    <x v="6"/>
    <x v="54"/>
    <x v="2"/>
  </r>
  <r>
    <x v="44"/>
    <x v="18"/>
    <x v="7"/>
    <x v="6"/>
    <x v="6"/>
    <x v="54"/>
    <x v="2"/>
  </r>
  <r>
    <x v="45"/>
    <x v="22"/>
    <x v="10"/>
    <x v="6"/>
    <x v="6"/>
    <x v="55"/>
    <x v="2"/>
  </r>
  <r>
    <x v="46"/>
    <x v="23"/>
    <x v="10"/>
    <x v="6"/>
    <x v="6"/>
    <x v="55"/>
    <x v="2"/>
  </r>
  <r>
    <x v="47"/>
    <x v="24"/>
    <x v="3"/>
    <x v="3"/>
    <x v="6"/>
    <x v="56"/>
    <x v="2"/>
  </r>
  <r>
    <x v="48"/>
    <x v="25"/>
    <x v="14"/>
    <x v="11"/>
    <x v="6"/>
    <x v="56"/>
    <x v="2"/>
  </r>
  <r>
    <x v="49"/>
    <x v="23"/>
    <x v="6"/>
    <x v="5"/>
    <x v="6"/>
    <x v="57"/>
    <x v="2"/>
  </r>
  <r>
    <x v="50"/>
    <x v="26"/>
    <x v="4"/>
    <x v="3"/>
    <x v="6"/>
    <x v="57"/>
    <x v="2"/>
  </r>
  <r>
    <x v="51"/>
    <x v="22"/>
    <x v="15"/>
    <x v="12"/>
    <x v="6"/>
    <x v="58"/>
    <x v="2"/>
  </r>
  <r>
    <x v="52"/>
    <x v="24"/>
    <x v="13"/>
    <x v="10"/>
    <x v="6"/>
    <x v="58"/>
    <x v="2"/>
  </r>
  <r>
    <x v="51"/>
    <x v="24"/>
    <x v="7"/>
    <x v="6"/>
    <x v="6"/>
    <x v="59"/>
    <x v="2"/>
  </r>
  <r>
    <x v="53"/>
    <x v="22"/>
    <x v="16"/>
    <x v="13"/>
    <x v="6"/>
    <x v="59"/>
    <x v="0"/>
  </r>
  <r>
    <x v="54"/>
    <x v="24"/>
    <x v="11"/>
    <x v="8"/>
    <x v="6"/>
    <x v="60"/>
    <x v="2"/>
  </r>
  <r>
    <x v="55"/>
    <x v="27"/>
    <x v="4"/>
    <x v="3"/>
    <x v="6"/>
    <x v="60"/>
    <x v="2"/>
  </r>
  <r>
    <x v="56"/>
    <x v="25"/>
    <x v="11"/>
    <x v="8"/>
    <x v="7"/>
    <x v="61"/>
    <x v="2"/>
  </r>
  <r>
    <x v="57"/>
    <x v="24"/>
    <x v="12"/>
    <x v="9"/>
    <x v="7"/>
    <x v="61"/>
    <x v="2"/>
  </r>
  <r>
    <x v="58"/>
    <x v="25"/>
    <x v="3"/>
    <x v="3"/>
    <x v="7"/>
    <x v="62"/>
    <x v="2"/>
  </r>
  <r>
    <x v="56"/>
    <x v="25"/>
    <x v="11"/>
    <x v="8"/>
    <x v="7"/>
    <x v="62"/>
    <x v="2"/>
  </r>
  <r>
    <x v="59"/>
    <x v="22"/>
    <x v="12"/>
    <x v="9"/>
    <x v="7"/>
    <x v="63"/>
    <x v="1"/>
  </r>
  <r>
    <x v="60"/>
    <x v="28"/>
    <x v="4"/>
    <x v="3"/>
    <x v="7"/>
    <x v="63"/>
    <x v="0"/>
  </r>
  <r>
    <x v="57"/>
    <x v="25"/>
    <x v="8"/>
    <x v="0"/>
    <x v="7"/>
    <x v="64"/>
    <x v="2"/>
  </r>
  <r>
    <x v="52"/>
    <x v="24"/>
    <x v="0"/>
    <x v="0"/>
    <x v="7"/>
    <x v="64"/>
    <x v="2"/>
  </r>
  <r>
    <x v="52"/>
    <x v="22"/>
    <x v="0"/>
    <x v="0"/>
    <x v="7"/>
    <x v="65"/>
    <x v="2"/>
  </r>
  <r>
    <x v="60"/>
    <x v="24"/>
    <x v="4"/>
    <x v="3"/>
    <x v="7"/>
    <x v="65"/>
    <x v="0"/>
  </r>
  <r>
    <x v="61"/>
    <x v="23"/>
    <x v="0"/>
    <x v="0"/>
    <x v="7"/>
    <x v="66"/>
    <x v="2"/>
  </r>
  <r>
    <x v="62"/>
    <x v="23"/>
    <x v="3"/>
    <x v="3"/>
    <x v="7"/>
    <x v="66"/>
    <x v="2"/>
  </r>
  <r>
    <x v="63"/>
    <x v="3"/>
    <x v="17"/>
    <x v="14"/>
    <x v="7"/>
    <x v="66"/>
    <x v="2"/>
  </r>
  <r>
    <x v="64"/>
    <x v="25"/>
    <x v="0"/>
    <x v="0"/>
    <x v="7"/>
    <x v="67"/>
    <x v="2"/>
  </r>
  <r>
    <x v="52"/>
    <x v="29"/>
    <x v="3"/>
    <x v="3"/>
    <x v="7"/>
    <x v="68"/>
    <x v="2"/>
  </r>
  <r>
    <x v="64"/>
    <x v="26"/>
    <x v="0"/>
    <x v="0"/>
    <x v="7"/>
    <x v="68"/>
    <x v="2"/>
  </r>
  <r>
    <x v="60"/>
    <x v="25"/>
    <x v="4"/>
    <x v="3"/>
    <x v="7"/>
    <x v="69"/>
    <x v="0"/>
  </r>
  <r>
    <x v="60"/>
    <x v="4"/>
    <x v="4"/>
    <x v="3"/>
    <x v="7"/>
    <x v="69"/>
    <x v="0"/>
  </r>
  <r>
    <x v="60"/>
    <x v="5"/>
    <x v="4"/>
    <x v="3"/>
    <x v="7"/>
    <x v="70"/>
    <x v="0"/>
  </r>
  <r>
    <x v="60"/>
    <x v="22"/>
    <x v="4"/>
    <x v="3"/>
    <x v="7"/>
    <x v="70"/>
    <x v="0"/>
  </r>
  <r>
    <x v="63"/>
    <x v="29"/>
    <x v="11"/>
    <x v="8"/>
    <x v="8"/>
    <x v="71"/>
    <x v="2"/>
  </r>
  <r>
    <x v="62"/>
    <x v="26"/>
    <x v="3"/>
    <x v="3"/>
    <x v="8"/>
    <x v="72"/>
    <x v="2"/>
  </r>
  <r>
    <x v="65"/>
    <x v="22"/>
    <x v="7"/>
    <x v="6"/>
    <x v="8"/>
    <x v="72"/>
    <x v="2"/>
  </r>
  <r>
    <x v="52"/>
    <x v="22"/>
    <x v="5"/>
    <x v="4"/>
    <x v="8"/>
    <x v="73"/>
    <x v="2"/>
  </r>
  <r>
    <x v="66"/>
    <x v="23"/>
    <x v="1"/>
    <x v="1"/>
    <x v="8"/>
    <x v="73"/>
    <x v="2"/>
  </r>
  <r>
    <x v="67"/>
    <x v="22"/>
    <x v="18"/>
    <x v="15"/>
    <x v="8"/>
    <x v="74"/>
    <x v="2"/>
  </r>
  <r>
    <x v="56"/>
    <x v="27"/>
    <x v="11"/>
    <x v="8"/>
    <x v="8"/>
    <x v="7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5"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B14" firstHeaderRow="1" firstDataRow="1" firstDataCol="1" rowPageCount="1" colPageCount="1"/>
  <pivotFields count="7">
    <pivotField axis="axisRow" showAll="0" sortType="ascending">
      <items count="69">
        <item x="12"/>
        <item x="0"/>
        <item x="3"/>
        <item x="31"/>
        <item x="43"/>
        <item x="64"/>
        <item x="5"/>
        <item x="56"/>
        <item x="39"/>
        <item x="58"/>
        <item x="2"/>
        <item x="52"/>
        <item x="50"/>
        <item x="6"/>
        <item x="61"/>
        <item x="51"/>
        <item x="60"/>
        <item x="36"/>
        <item x="65"/>
        <item x="30"/>
        <item x="27"/>
        <item x="26"/>
        <item x="16"/>
        <item x="32"/>
        <item x="55"/>
        <item x="7"/>
        <item x="48"/>
        <item x="62"/>
        <item x="33"/>
        <item x="28"/>
        <item x="49"/>
        <item x="19"/>
        <item x="40"/>
        <item x="9"/>
        <item x="15"/>
        <item x="10"/>
        <item x="8"/>
        <item x="22"/>
        <item x="44"/>
        <item x="66"/>
        <item x="46"/>
        <item x="41"/>
        <item x="67"/>
        <item x="4"/>
        <item x="20"/>
        <item x="63"/>
        <item x="53"/>
        <item x="25"/>
        <item x="17"/>
        <item x="34"/>
        <item x="13"/>
        <item x="42"/>
        <item x="21"/>
        <item x="1"/>
        <item x="14"/>
        <item x="59"/>
        <item x="35"/>
        <item x="29"/>
        <item x="23"/>
        <item x="38"/>
        <item x="45"/>
        <item x="54"/>
        <item x="37"/>
        <item x="18"/>
        <item x="47"/>
        <item x="24"/>
        <item x="11"/>
        <item x="5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axis="axisPage" showAll="0">
      <items count="13">
        <item x="0"/>
        <item x="1"/>
        <item x="2"/>
        <item x="3"/>
        <item x="4"/>
        <item x="5"/>
        <item x="6"/>
        <item x="7"/>
        <item x="8"/>
        <item m="1" x="11"/>
        <item m="1" x="9"/>
        <item m="1" x="10"/>
        <item t="default"/>
      </items>
    </pivotField>
    <pivotField showAll="0"/>
    <pivotField showAll="0"/>
  </pivotFields>
  <rowFields count="1">
    <field x="0"/>
  </rowFields>
  <rowItems count="11">
    <i>
      <x v="9"/>
    </i>
    <i>
      <x v="55"/>
    </i>
    <i>
      <x v="14"/>
    </i>
    <i>
      <x v="27"/>
    </i>
    <i>
      <x v="45"/>
    </i>
    <i>
      <x v="5"/>
    </i>
    <i>
      <x v="7"/>
    </i>
    <i>
      <x v="67"/>
    </i>
    <i>
      <x v="11"/>
    </i>
    <i>
      <x v="16"/>
    </i>
    <i t="grand">
      <x/>
    </i>
  </rowItems>
  <colItems count="1">
    <i/>
  </colItems>
  <pageFields count="1">
    <pageField fld="4" item="7" hier="-1"/>
  </pageFields>
  <dataFields count="1">
    <dataField name="Suma de GOLES" fld="1" baseField="0" baseItem="7"/>
  </dataFields>
  <chartFormats count="1">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Dinámica6"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B23" firstHeaderRow="1" firstDataRow="1" firstDataCol="1"/>
  <pivotFields count="7">
    <pivotField showAll="0"/>
    <pivotField dataField="1" showAll="0"/>
    <pivotField axis="axisRow" showAll="0" sortType="ascending">
      <items count="20">
        <item x="18"/>
        <item x="10"/>
        <item x="5"/>
        <item x="15"/>
        <item x="3"/>
        <item x="16"/>
        <item x="17"/>
        <item x="6"/>
        <item x="2"/>
        <item x="12"/>
        <item x="7"/>
        <item x="1"/>
        <item x="4"/>
        <item x="11"/>
        <item x="0"/>
        <item x="13"/>
        <item x="14"/>
        <item x="8"/>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2"/>
  </rowFields>
  <rowItems count="20">
    <i>
      <x v="16"/>
    </i>
    <i>
      <x v="3"/>
    </i>
    <i>
      <x v="5"/>
    </i>
    <i>
      <x/>
    </i>
    <i>
      <x v="6"/>
    </i>
    <i>
      <x v="8"/>
    </i>
    <i>
      <x v="18"/>
    </i>
    <i>
      <x v="15"/>
    </i>
    <i>
      <x v="9"/>
    </i>
    <i>
      <x v="1"/>
    </i>
    <i>
      <x v="11"/>
    </i>
    <i>
      <x v="17"/>
    </i>
    <i>
      <x v="2"/>
    </i>
    <i>
      <x v="10"/>
    </i>
    <i>
      <x v="4"/>
    </i>
    <i>
      <x v="7"/>
    </i>
    <i>
      <x v="13"/>
    </i>
    <i>
      <x v="12"/>
    </i>
    <i>
      <x v="14"/>
    </i>
    <i t="grand">
      <x/>
    </i>
  </rowItems>
  <colItems count="1">
    <i/>
  </colItems>
  <dataFields count="1">
    <dataField name="Suma de GOLES" fld="1"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Dinámica7"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B10" firstHeaderRow="1" firstDataRow="1" firstDataCol="1"/>
  <pivotFields count="7">
    <pivotField dataField="1" showAll="0"/>
    <pivotField showAll="0"/>
    <pivotField showAll="0"/>
    <pivotField showAll="0"/>
    <pivotField showAll="0"/>
    <pivotField showAll="0"/>
    <pivotField axis="axisRow" showAll="0" sortType="ascending">
      <items count="7">
        <item x="0"/>
        <item x="4"/>
        <item x="5"/>
        <item x="2"/>
        <item x="1"/>
        <item x="3"/>
        <item t="default"/>
      </items>
      <autoSortScope>
        <pivotArea dataOnly="0" outline="0" fieldPosition="0">
          <references count="1">
            <reference field="4294967294" count="1" selected="0">
              <x v="0"/>
            </reference>
          </references>
        </pivotArea>
      </autoSortScope>
    </pivotField>
  </pivotFields>
  <rowFields count="1">
    <field x="6"/>
  </rowFields>
  <rowItems count="7">
    <i>
      <x v="2"/>
    </i>
    <i>
      <x v="1"/>
    </i>
    <i>
      <x v="4"/>
    </i>
    <i>
      <x v="5"/>
    </i>
    <i>
      <x/>
    </i>
    <i>
      <x v="3"/>
    </i>
    <i t="grand">
      <x/>
    </i>
  </rowItems>
  <colItems count="1">
    <i/>
  </colItems>
  <dataFields count="1">
    <dataField name="Cuenta de JUGADOR" fld="0" subtotal="count" baseField="0" baseItem="0"/>
  </dataFields>
  <chartFormats count="7">
    <chartFormat chart="0" format="14" series="1">
      <pivotArea type="data" outline="0" fieldPosition="0">
        <references count="1">
          <reference field="4294967294" count="1" selected="0">
            <x v="0"/>
          </reference>
        </references>
      </pivotArea>
    </chartFormat>
    <chartFormat chart="0" format="15">
      <pivotArea type="data" outline="0" fieldPosition="0">
        <references count="2">
          <reference field="4294967294" count="1" selected="0">
            <x v="0"/>
          </reference>
          <reference field="6" count="1" selected="0">
            <x v="2"/>
          </reference>
        </references>
      </pivotArea>
    </chartFormat>
    <chartFormat chart="0" format="16">
      <pivotArea type="data" outline="0" fieldPosition="0">
        <references count="2">
          <reference field="4294967294" count="1" selected="0">
            <x v="0"/>
          </reference>
          <reference field="6" count="1" selected="0">
            <x v="1"/>
          </reference>
        </references>
      </pivotArea>
    </chartFormat>
    <chartFormat chart="0" format="17">
      <pivotArea type="data" outline="0" fieldPosition="0">
        <references count="2">
          <reference field="4294967294" count="1" selected="0">
            <x v="0"/>
          </reference>
          <reference field="6" count="1" selected="0">
            <x v="4"/>
          </reference>
        </references>
      </pivotArea>
    </chartFormat>
    <chartFormat chart="0" format="18">
      <pivotArea type="data" outline="0" fieldPosition="0">
        <references count="2">
          <reference field="4294967294" count="1" selected="0">
            <x v="0"/>
          </reference>
          <reference field="6" count="1" selected="0">
            <x v="5"/>
          </reference>
        </references>
      </pivotArea>
    </chartFormat>
    <chartFormat chart="0" format="19">
      <pivotArea type="data" outline="0" fieldPosition="0">
        <references count="2">
          <reference field="4294967294" count="1" selected="0">
            <x v="0"/>
          </reference>
          <reference field="6" count="1" selected="0">
            <x v="0"/>
          </reference>
        </references>
      </pivotArea>
    </chartFormat>
    <chartFormat chart="0" format="2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Dinámica8"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B20" firstHeaderRow="1" firstDataRow="1" firstDataCol="1"/>
  <pivotFields count="7">
    <pivotField showAll="0"/>
    <pivotField dataField="1" showAll="0"/>
    <pivotField showAll="0"/>
    <pivotField axis="axisRow" showAll="0" sortType="ascending">
      <items count="17">
        <item x="2"/>
        <item x="8"/>
        <item x="0"/>
        <item x="4"/>
        <item x="6"/>
        <item x="11"/>
        <item x="5"/>
        <item x="9"/>
        <item x="10"/>
        <item x="3"/>
        <item x="12"/>
        <item x="1"/>
        <item x="15"/>
        <item x="7"/>
        <item x="14"/>
        <item x="13"/>
        <item t="default"/>
      </items>
      <autoSortScope>
        <pivotArea dataOnly="0" outline="0" fieldPosition="0">
          <references count="1">
            <reference field="4294967294" count="1" selected="0">
              <x v="0"/>
            </reference>
          </references>
        </pivotArea>
      </autoSortScope>
    </pivotField>
    <pivotField showAll="0"/>
    <pivotField showAll="0" sortType="ascending">
      <autoSortScope>
        <pivotArea dataOnly="0" outline="0" fieldPosition="0">
          <references count="1">
            <reference field="4294967294" count="1" selected="0">
              <x v="0"/>
            </reference>
          </references>
        </pivotArea>
      </autoSortScope>
    </pivotField>
    <pivotField showAll="0"/>
  </pivotFields>
  <rowFields count="1">
    <field x="3"/>
  </rowFields>
  <rowItems count="17">
    <i>
      <x v="5"/>
    </i>
    <i>
      <x v="15"/>
    </i>
    <i>
      <x v="10"/>
    </i>
    <i>
      <x v="12"/>
    </i>
    <i>
      <x v="14"/>
    </i>
    <i>
      <x/>
    </i>
    <i>
      <x v="13"/>
    </i>
    <i>
      <x v="8"/>
    </i>
    <i>
      <x v="7"/>
    </i>
    <i>
      <x v="11"/>
    </i>
    <i>
      <x v="3"/>
    </i>
    <i>
      <x v="6"/>
    </i>
    <i>
      <x v="1"/>
    </i>
    <i>
      <x v="4"/>
    </i>
    <i>
      <x v="9"/>
    </i>
    <i>
      <x v="2"/>
    </i>
    <i t="grand">
      <x/>
    </i>
  </rowItems>
  <colItems count="1">
    <i/>
  </colItems>
  <dataFields count="1">
    <dataField name="Suma de GOLES" fld="1" baseField="3" baseItem="5"/>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laDinámica9"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3:B23" firstHeaderRow="1" firstDataRow="1" firstDataCol="1" rowPageCount="1" colPageCount="1"/>
  <pivotFields count="7">
    <pivotField showAll="0"/>
    <pivotField dataField="1" showAll="0"/>
    <pivotField axis="axisRow" showAll="0" sortType="ascending">
      <items count="20">
        <item x="18"/>
        <item x="10"/>
        <item x="5"/>
        <item x="15"/>
        <item x="3"/>
        <item x="16"/>
        <item x="17"/>
        <item x="6"/>
        <item x="2"/>
        <item x="12"/>
        <item x="7"/>
        <item x="1"/>
        <item x="4"/>
        <item x="11"/>
        <item x="0"/>
        <item x="13"/>
        <item x="14"/>
        <item x="8"/>
        <item x="9"/>
        <item t="default"/>
      </items>
      <autoSortScope>
        <pivotArea dataOnly="0" outline="0" fieldPosition="0">
          <references count="1">
            <reference field="4294967294" count="1" selected="0">
              <x v="0"/>
            </reference>
          </references>
        </pivotArea>
      </autoSortScope>
    </pivotField>
    <pivotField showAll="0"/>
    <pivotField axis="axisPage" showAll="0">
      <items count="13">
        <item x="0"/>
        <item x="1"/>
        <item x="2"/>
        <item x="3"/>
        <item x="4"/>
        <item x="5"/>
        <item x="6"/>
        <item x="7"/>
        <item x="8"/>
        <item m="1" x="11"/>
        <item m="1" x="9"/>
        <item m="1" x="10"/>
        <item t="default"/>
      </items>
    </pivotField>
    <pivotField showAll="0"/>
    <pivotField showAll="0"/>
  </pivotFields>
  <rowFields count="1">
    <field x="2"/>
  </rowFields>
  <rowItems count="20">
    <i>
      <x v="16"/>
    </i>
    <i>
      <x v="3"/>
    </i>
    <i>
      <x v="5"/>
    </i>
    <i>
      <x/>
    </i>
    <i>
      <x v="6"/>
    </i>
    <i>
      <x v="8"/>
    </i>
    <i>
      <x v="18"/>
    </i>
    <i>
      <x v="15"/>
    </i>
    <i>
      <x v="9"/>
    </i>
    <i>
      <x v="1"/>
    </i>
    <i>
      <x v="11"/>
    </i>
    <i>
      <x v="17"/>
    </i>
    <i>
      <x v="2"/>
    </i>
    <i>
      <x v="10"/>
    </i>
    <i>
      <x v="4"/>
    </i>
    <i>
      <x v="7"/>
    </i>
    <i>
      <x v="13"/>
    </i>
    <i>
      <x v="12"/>
    </i>
    <i>
      <x v="14"/>
    </i>
    <i t="grand">
      <x/>
    </i>
  </rowItems>
  <colItems count="1">
    <i/>
  </colItems>
  <pageFields count="1">
    <pageField fld="4" hier="-1"/>
  </pageFields>
  <dataFields count="1">
    <dataField name="Suma de GOLES" fld="1" baseField="0" baseItem="0"/>
  </dataFields>
  <chartFormats count="21">
    <chartFormat chart="2" format="44" series="1">
      <pivotArea type="data" outline="0" fieldPosition="0">
        <references count="1">
          <reference field="4294967294" count="1" selected="0">
            <x v="0"/>
          </reference>
        </references>
      </pivotArea>
    </chartFormat>
    <chartFormat chart="0" format="41" series="1">
      <pivotArea type="data" outline="0" fieldPosition="0">
        <references count="1">
          <reference field="4294967294" count="1" selected="0">
            <x v="0"/>
          </reference>
        </references>
      </pivotArea>
    </chartFormat>
    <chartFormat chart="0" format="42">
      <pivotArea type="data" outline="0" fieldPosition="0">
        <references count="2">
          <reference field="4294967294" count="1" selected="0">
            <x v="0"/>
          </reference>
          <reference field="2" count="1" selected="0">
            <x v="16"/>
          </reference>
        </references>
      </pivotArea>
    </chartFormat>
    <chartFormat chart="0" format="43">
      <pivotArea type="data" outline="0" fieldPosition="0">
        <references count="2">
          <reference field="4294967294" count="1" selected="0">
            <x v="0"/>
          </reference>
          <reference field="2" count="1" selected="0">
            <x v="3"/>
          </reference>
        </references>
      </pivotArea>
    </chartFormat>
    <chartFormat chart="0" format="44">
      <pivotArea type="data" outline="0" fieldPosition="0">
        <references count="2">
          <reference field="4294967294" count="1" selected="0">
            <x v="0"/>
          </reference>
          <reference field="2" count="1" selected="0">
            <x v="5"/>
          </reference>
        </references>
      </pivotArea>
    </chartFormat>
    <chartFormat chart="0" format="45">
      <pivotArea type="data" outline="0" fieldPosition="0">
        <references count="2">
          <reference field="4294967294" count="1" selected="0">
            <x v="0"/>
          </reference>
          <reference field="2" count="1" selected="0">
            <x v="0"/>
          </reference>
        </references>
      </pivotArea>
    </chartFormat>
    <chartFormat chart="0" format="46">
      <pivotArea type="data" outline="0" fieldPosition="0">
        <references count="2">
          <reference field="4294967294" count="1" selected="0">
            <x v="0"/>
          </reference>
          <reference field="2" count="1" selected="0">
            <x v="6"/>
          </reference>
        </references>
      </pivotArea>
    </chartFormat>
    <chartFormat chart="0" format="47">
      <pivotArea type="data" outline="0" fieldPosition="0">
        <references count="2">
          <reference field="4294967294" count="1" selected="0">
            <x v="0"/>
          </reference>
          <reference field="2" count="1" selected="0">
            <x v="8"/>
          </reference>
        </references>
      </pivotArea>
    </chartFormat>
    <chartFormat chart="0" format="48">
      <pivotArea type="data" outline="0" fieldPosition="0">
        <references count="2">
          <reference field="4294967294" count="1" selected="0">
            <x v="0"/>
          </reference>
          <reference field="2" count="1" selected="0">
            <x v="18"/>
          </reference>
        </references>
      </pivotArea>
    </chartFormat>
    <chartFormat chart="0" format="49">
      <pivotArea type="data" outline="0" fieldPosition="0">
        <references count="2">
          <reference field="4294967294" count="1" selected="0">
            <x v="0"/>
          </reference>
          <reference field="2" count="1" selected="0">
            <x v="15"/>
          </reference>
        </references>
      </pivotArea>
    </chartFormat>
    <chartFormat chart="0" format="50">
      <pivotArea type="data" outline="0" fieldPosition="0">
        <references count="2">
          <reference field="4294967294" count="1" selected="0">
            <x v="0"/>
          </reference>
          <reference field="2" count="1" selected="0">
            <x v="9"/>
          </reference>
        </references>
      </pivotArea>
    </chartFormat>
    <chartFormat chart="0" format="51">
      <pivotArea type="data" outline="0" fieldPosition="0">
        <references count="2">
          <reference field="4294967294" count="1" selected="0">
            <x v="0"/>
          </reference>
          <reference field="2" count="1" selected="0">
            <x v="1"/>
          </reference>
        </references>
      </pivotArea>
    </chartFormat>
    <chartFormat chart="0" format="52">
      <pivotArea type="data" outline="0" fieldPosition="0">
        <references count="2">
          <reference field="4294967294" count="1" selected="0">
            <x v="0"/>
          </reference>
          <reference field="2" count="1" selected="0">
            <x v="11"/>
          </reference>
        </references>
      </pivotArea>
    </chartFormat>
    <chartFormat chart="0" format="53">
      <pivotArea type="data" outline="0" fieldPosition="0">
        <references count="2">
          <reference field="4294967294" count="1" selected="0">
            <x v="0"/>
          </reference>
          <reference field="2" count="1" selected="0">
            <x v="17"/>
          </reference>
        </references>
      </pivotArea>
    </chartFormat>
    <chartFormat chart="0" format="54">
      <pivotArea type="data" outline="0" fieldPosition="0">
        <references count="2">
          <reference field="4294967294" count="1" selected="0">
            <x v="0"/>
          </reference>
          <reference field="2" count="1" selected="0">
            <x v="2"/>
          </reference>
        </references>
      </pivotArea>
    </chartFormat>
    <chartFormat chart="0" format="55">
      <pivotArea type="data" outline="0" fieldPosition="0">
        <references count="2">
          <reference field="4294967294" count="1" selected="0">
            <x v="0"/>
          </reference>
          <reference field="2" count="1" selected="0">
            <x v="10"/>
          </reference>
        </references>
      </pivotArea>
    </chartFormat>
    <chartFormat chart="0" format="56">
      <pivotArea type="data" outline="0" fieldPosition="0">
        <references count="2">
          <reference field="4294967294" count="1" selected="0">
            <x v="0"/>
          </reference>
          <reference field="2" count="1" selected="0">
            <x v="4"/>
          </reference>
        </references>
      </pivotArea>
    </chartFormat>
    <chartFormat chart="0" format="57">
      <pivotArea type="data" outline="0" fieldPosition="0">
        <references count="2">
          <reference field="4294967294" count="1" selected="0">
            <x v="0"/>
          </reference>
          <reference field="2" count="1" selected="0">
            <x v="7"/>
          </reference>
        </references>
      </pivotArea>
    </chartFormat>
    <chartFormat chart="0" format="58">
      <pivotArea type="data" outline="0" fieldPosition="0">
        <references count="2">
          <reference field="4294967294" count="1" selected="0">
            <x v="0"/>
          </reference>
          <reference field="2" count="1" selected="0">
            <x v="13"/>
          </reference>
        </references>
      </pivotArea>
    </chartFormat>
    <chartFormat chart="0" format="59">
      <pivotArea type="data" outline="0" fieldPosition="0">
        <references count="2">
          <reference field="4294967294" count="1" selected="0">
            <x v="0"/>
          </reference>
          <reference field="2" count="1" selected="0">
            <x v="12"/>
          </reference>
        </references>
      </pivotArea>
    </chartFormat>
    <chartFormat chart="0" format="60">
      <pivotArea type="data" outline="0" fieldPosition="0">
        <references count="2">
          <reference field="4294967294" count="1" selected="0">
            <x v="0"/>
          </reference>
          <reference field="2"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laDinámica13"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29:C49" firstHeaderRow="0" firstDataRow="1" firstDataCol="1"/>
  <pivotFields count="7">
    <pivotField showAll="0"/>
    <pivotField dataField="1" showAll="0"/>
    <pivotField axis="axisRow" showAll="0" sortType="ascending">
      <items count="20">
        <item x="18"/>
        <item x="10"/>
        <item x="5"/>
        <item x="15"/>
        <item x="3"/>
        <item x="16"/>
        <item x="17"/>
        <item x="6"/>
        <item x="2"/>
        <item x="12"/>
        <item x="7"/>
        <item x="1"/>
        <item x="4"/>
        <item x="11"/>
        <item x="0"/>
        <item x="13"/>
        <item x="14"/>
        <item x="8"/>
        <item x="9"/>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2"/>
  </rowFields>
  <rowItems count="20">
    <i>
      <x v="6"/>
    </i>
    <i>
      <x v="5"/>
    </i>
    <i>
      <x v="3"/>
    </i>
    <i>
      <x v="16"/>
    </i>
    <i>
      <x/>
    </i>
    <i>
      <x v="18"/>
    </i>
    <i>
      <x v="8"/>
    </i>
    <i>
      <x v="9"/>
    </i>
    <i>
      <x v="15"/>
    </i>
    <i>
      <x v="1"/>
    </i>
    <i>
      <x v="11"/>
    </i>
    <i>
      <x v="2"/>
    </i>
    <i>
      <x v="17"/>
    </i>
    <i>
      <x v="7"/>
    </i>
    <i>
      <x v="10"/>
    </i>
    <i>
      <x v="4"/>
    </i>
    <i>
      <x v="13"/>
    </i>
    <i>
      <x v="12"/>
    </i>
    <i>
      <x v="14"/>
    </i>
    <i t="grand">
      <x/>
    </i>
  </rowItems>
  <colFields count="1">
    <field x="-2"/>
  </colFields>
  <colItems count="2">
    <i>
      <x/>
    </i>
    <i i="1">
      <x v="1"/>
    </i>
  </colItems>
  <dataFields count="2">
    <dataField name="Cuenta de AÑO" fld="5" subtotal="count" baseField="2" baseItem="0"/>
    <dataField name="Suma de GOLES" fld="1"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laDinámica10"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C23" firstHeaderRow="0" firstDataRow="1" firstDataCol="1"/>
  <pivotFields count="7">
    <pivotField showAll="0"/>
    <pivotField dataField="1" showAll="0"/>
    <pivotField axis="axisRow" showAll="0" sortType="ascending">
      <items count="20">
        <item x="18"/>
        <item x="10"/>
        <item x="5"/>
        <item x="15"/>
        <item x="3"/>
        <item x="16"/>
        <item x="17"/>
        <item x="6"/>
        <item x="2"/>
        <item x="12"/>
        <item x="7"/>
        <item x="1"/>
        <item x="4"/>
        <item x="11"/>
        <item x="0"/>
        <item x="13"/>
        <item x="14"/>
        <item x="8"/>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2"/>
  </rowFields>
  <rowItems count="20">
    <i>
      <x v="6"/>
    </i>
    <i>
      <x v="5"/>
    </i>
    <i>
      <x v="3"/>
    </i>
    <i>
      <x v="16"/>
    </i>
    <i>
      <x/>
    </i>
    <i>
      <x v="18"/>
    </i>
    <i>
      <x v="8"/>
    </i>
    <i>
      <x v="9"/>
    </i>
    <i>
      <x v="15"/>
    </i>
    <i>
      <x v="1"/>
    </i>
    <i>
      <x v="11"/>
    </i>
    <i>
      <x v="2"/>
    </i>
    <i>
      <x v="17"/>
    </i>
    <i>
      <x v="7"/>
    </i>
    <i>
      <x v="10"/>
    </i>
    <i>
      <x v="4"/>
    </i>
    <i>
      <x v="13"/>
    </i>
    <i>
      <x v="12"/>
    </i>
    <i>
      <x v="14"/>
    </i>
    <i t="grand">
      <x/>
    </i>
  </rowItems>
  <colFields count="1">
    <field x="-2"/>
  </colFields>
  <colItems count="2">
    <i>
      <x/>
    </i>
    <i i="1">
      <x v="1"/>
    </i>
  </colItems>
  <dataFields count="2">
    <dataField name="Cuenta de DECADA" fld="4" subtotal="count" baseField="2" baseItem="0"/>
    <dataField name="Suma de GOLES" fld="1" baseField="0" baseItem="0"/>
  </dataFields>
  <chartFormats count="2">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B13" firstHeaderRow="1" firstDataRow="1" firstDataCol="1"/>
  <pivotFields count="7">
    <pivotField showAll="0"/>
    <pivotField dataField="1" showAll="0"/>
    <pivotField showAll="0"/>
    <pivotField showAll="0"/>
    <pivotField axis="axisRow" showAll="0" sortType="ascending">
      <items count="13">
        <item x="0"/>
        <item x="1"/>
        <item x="2"/>
        <item x="3"/>
        <item x="4"/>
        <item x="5"/>
        <item x="6"/>
        <item x="7"/>
        <item x="8"/>
        <item m="1" x="11"/>
        <item m="1" x="9"/>
        <item m="1" x="10"/>
        <item t="default"/>
      </items>
      <autoSortScope>
        <pivotArea dataOnly="0" outline="0" fieldPosition="0">
          <references count="1">
            <reference field="4294967294" count="1" selected="0">
              <x v="0"/>
            </reference>
          </references>
        </pivotArea>
      </autoSortScope>
    </pivotField>
    <pivotField showAll="0"/>
    <pivotField showAll="0"/>
  </pivotFields>
  <rowFields count="1">
    <field x="4"/>
  </rowFields>
  <rowItems count="10">
    <i>
      <x v="8"/>
    </i>
    <i>
      <x v="7"/>
    </i>
    <i>
      <x v="6"/>
    </i>
    <i>
      <x v="4"/>
    </i>
    <i>
      <x v="1"/>
    </i>
    <i>
      <x v="5"/>
    </i>
    <i>
      <x v="3"/>
    </i>
    <i>
      <x v="2"/>
    </i>
    <i>
      <x/>
    </i>
    <i t="grand">
      <x/>
    </i>
  </rowItems>
  <colItems count="1">
    <i/>
  </colItems>
  <dataFields count="1">
    <dataField name="Promedio de GOLES" fld="1" subtotal="average" baseField="4" baseItem="7"/>
  </dataFields>
  <chartFormats count="1">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TablaDinámica6"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B72" firstHeaderRow="1" firstDataRow="1" firstDataCol="1"/>
  <pivotFields count="7">
    <pivotField axis="axisRow" showAll="0" sortType="ascending">
      <items count="69">
        <item x="12"/>
        <item x="0"/>
        <item x="3"/>
        <item x="31"/>
        <item x="43"/>
        <item x="64"/>
        <item x="5"/>
        <item x="56"/>
        <item x="39"/>
        <item x="58"/>
        <item x="2"/>
        <item x="52"/>
        <item x="50"/>
        <item x="6"/>
        <item x="61"/>
        <item x="51"/>
        <item x="60"/>
        <item x="36"/>
        <item x="65"/>
        <item x="30"/>
        <item x="27"/>
        <item x="26"/>
        <item x="16"/>
        <item x="32"/>
        <item x="55"/>
        <item x="7"/>
        <item x="48"/>
        <item x="62"/>
        <item x="33"/>
        <item x="28"/>
        <item x="49"/>
        <item x="19"/>
        <item x="40"/>
        <item x="9"/>
        <item x="15"/>
        <item x="10"/>
        <item x="8"/>
        <item x="22"/>
        <item x="44"/>
        <item x="66"/>
        <item x="46"/>
        <item x="41"/>
        <item x="67"/>
        <item x="4"/>
        <item x="20"/>
        <item x="63"/>
        <item x="53"/>
        <item x="25"/>
        <item x="17"/>
        <item x="34"/>
        <item x="13"/>
        <item x="42"/>
        <item x="21"/>
        <item x="1"/>
        <item x="14"/>
        <item x="59"/>
        <item x="35"/>
        <item x="29"/>
        <item x="23"/>
        <item x="38"/>
        <item x="45"/>
        <item x="54"/>
        <item x="37"/>
        <item x="18"/>
        <item x="47"/>
        <item x="24"/>
        <item x="11"/>
        <item x="57"/>
        <item t="default"/>
      </items>
      <autoSortScope>
        <pivotArea dataOnly="0" outline="0" fieldPosition="0">
          <references count="1">
            <reference field="4294967294" count="1" selected="0">
              <x v="0"/>
            </reference>
          </references>
        </pivotArea>
      </autoSortScope>
    </pivotField>
    <pivotField dataField="1" numFmtId="1" showAll="0">
      <items count="31">
        <item x="28"/>
        <item x="26"/>
        <item x="25"/>
        <item x="22"/>
        <item x="29"/>
        <item x="23"/>
        <item x="24"/>
        <item x="18"/>
        <item x="27"/>
        <item x="3"/>
        <item x="4"/>
        <item x="5"/>
        <item x="6"/>
        <item x="17"/>
        <item x="13"/>
        <item x="19"/>
        <item x="15"/>
        <item x="2"/>
        <item x="11"/>
        <item x="16"/>
        <item x="7"/>
        <item x="0"/>
        <item x="10"/>
        <item x="14"/>
        <item x="20"/>
        <item x="9"/>
        <item x="8"/>
        <item x="21"/>
        <item x="12"/>
        <item x="1"/>
        <item t="default"/>
      </items>
    </pivotField>
    <pivotField showAll="0">
      <items count="20">
        <item x="18"/>
        <item x="10"/>
        <item x="5"/>
        <item x="15"/>
        <item x="3"/>
        <item x="16"/>
        <item x="17"/>
        <item x="6"/>
        <item x="2"/>
        <item x="12"/>
        <item x="7"/>
        <item x="1"/>
        <item x="4"/>
        <item x="11"/>
        <item x="0"/>
        <item x="13"/>
        <item x="14"/>
        <item x="8"/>
        <item x="9"/>
        <item t="default"/>
      </items>
    </pivotField>
    <pivotField showAll="0" sortType="ascending">
      <items count="17">
        <item x="2"/>
        <item x="8"/>
        <item x="0"/>
        <item x="4"/>
        <item x="6"/>
        <item x="11"/>
        <item x="5"/>
        <item x="9"/>
        <item x="10"/>
        <item x="3"/>
        <item x="12"/>
        <item x="1"/>
        <item x="15"/>
        <item x="7"/>
        <item x="14"/>
        <item x="13"/>
        <item t="default"/>
      </items>
      <autoSortScope>
        <pivotArea dataOnly="0" outline="0" fieldPosition="0">
          <references count="1">
            <reference field="4294967294" count="1" selected="0">
              <x v="0"/>
            </reference>
          </references>
        </pivotArea>
      </autoSortScope>
    </pivotField>
    <pivotField numFmtId="1" showAll="0"/>
    <pivotField numFmtId="1" showAll="0">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showAll="0"/>
  </pivotFields>
  <rowFields count="1">
    <field x="0"/>
  </rowFields>
  <rowItems count="69">
    <i>
      <x v="12"/>
    </i>
    <i>
      <x v="5"/>
    </i>
    <i>
      <x v="9"/>
    </i>
    <i>
      <x v="26"/>
    </i>
    <i>
      <x v="18"/>
    </i>
    <i>
      <x v="27"/>
    </i>
    <i>
      <x v="41"/>
    </i>
    <i>
      <x v="55"/>
    </i>
    <i>
      <x v="42"/>
    </i>
    <i>
      <x v="4"/>
    </i>
    <i>
      <x v="46"/>
    </i>
    <i>
      <x v="60"/>
    </i>
    <i>
      <x v="51"/>
    </i>
    <i>
      <x v="67"/>
    </i>
    <i>
      <x v="7"/>
    </i>
    <i>
      <x v="11"/>
    </i>
    <i>
      <x v="15"/>
    </i>
    <i>
      <x v="30"/>
    </i>
    <i>
      <x v="40"/>
    </i>
    <i>
      <x v="39"/>
    </i>
    <i>
      <x v="14"/>
    </i>
    <i>
      <x v="16"/>
    </i>
    <i>
      <x v="64"/>
    </i>
    <i>
      <x v="61"/>
    </i>
    <i>
      <x v="45"/>
    </i>
    <i>
      <x v="19"/>
    </i>
    <i>
      <x v="38"/>
    </i>
    <i>
      <x v="24"/>
    </i>
    <i>
      <x v="43"/>
    </i>
    <i>
      <x v="6"/>
    </i>
    <i>
      <x v="25"/>
    </i>
    <i>
      <x v="20"/>
    </i>
    <i>
      <x v="29"/>
    </i>
    <i>
      <x v="2"/>
    </i>
    <i>
      <x v="28"/>
    </i>
    <i>
      <x v="3"/>
    </i>
    <i>
      <x v="58"/>
    </i>
    <i>
      <x v="59"/>
    </i>
    <i>
      <x v="21"/>
    </i>
    <i>
      <x v="8"/>
    </i>
    <i>
      <x v="10"/>
    </i>
    <i>
      <x v="22"/>
    </i>
    <i>
      <x v="13"/>
    </i>
    <i>
      <x v="65"/>
    </i>
    <i>
      <x v="32"/>
    </i>
    <i>
      <x v="57"/>
    </i>
    <i>
      <x v="66"/>
    </i>
    <i>
      <x v="47"/>
    </i>
    <i>
      <x v="23"/>
    </i>
    <i>
      <x v="36"/>
    </i>
    <i>
      <x v="1"/>
    </i>
    <i>
      <x v="50"/>
    </i>
    <i>
      <x v="56"/>
    </i>
    <i>
      <x/>
    </i>
    <i>
      <x v="34"/>
    </i>
    <i>
      <x v="63"/>
    </i>
    <i>
      <x v="37"/>
    </i>
    <i>
      <x v="44"/>
    </i>
    <i>
      <x v="52"/>
    </i>
    <i>
      <x v="49"/>
    </i>
    <i>
      <x v="31"/>
    </i>
    <i>
      <x v="33"/>
    </i>
    <i>
      <x v="17"/>
    </i>
    <i>
      <x v="35"/>
    </i>
    <i>
      <x v="48"/>
    </i>
    <i>
      <x v="62"/>
    </i>
    <i>
      <x v="54"/>
    </i>
    <i>
      <x v="53"/>
    </i>
    <i t="grand">
      <x/>
    </i>
  </rowItems>
  <colItems count="1">
    <i/>
  </colItems>
  <dataFields count="1">
    <dataField name="Promedio de GOLES" fld="1" subtotal="average" baseField="5"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K100"/>
  <sheetViews>
    <sheetView topLeftCell="D1" zoomScale="61" zoomScaleNormal="85" workbookViewId="0">
      <selection activeCell="J6" sqref="J6"/>
    </sheetView>
  </sheetViews>
  <sheetFormatPr baseColWidth="10" defaultColWidth="12.6328125" defaultRowHeight="15.75" customHeight="1" x14ac:dyDescent="0.25"/>
  <cols>
    <col min="1" max="1" width="12.6328125" style="8"/>
    <col min="2" max="2" width="25.26953125" style="8" customWidth="1"/>
    <col min="3" max="3" width="12.6328125" style="11"/>
    <col min="4" max="4" width="24.7265625" style="8" customWidth="1"/>
    <col min="5" max="5" width="21.36328125" style="8" customWidth="1"/>
    <col min="6" max="7" width="12.6328125" style="11"/>
    <col min="8" max="8" width="17.7265625" style="8" customWidth="1"/>
    <col min="10" max="10" width="24.90625" customWidth="1"/>
    <col min="13" max="13" width="23.54296875" customWidth="1"/>
    <col min="16" max="16" width="23.54296875" customWidth="1"/>
    <col min="17" max="17" width="17.08984375" customWidth="1"/>
    <col min="19" max="19" width="26" customWidth="1"/>
    <col min="20" max="20" width="23.26953125" customWidth="1"/>
    <col min="21" max="21" width="29.6328125" customWidth="1"/>
    <col min="22" max="22" width="14.453125" customWidth="1"/>
    <col min="23" max="23" width="27.36328125" customWidth="1"/>
    <col min="24" max="24" width="17.90625" customWidth="1"/>
  </cols>
  <sheetData>
    <row r="1" spans="1:37" ht="15.75" customHeight="1" x14ac:dyDescent="0.3">
      <c r="A1" s="3" t="s">
        <v>5</v>
      </c>
      <c r="B1" s="3" t="s">
        <v>121</v>
      </c>
      <c r="C1" s="7" t="s">
        <v>0</v>
      </c>
      <c r="D1" s="3" t="s">
        <v>1</v>
      </c>
      <c r="E1" s="3" t="s">
        <v>2</v>
      </c>
      <c r="F1" s="7" t="s">
        <v>3</v>
      </c>
      <c r="G1" s="7" t="s">
        <v>4</v>
      </c>
      <c r="H1" s="3" t="s">
        <v>95</v>
      </c>
      <c r="I1" s="1" t="s">
        <v>5</v>
      </c>
      <c r="J1" s="1" t="s">
        <v>5</v>
      </c>
      <c r="K1" s="1" t="s">
        <v>5</v>
      </c>
      <c r="L1" s="1" t="s">
        <v>5</v>
      </c>
      <c r="M1" s="1" t="s">
        <v>5</v>
      </c>
      <c r="N1" s="1" t="s">
        <v>5</v>
      </c>
      <c r="O1" s="1" t="s">
        <v>5</v>
      </c>
      <c r="P1" s="1" t="s">
        <v>5</v>
      </c>
      <c r="Q1" s="1" t="s">
        <v>5</v>
      </c>
      <c r="R1" s="1" t="s">
        <v>5</v>
      </c>
      <c r="S1" s="1" t="s">
        <v>5</v>
      </c>
      <c r="T1" s="1" t="s">
        <v>5</v>
      </c>
      <c r="U1" s="1" t="s">
        <v>5</v>
      </c>
      <c r="V1" s="1" t="s">
        <v>5</v>
      </c>
      <c r="W1" s="1" t="s">
        <v>5</v>
      </c>
      <c r="X1" s="1" t="s">
        <v>5</v>
      </c>
      <c r="Y1" s="1" t="s">
        <v>5</v>
      </c>
      <c r="Z1" s="1" t="s">
        <v>5</v>
      </c>
      <c r="AA1" s="1" t="s">
        <v>5</v>
      </c>
      <c r="AB1" s="1" t="s">
        <v>5</v>
      </c>
      <c r="AC1" s="1" t="s">
        <v>5</v>
      </c>
      <c r="AD1" s="1" t="s">
        <v>5</v>
      </c>
      <c r="AE1" s="1" t="s">
        <v>5</v>
      </c>
      <c r="AF1" s="1" t="s">
        <v>5</v>
      </c>
      <c r="AG1" s="1" t="s">
        <v>5</v>
      </c>
      <c r="AH1" s="1" t="s">
        <v>5</v>
      </c>
      <c r="AI1" s="1" t="s">
        <v>5</v>
      </c>
      <c r="AJ1" s="1" t="s">
        <v>5</v>
      </c>
      <c r="AK1" s="1" t="s">
        <v>5</v>
      </c>
    </row>
    <row r="2" spans="1:37" ht="15.75" customHeight="1" x14ac:dyDescent="0.25">
      <c r="B2" s="9" t="s">
        <v>66</v>
      </c>
      <c r="C2" s="20">
        <v>31</v>
      </c>
      <c r="D2" s="9" t="s">
        <v>34</v>
      </c>
      <c r="E2" s="9" t="s">
        <v>24</v>
      </c>
      <c r="F2" s="20">
        <v>1940</v>
      </c>
      <c r="G2" s="20">
        <v>1948</v>
      </c>
      <c r="H2" s="9" t="s">
        <v>61</v>
      </c>
    </row>
    <row r="3" spans="1:37" ht="15.75" customHeight="1" x14ac:dyDescent="0.25">
      <c r="B3" s="9" t="s">
        <v>111</v>
      </c>
      <c r="C3" s="20">
        <v>42</v>
      </c>
      <c r="D3" s="9" t="s">
        <v>34</v>
      </c>
      <c r="E3" s="9" t="s">
        <v>24</v>
      </c>
      <c r="F3" s="20">
        <v>1940</v>
      </c>
      <c r="G3" s="20">
        <v>1949</v>
      </c>
      <c r="H3" s="9" t="s">
        <v>61</v>
      </c>
    </row>
    <row r="4" spans="1:37" ht="15.75" customHeight="1" x14ac:dyDescent="0.25">
      <c r="B4" s="9" t="s">
        <v>13</v>
      </c>
      <c r="C4" s="20">
        <v>27</v>
      </c>
      <c r="D4" s="9" t="s">
        <v>11</v>
      </c>
      <c r="E4" s="9" t="s">
        <v>12</v>
      </c>
      <c r="F4" s="20">
        <v>1950</v>
      </c>
      <c r="G4" s="20">
        <v>1950</v>
      </c>
      <c r="H4" s="9" t="s">
        <v>14</v>
      </c>
      <c r="J4" s="8" t="s">
        <v>156</v>
      </c>
      <c r="S4" s="2"/>
      <c r="T4" s="2"/>
      <c r="U4" s="2"/>
      <c r="V4" s="2"/>
    </row>
    <row r="5" spans="1:37" ht="15.75" customHeight="1" x14ac:dyDescent="0.3">
      <c r="B5" s="9" t="s">
        <v>91</v>
      </c>
      <c r="C5" s="20">
        <v>31</v>
      </c>
      <c r="D5" s="9" t="s">
        <v>34</v>
      </c>
      <c r="E5" s="9" t="s">
        <v>24</v>
      </c>
      <c r="F5" s="20">
        <v>1950</v>
      </c>
      <c r="G5" s="20">
        <v>1951</v>
      </c>
      <c r="H5" s="9" t="s">
        <v>61</v>
      </c>
      <c r="J5" s="12" t="s">
        <v>158</v>
      </c>
      <c r="K5" s="12" t="s">
        <v>121</v>
      </c>
      <c r="L5" s="12" t="s">
        <v>0</v>
      </c>
      <c r="M5" s="12" t="s">
        <v>1</v>
      </c>
      <c r="N5" s="3" t="s">
        <v>2</v>
      </c>
      <c r="O5" s="7" t="s">
        <v>3</v>
      </c>
      <c r="P5" s="7" t="s">
        <v>4</v>
      </c>
      <c r="Q5" s="3" t="s">
        <v>95</v>
      </c>
    </row>
    <row r="6" spans="1:37" ht="15.75" customHeight="1" x14ac:dyDescent="0.25">
      <c r="B6" s="9" t="s">
        <v>91</v>
      </c>
      <c r="C6" s="20">
        <v>19</v>
      </c>
      <c r="D6" s="9" t="s">
        <v>34</v>
      </c>
      <c r="E6" s="9" t="s">
        <v>24</v>
      </c>
      <c r="F6" s="20">
        <v>1950</v>
      </c>
      <c r="G6" s="20">
        <v>1952</v>
      </c>
      <c r="H6" s="9" t="s">
        <v>61</v>
      </c>
      <c r="J6">
        <v>77</v>
      </c>
      <c r="K6" s="9" t="str">
        <f>HLOOKUP(K5, $B$1:$H$100, $J$6, FALSE)</f>
        <v>CARLOS BACCA</v>
      </c>
      <c r="L6" s="9">
        <f t="shared" ref="L6:Q6" si="0">HLOOKUP(L5, $B$1:$H$100, $J$6, FALSE)</f>
        <v>12</v>
      </c>
      <c r="M6" s="9" t="str">
        <f t="shared" si="0"/>
        <v>JUNIOR</v>
      </c>
      <c r="N6" s="9" t="str">
        <f t="shared" si="0"/>
        <v>BARRANQUILLA</v>
      </c>
      <c r="O6" s="9">
        <f t="shared" si="0"/>
        <v>2010</v>
      </c>
      <c r="P6" s="9">
        <f t="shared" si="0"/>
        <v>2011</v>
      </c>
      <c r="Q6" s="9" t="str">
        <f t="shared" si="0"/>
        <v>COLOMBIA</v>
      </c>
    </row>
    <row r="7" spans="1:37" ht="15.75" customHeight="1" x14ac:dyDescent="0.25">
      <c r="B7" s="9" t="s">
        <v>67</v>
      </c>
      <c r="C7" s="20">
        <v>20</v>
      </c>
      <c r="D7" s="9" t="s">
        <v>96</v>
      </c>
      <c r="E7" s="9" t="s">
        <v>20</v>
      </c>
      <c r="F7" s="20">
        <v>1950</v>
      </c>
      <c r="G7" s="20">
        <v>1953</v>
      </c>
      <c r="H7" s="9" t="s">
        <v>61</v>
      </c>
    </row>
    <row r="8" spans="1:37" ht="15.75" customHeight="1" x14ac:dyDescent="0.25">
      <c r="B8" s="9" t="s">
        <v>60</v>
      </c>
      <c r="C8" s="20">
        <v>21</v>
      </c>
      <c r="D8" s="9" t="s">
        <v>87</v>
      </c>
      <c r="E8" s="9" t="s">
        <v>29</v>
      </c>
      <c r="F8" s="20">
        <v>1950</v>
      </c>
      <c r="G8" s="20">
        <v>1954</v>
      </c>
      <c r="H8" s="9" t="s">
        <v>61</v>
      </c>
    </row>
    <row r="9" spans="1:37" ht="15.75" customHeight="1" x14ac:dyDescent="0.25">
      <c r="B9" s="9" t="s">
        <v>62</v>
      </c>
      <c r="C9" s="20">
        <v>22</v>
      </c>
      <c r="D9" s="9" t="s">
        <v>98</v>
      </c>
      <c r="E9" s="9" t="s">
        <v>29</v>
      </c>
      <c r="F9" s="20">
        <v>1950</v>
      </c>
      <c r="G9" s="20">
        <v>1955</v>
      </c>
      <c r="H9" s="9" t="s">
        <v>61</v>
      </c>
      <c r="J9" s="8" t="s">
        <v>157</v>
      </c>
    </row>
    <row r="10" spans="1:37" ht="15.75" customHeight="1" x14ac:dyDescent="0.3">
      <c r="B10" s="9" t="s">
        <v>19</v>
      </c>
      <c r="C10" s="20">
        <v>21</v>
      </c>
      <c r="D10" s="9" t="s">
        <v>96</v>
      </c>
      <c r="E10" s="9" t="s">
        <v>20</v>
      </c>
      <c r="F10" s="20">
        <v>1950</v>
      </c>
      <c r="G10" s="20">
        <v>1956</v>
      </c>
      <c r="H10" s="9" t="s">
        <v>21</v>
      </c>
      <c r="J10" s="12" t="s">
        <v>121</v>
      </c>
      <c r="K10" s="12" t="s">
        <v>0</v>
      </c>
      <c r="L10" s="12" t="s">
        <v>1</v>
      </c>
      <c r="M10" s="12" t="s">
        <v>145</v>
      </c>
      <c r="N10" s="12" t="s">
        <v>146</v>
      </c>
      <c r="O10" s="12" t="s">
        <v>4</v>
      </c>
      <c r="P10" s="12" t="s">
        <v>147</v>
      </c>
    </row>
    <row r="11" spans="1:37" ht="15.75" customHeight="1" x14ac:dyDescent="0.25">
      <c r="B11" s="9" t="s">
        <v>92</v>
      </c>
      <c r="C11" s="20">
        <v>30</v>
      </c>
      <c r="D11" s="9" t="s">
        <v>98</v>
      </c>
      <c r="E11" s="9" t="s">
        <v>29</v>
      </c>
      <c r="F11" s="20">
        <v>1950</v>
      </c>
      <c r="G11" s="20">
        <v>1957</v>
      </c>
      <c r="H11" s="9" t="s">
        <v>61</v>
      </c>
      <c r="J11" t="s">
        <v>67</v>
      </c>
      <c r="K11">
        <f>VLOOKUP($J$11, $B$1:$H$100, 2, FALSE)</f>
        <v>20</v>
      </c>
      <c r="L11" t="str">
        <f>VLOOKUP($J$11, $B$1:$H$100, 3, FALSE)</f>
        <v>DEPORTES QUINDIO</v>
      </c>
      <c r="M11" t="str">
        <f>VLOOKUP($J$11, $B$1:$H$100, 4, FALSE)</f>
        <v>ARMENIA</v>
      </c>
      <c r="N11">
        <f>VLOOKUP($J$11, $B$1:$H$100, 5, FALSE)</f>
        <v>1950</v>
      </c>
      <c r="O11">
        <f>VLOOKUP($J$11, $B$1:$H$100, 6, FALSE)</f>
        <v>1953</v>
      </c>
      <c r="P11" t="str">
        <f>VLOOKUP($J$11, $B$1:$H$100, 7, FALSE)</f>
        <v>ARGENTINA</v>
      </c>
    </row>
    <row r="12" spans="1:37" ht="15.75" customHeight="1" x14ac:dyDescent="0.25">
      <c r="B12" s="9" t="s">
        <v>93</v>
      </c>
      <c r="C12" s="20">
        <v>36</v>
      </c>
      <c r="D12" s="9" t="s">
        <v>88</v>
      </c>
      <c r="E12" s="9" t="s">
        <v>38</v>
      </c>
      <c r="F12" s="20">
        <v>1950</v>
      </c>
      <c r="G12" s="20">
        <v>1958</v>
      </c>
      <c r="H12" s="9" t="s">
        <v>61</v>
      </c>
    </row>
    <row r="13" spans="1:37" ht="15.75" customHeight="1" x14ac:dyDescent="0.25">
      <c r="B13" s="9" t="s">
        <v>62</v>
      </c>
      <c r="C13" s="20">
        <v>35</v>
      </c>
      <c r="D13" s="9" t="s">
        <v>98</v>
      </c>
      <c r="E13" s="9" t="s">
        <v>29</v>
      </c>
      <c r="F13" s="20">
        <v>1950</v>
      </c>
      <c r="G13" s="20">
        <v>1959</v>
      </c>
      <c r="H13" s="9" t="s">
        <v>61</v>
      </c>
    </row>
    <row r="14" spans="1:37" ht="15.75" customHeight="1" x14ac:dyDescent="0.25">
      <c r="B14" s="9" t="s">
        <v>6</v>
      </c>
      <c r="C14" s="20">
        <v>36</v>
      </c>
      <c r="D14" s="9" t="s">
        <v>115</v>
      </c>
      <c r="E14" s="9" t="s">
        <v>7</v>
      </c>
      <c r="F14" s="20">
        <v>1960</v>
      </c>
      <c r="G14" s="20">
        <v>1960</v>
      </c>
      <c r="H14" s="9" t="s">
        <v>8</v>
      </c>
      <c r="S14" s="2"/>
    </row>
    <row r="15" spans="1:37" ht="15.75" customHeight="1" x14ac:dyDescent="0.25">
      <c r="B15" s="9" t="s">
        <v>80</v>
      </c>
      <c r="C15" s="20">
        <v>30</v>
      </c>
      <c r="D15" s="9" t="s">
        <v>32</v>
      </c>
      <c r="E15" s="9" t="s">
        <v>26</v>
      </c>
      <c r="F15" s="20">
        <v>1960</v>
      </c>
      <c r="G15" s="20">
        <v>1960</v>
      </c>
      <c r="H15" s="9" t="s">
        <v>61</v>
      </c>
    </row>
    <row r="16" spans="1:37" ht="15.75" customHeight="1" x14ac:dyDescent="0.25">
      <c r="B16" s="9" t="s">
        <v>68</v>
      </c>
      <c r="C16" s="20">
        <v>32</v>
      </c>
      <c r="D16" s="9" t="s">
        <v>23</v>
      </c>
      <c r="E16" s="9" t="s">
        <v>24</v>
      </c>
      <c r="F16" s="20">
        <v>1960</v>
      </c>
      <c r="G16" s="20">
        <v>1961</v>
      </c>
      <c r="H16" s="9" t="s">
        <v>61</v>
      </c>
    </row>
    <row r="17" spans="2:25" ht="15.75" customHeight="1" x14ac:dyDescent="0.25">
      <c r="B17" s="9" t="s">
        <v>6</v>
      </c>
      <c r="C17" s="20">
        <v>36</v>
      </c>
      <c r="D17" s="9" t="s">
        <v>115</v>
      </c>
      <c r="E17" s="9" t="s">
        <v>7</v>
      </c>
      <c r="F17" s="20">
        <v>1960</v>
      </c>
      <c r="G17" s="20">
        <v>1963</v>
      </c>
      <c r="H17" s="9" t="s">
        <v>8</v>
      </c>
    </row>
    <row r="18" spans="2:25" ht="15.75" customHeight="1" x14ac:dyDescent="0.25">
      <c r="B18" s="9" t="s">
        <v>69</v>
      </c>
      <c r="C18" s="20">
        <v>36</v>
      </c>
      <c r="D18" s="9" t="s">
        <v>88</v>
      </c>
      <c r="E18" s="9" t="s">
        <v>38</v>
      </c>
      <c r="F18" s="20">
        <v>1960</v>
      </c>
      <c r="G18" s="20">
        <v>1963</v>
      </c>
      <c r="H18" s="9" t="s">
        <v>61</v>
      </c>
    </row>
    <row r="19" spans="2:25" ht="15.75" customHeight="1" x14ac:dyDescent="0.25">
      <c r="B19" s="9" t="s">
        <v>69</v>
      </c>
      <c r="C19" s="20">
        <v>28</v>
      </c>
      <c r="D19" s="9" t="s">
        <v>109</v>
      </c>
      <c r="E19" s="9" t="s">
        <v>36</v>
      </c>
      <c r="F19" s="20">
        <v>1960</v>
      </c>
      <c r="G19" s="20">
        <v>1964</v>
      </c>
      <c r="H19" s="9" t="s">
        <v>61</v>
      </c>
    </row>
    <row r="20" spans="2:25" ht="15.75" customHeight="1" x14ac:dyDescent="0.25">
      <c r="B20" s="9" t="s">
        <v>106</v>
      </c>
      <c r="C20" s="20">
        <v>38</v>
      </c>
      <c r="D20" s="9" t="s">
        <v>98</v>
      </c>
      <c r="E20" s="9" t="s">
        <v>29</v>
      </c>
      <c r="F20" s="20">
        <v>1960</v>
      </c>
      <c r="G20" s="20">
        <v>1965</v>
      </c>
      <c r="H20" s="9" t="s">
        <v>61</v>
      </c>
    </row>
    <row r="21" spans="2:25" ht="15.75" customHeight="1" x14ac:dyDescent="0.25">
      <c r="B21" s="9" t="s">
        <v>69</v>
      </c>
      <c r="C21" s="20">
        <v>31</v>
      </c>
      <c r="D21" s="9" t="s">
        <v>23</v>
      </c>
      <c r="E21" s="9" t="s">
        <v>24</v>
      </c>
      <c r="F21" s="20">
        <v>1960</v>
      </c>
      <c r="G21" s="20">
        <v>1966</v>
      </c>
      <c r="H21" s="9" t="s">
        <v>61</v>
      </c>
    </row>
    <row r="22" spans="2:25" ht="12.5" x14ac:dyDescent="0.25">
      <c r="B22" s="9" t="s">
        <v>107</v>
      </c>
      <c r="C22" s="20">
        <v>38</v>
      </c>
      <c r="D22" s="9" t="s">
        <v>34</v>
      </c>
      <c r="E22" s="9" t="s">
        <v>24</v>
      </c>
      <c r="F22" s="20">
        <v>1960</v>
      </c>
      <c r="G22" s="20">
        <v>1967</v>
      </c>
      <c r="H22" s="9" t="s">
        <v>61</v>
      </c>
    </row>
    <row r="23" spans="2:25" ht="12.5" x14ac:dyDescent="0.25">
      <c r="B23" s="9" t="s">
        <v>107</v>
      </c>
      <c r="C23" s="20">
        <v>32</v>
      </c>
      <c r="D23" s="9" t="s">
        <v>34</v>
      </c>
      <c r="E23" s="9" t="s">
        <v>24</v>
      </c>
      <c r="F23" s="20">
        <v>1960</v>
      </c>
      <c r="G23" s="20">
        <v>1968</v>
      </c>
      <c r="H23" s="9" t="s">
        <v>61</v>
      </c>
    </row>
    <row r="24" spans="2:25" ht="12.5" x14ac:dyDescent="0.25">
      <c r="B24" s="9" t="s">
        <v>112</v>
      </c>
      <c r="C24" s="20">
        <v>24</v>
      </c>
      <c r="D24" s="9" t="s">
        <v>84</v>
      </c>
      <c r="E24" s="9" t="s">
        <v>26</v>
      </c>
      <c r="F24" s="20">
        <v>1960</v>
      </c>
      <c r="G24" s="20">
        <v>1969</v>
      </c>
      <c r="H24" s="9" t="s">
        <v>61</v>
      </c>
    </row>
    <row r="25" spans="2:25" ht="12.5" x14ac:dyDescent="0.25">
      <c r="B25" s="9" t="s">
        <v>107</v>
      </c>
      <c r="C25" s="20">
        <v>27</v>
      </c>
      <c r="D25" s="9" t="s">
        <v>115</v>
      </c>
      <c r="E25" s="9" t="s">
        <v>7</v>
      </c>
      <c r="F25" s="20">
        <v>1970</v>
      </c>
      <c r="G25" s="20">
        <v>1970</v>
      </c>
      <c r="H25" s="9" t="s">
        <v>61</v>
      </c>
    </row>
    <row r="26" spans="2:25" ht="12.5" x14ac:dyDescent="0.25">
      <c r="B26" s="9" t="s">
        <v>112</v>
      </c>
      <c r="C26" s="20">
        <v>27</v>
      </c>
      <c r="D26" s="9" t="s">
        <v>115</v>
      </c>
      <c r="E26" s="9" t="s">
        <v>7</v>
      </c>
      <c r="F26" s="20">
        <v>1970</v>
      </c>
      <c r="G26" s="20">
        <v>1971</v>
      </c>
      <c r="H26" s="9" t="s">
        <v>61</v>
      </c>
    </row>
    <row r="27" spans="2:25" ht="12.5" x14ac:dyDescent="0.25">
      <c r="B27" s="9" t="s">
        <v>112</v>
      </c>
      <c r="C27" s="20">
        <v>30</v>
      </c>
      <c r="D27" s="9" t="s">
        <v>115</v>
      </c>
      <c r="E27" s="9" t="s">
        <v>7</v>
      </c>
      <c r="F27" s="20">
        <v>1970</v>
      </c>
      <c r="G27" s="20">
        <v>1972</v>
      </c>
      <c r="H27" s="9" t="s">
        <v>61</v>
      </c>
    </row>
    <row r="28" spans="2:25" ht="12.5" x14ac:dyDescent="0.25">
      <c r="B28" s="9" t="s">
        <v>9</v>
      </c>
      <c r="C28" s="20">
        <v>36</v>
      </c>
      <c r="D28" s="9" t="s">
        <v>115</v>
      </c>
      <c r="E28" s="9" t="s">
        <v>7</v>
      </c>
      <c r="F28" s="20">
        <v>1970</v>
      </c>
      <c r="G28" s="20">
        <v>1973</v>
      </c>
      <c r="H28" s="9" t="s">
        <v>8</v>
      </c>
      <c r="Y28" s="1"/>
    </row>
    <row r="29" spans="2:25" ht="12.5" x14ac:dyDescent="0.25">
      <c r="B29" s="9" t="s">
        <v>105</v>
      </c>
      <c r="C29" s="20">
        <v>33</v>
      </c>
      <c r="D29" s="9" t="s">
        <v>27</v>
      </c>
      <c r="E29" s="9" t="s">
        <v>28</v>
      </c>
      <c r="F29" s="20">
        <v>1970</v>
      </c>
      <c r="G29" s="20">
        <v>1974</v>
      </c>
      <c r="H29" s="9" t="s">
        <v>65</v>
      </c>
    </row>
    <row r="30" spans="2:25" ht="12.5" x14ac:dyDescent="0.25">
      <c r="B30" s="9" t="s">
        <v>113</v>
      </c>
      <c r="C30" s="20">
        <v>35</v>
      </c>
      <c r="D30" s="9" t="s">
        <v>11</v>
      </c>
      <c r="E30" s="9" t="s">
        <v>12</v>
      </c>
      <c r="F30" s="20">
        <v>1970</v>
      </c>
      <c r="G30" s="20">
        <v>1975</v>
      </c>
      <c r="H30" s="9" t="s">
        <v>61</v>
      </c>
    </row>
    <row r="31" spans="2:25" ht="12.5" x14ac:dyDescent="0.25">
      <c r="B31" s="9" t="s">
        <v>81</v>
      </c>
      <c r="C31" s="20">
        <v>33</v>
      </c>
      <c r="D31" s="9" t="s">
        <v>34</v>
      </c>
      <c r="E31" s="9" t="s">
        <v>24</v>
      </c>
      <c r="F31" s="20">
        <v>1970</v>
      </c>
      <c r="G31" s="20">
        <v>1976</v>
      </c>
      <c r="H31" s="9" t="s">
        <v>61</v>
      </c>
    </row>
    <row r="32" spans="2:25" ht="12.5" x14ac:dyDescent="0.25">
      <c r="B32" s="9" t="s">
        <v>70</v>
      </c>
      <c r="C32" s="20">
        <v>30</v>
      </c>
      <c r="D32" s="9" t="s">
        <v>87</v>
      </c>
      <c r="E32" s="9" t="s">
        <v>29</v>
      </c>
      <c r="F32" s="20">
        <v>1970</v>
      </c>
      <c r="G32" s="20">
        <v>1977</v>
      </c>
      <c r="H32" s="9" t="s">
        <v>61</v>
      </c>
    </row>
    <row r="33" spans="2:23" ht="12.5" x14ac:dyDescent="0.25">
      <c r="B33" s="9" t="s">
        <v>70</v>
      </c>
      <c r="C33" s="20">
        <v>36</v>
      </c>
      <c r="D33" s="9" t="s">
        <v>87</v>
      </c>
      <c r="E33" s="9" t="s">
        <v>29</v>
      </c>
      <c r="F33" s="20">
        <v>1970</v>
      </c>
      <c r="G33" s="20">
        <v>1978</v>
      </c>
      <c r="H33" s="9" t="s">
        <v>61</v>
      </c>
    </row>
    <row r="34" spans="2:23" ht="12.5" x14ac:dyDescent="0.25">
      <c r="B34" s="9" t="s">
        <v>71</v>
      </c>
      <c r="C34" s="20">
        <v>33</v>
      </c>
      <c r="D34" s="9" t="s">
        <v>34</v>
      </c>
      <c r="E34" s="9" t="s">
        <v>24</v>
      </c>
      <c r="F34" s="20">
        <v>1970</v>
      </c>
      <c r="G34" s="20">
        <v>1979</v>
      </c>
      <c r="H34" s="9" t="s">
        <v>61</v>
      </c>
    </row>
    <row r="35" spans="2:23" ht="12.5" x14ac:dyDescent="0.25">
      <c r="B35" s="9" t="s">
        <v>72</v>
      </c>
      <c r="C35" s="20">
        <v>26</v>
      </c>
      <c r="D35" s="9" t="s">
        <v>11</v>
      </c>
      <c r="E35" s="9" t="s">
        <v>12</v>
      </c>
      <c r="F35" s="20">
        <v>1980</v>
      </c>
      <c r="G35" s="20">
        <v>1980</v>
      </c>
      <c r="H35" s="9" t="s">
        <v>61</v>
      </c>
    </row>
    <row r="36" spans="2:23" ht="12.5" x14ac:dyDescent="0.25">
      <c r="B36" s="9" t="s">
        <v>108</v>
      </c>
      <c r="C36" s="20">
        <v>29</v>
      </c>
      <c r="D36" s="9" t="s">
        <v>16</v>
      </c>
      <c r="E36" s="9" t="s">
        <v>17</v>
      </c>
      <c r="F36" s="20">
        <v>1980</v>
      </c>
      <c r="G36" s="20">
        <v>1981</v>
      </c>
      <c r="H36" s="9" t="s">
        <v>61</v>
      </c>
    </row>
    <row r="37" spans="2:23" ht="12.5" x14ac:dyDescent="0.25">
      <c r="B37" s="9" t="s">
        <v>82</v>
      </c>
      <c r="C37" s="20">
        <v>27</v>
      </c>
      <c r="D37" s="9" t="s">
        <v>88</v>
      </c>
      <c r="E37" s="9" t="s">
        <v>38</v>
      </c>
      <c r="F37" s="20">
        <v>1980</v>
      </c>
      <c r="G37" s="20">
        <v>1982</v>
      </c>
      <c r="H37" s="9" t="s">
        <v>61</v>
      </c>
    </row>
    <row r="38" spans="2:23" ht="12.5" x14ac:dyDescent="0.25">
      <c r="B38" s="9" t="s">
        <v>73</v>
      </c>
      <c r="C38" s="20">
        <v>29</v>
      </c>
      <c r="D38" s="9" t="s">
        <v>23</v>
      </c>
      <c r="E38" s="9" t="s">
        <v>24</v>
      </c>
      <c r="F38" s="20">
        <v>1980</v>
      </c>
      <c r="G38" s="20">
        <v>1983</v>
      </c>
      <c r="H38" s="9" t="s">
        <v>61</v>
      </c>
    </row>
    <row r="39" spans="2:23" ht="12.5" x14ac:dyDescent="0.25">
      <c r="B39" s="9" t="s">
        <v>73</v>
      </c>
      <c r="C39" s="20">
        <v>23</v>
      </c>
      <c r="D39" s="9" t="s">
        <v>23</v>
      </c>
      <c r="E39" s="9" t="s">
        <v>24</v>
      </c>
      <c r="F39" s="20">
        <v>1980</v>
      </c>
      <c r="G39" s="20">
        <v>1984</v>
      </c>
      <c r="H39" s="9" t="s">
        <v>61</v>
      </c>
    </row>
    <row r="40" spans="2:23" ht="12.5" x14ac:dyDescent="0.25">
      <c r="B40" s="9" t="s">
        <v>82</v>
      </c>
      <c r="C40" s="20">
        <v>33</v>
      </c>
      <c r="D40" s="9" t="s">
        <v>88</v>
      </c>
      <c r="E40" s="9" t="s">
        <v>38</v>
      </c>
      <c r="F40" s="20">
        <v>1980</v>
      </c>
      <c r="G40" s="20">
        <v>1985</v>
      </c>
      <c r="H40" s="9" t="s">
        <v>61</v>
      </c>
    </row>
    <row r="41" spans="2:23" ht="12.5" x14ac:dyDescent="0.25">
      <c r="B41" s="9" t="s">
        <v>94</v>
      </c>
      <c r="C41" s="20">
        <v>23</v>
      </c>
      <c r="D41" s="9" t="s">
        <v>98</v>
      </c>
      <c r="E41" s="9" t="s">
        <v>29</v>
      </c>
      <c r="F41" s="20">
        <v>1980</v>
      </c>
      <c r="G41" s="20">
        <v>1986</v>
      </c>
      <c r="H41" s="9" t="s">
        <v>61</v>
      </c>
    </row>
    <row r="42" spans="2:23" ht="12.5" x14ac:dyDescent="0.25">
      <c r="B42" s="9" t="s">
        <v>63</v>
      </c>
      <c r="C42" s="20">
        <v>23</v>
      </c>
      <c r="D42" s="9" t="s">
        <v>32</v>
      </c>
      <c r="E42" s="9" t="s">
        <v>26</v>
      </c>
      <c r="F42" s="20">
        <v>1980</v>
      </c>
      <c r="G42" s="20">
        <v>1987</v>
      </c>
      <c r="H42" s="9" t="s">
        <v>64</v>
      </c>
    </row>
    <row r="43" spans="2:23" ht="12.5" x14ac:dyDescent="0.25">
      <c r="B43" s="9" t="s">
        <v>22</v>
      </c>
      <c r="C43" s="20">
        <v>29</v>
      </c>
      <c r="D43" s="9" t="s">
        <v>23</v>
      </c>
      <c r="E43" s="9" t="s">
        <v>24</v>
      </c>
      <c r="F43" s="20">
        <v>1980</v>
      </c>
      <c r="G43" s="20">
        <v>1988</v>
      </c>
      <c r="H43" s="9" t="s">
        <v>21</v>
      </c>
    </row>
    <row r="44" spans="2:23" ht="12.5" x14ac:dyDescent="0.25">
      <c r="B44" s="9" t="s">
        <v>10</v>
      </c>
      <c r="C44" s="20">
        <v>17</v>
      </c>
      <c r="D44" s="9" t="s">
        <v>11</v>
      </c>
      <c r="E44" s="9" t="s">
        <v>12</v>
      </c>
      <c r="F44" s="20">
        <v>1980</v>
      </c>
      <c r="G44" s="20">
        <v>1989</v>
      </c>
      <c r="H44" s="9" t="s">
        <v>8</v>
      </c>
    </row>
    <row r="45" spans="2:23" ht="12.5" x14ac:dyDescent="0.25">
      <c r="B45" s="9" t="s">
        <v>25</v>
      </c>
      <c r="C45" s="20">
        <v>25</v>
      </c>
      <c r="D45" s="9" t="s">
        <v>84</v>
      </c>
      <c r="E45" s="9" t="s">
        <v>26</v>
      </c>
      <c r="F45" s="20">
        <v>1990</v>
      </c>
      <c r="G45" s="20">
        <v>1990</v>
      </c>
      <c r="H45" s="9" t="s">
        <v>21</v>
      </c>
      <c r="S45" s="2"/>
      <c r="T45" s="2"/>
      <c r="U45" s="2"/>
      <c r="V45" s="2"/>
      <c r="W45" s="2"/>
    </row>
    <row r="46" spans="2:23" ht="12.5" x14ac:dyDescent="0.25">
      <c r="B46" s="9" t="s">
        <v>85</v>
      </c>
      <c r="C46" s="20">
        <v>30</v>
      </c>
      <c r="D46" s="9" t="s">
        <v>27</v>
      </c>
      <c r="E46" s="9" t="s">
        <v>28</v>
      </c>
      <c r="F46" s="20">
        <v>1990</v>
      </c>
      <c r="G46" s="20">
        <v>1991</v>
      </c>
      <c r="H46" s="9" t="s">
        <v>21</v>
      </c>
      <c r="S46" s="2"/>
      <c r="T46" s="1"/>
    </row>
    <row r="47" spans="2:23" ht="12.5" x14ac:dyDescent="0.25">
      <c r="B47" s="9" t="s">
        <v>86</v>
      </c>
      <c r="C47" s="20">
        <v>25</v>
      </c>
      <c r="D47" s="9" t="s">
        <v>87</v>
      </c>
      <c r="E47" s="9" t="s">
        <v>29</v>
      </c>
      <c r="F47" s="20">
        <v>1990</v>
      </c>
      <c r="G47" s="20">
        <v>1992</v>
      </c>
      <c r="H47" s="9" t="s">
        <v>21</v>
      </c>
    </row>
    <row r="48" spans="2:23" ht="12.5" x14ac:dyDescent="0.25">
      <c r="B48" s="9" t="s">
        <v>30</v>
      </c>
      <c r="C48" s="20">
        <v>34</v>
      </c>
      <c r="D48" s="9" t="s">
        <v>27</v>
      </c>
      <c r="E48" s="9" t="s">
        <v>28</v>
      </c>
      <c r="F48" s="20">
        <v>1990</v>
      </c>
      <c r="G48" s="20">
        <v>1993</v>
      </c>
      <c r="H48" s="9" t="s">
        <v>21</v>
      </c>
    </row>
    <row r="49" spans="1:19" ht="12.5" x14ac:dyDescent="0.25">
      <c r="A49" s="10"/>
      <c r="B49" s="9" t="s">
        <v>97</v>
      </c>
      <c r="C49" s="21">
        <v>32</v>
      </c>
      <c r="D49" s="10" t="s">
        <v>98</v>
      </c>
      <c r="E49" s="10" t="s">
        <v>29</v>
      </c>
      <c r="F49" s="21">
        <v>1990</v>
      </c>
      <c r="G49" s="21">
        <v>1994</v>
      </c>
      <c r="H49" s="10" t="s">
        <v>21</v>
      </c>
      <c r="I49" s="2"/>
      <c r="J49" s="2"/>
      <c r="K49" s="2"/>
      <c r="L49" s="2"/>
      <c r="M49" s="2"/>
      <c r="N49" s="2"/>
      <c r="O49" s="2"/>
      <c r="P49" s="2"/>
      <c r="Q49" s="2"/>
      <c r="R49" s="2"/>
      <c r="S49" s="1"/>
    </row>
    <row r="50" spans="1:19" ht="12.5" x14ac:dyDescent="0.25">
      <c r="B50" s="9" t="s">
        <v>85</v>
      </c>
      <c r="C50" s="20">
        <v>24</v>
      </c>
      <c r="D50" s="9" t="s">
        <v>27</v>
      </c>
      <c r="E50" s="9" t="s">
        <v>28</v>
      </c>
      <c r="F50" s="20">
        <v>1990</v>
      </c>
      <c r="G50" s="20">
        <v>1995</v>
      </c>
      <c r="H50" s="9" t="s">
        <v>21</v>
      </c>
    </row>
    <row r="51" spans="1:19" ht="12.5" x14ac:dyDescent="0.25">
      <c r="B51" s="9" t="s">
        <v>85</v>
      </c>
      <c r="C51" s="20">
        <v>36</v>
      </c>
      <c r="D51" s="9" t="s">
        <v>27</v>
      </c>
      <c r="E51" s="9" t="s">
        <v>28</v>
      </c>
      <c r="F51" s="20">
        <v>1990</v>
      </c>
      <c r="G51" s="20">
        <v>1996</v>
      </c>
      <c r="H51" s="9" t="s">
        <v>21</v>
      </c>
    </row>
    <row r="52" spans="1:19" ht="12.5" x14ac:dyDescent="0.25">
      <c r="B52" s="9" t="s">
        <v>31</v>
      </c>
      <c r="C52" s="20">
        <v>36</v>
      </c>
      <c r="D52" s="9" t="s">
        <v>32</v>
      </c>
      <c r="E52" s="9" t="s">
        <v>26</v>
      </c>
      <c r="F52" s="20">
        <v>1990</v>
      </c>
      <c r="G52" s="20">
        <v>1997</v>
      </c>
      <c r="H52" s="9" t="s">
        <v>21</v>
      </c>
    </row>
    <row r="53" spans="1:19" ht="12.5" x14ac:dyDescent="0.25">
      <c r="B53" s="9" t="s">
        <v>99</v>
      </c>
      <c r="C53" s="20">
        <v>37</v>
      </c>
      <c r="D53" s="9" t="s">
        <v>32</v>
      </c>
      <c r="E53" s="9" t="s">
        <v>26</v>
      </c>
      <c r="F53" s="20">
        <v>1990</v>
      </c>
      <c r="G53" s="20">
        <v>1998</v>
      </c>
      <c r="H53" s="9" t="s">
        <v>21</v>
      </c>
    </row>
    <row r="54" spans="1:19" ht="12.5" x14ac:dyDescent="0.25">
      <c r="B54" s="9" t="s">
        <v>83</v>
      </c>
      <c r="C54" s="20">
        <v>26</v>
      </c>
      <c r="D54" s="9" t="s">
        <v>40</v>
      </c>
      <c r="E54" s="9" t="s">
        <v>41</v>
      </c>
      <c r="F54" s="20">
        <v>1990</v>
      </c>
      <c r="G54" s="20">
        <v>1999</v>
      </c>
      <c r="H54" s="9" t="s">
        <v>61</v>
      </c>
    </row>
    <row r="55" spans="1:19" ht="12.5" x14ac:dyDescent="0.25">
      <c r="B55" s="9" t="s">
        <v>33</v>
      </c>
      <c r="C55" s="20">
        <v>24</v>
      </c>
      <c r="D55" s="9" t="s">
        <v>34</v>
      </c>
      <c r="E55" s="9" t="s">
        <v>24</v>
      </c>
      <c r="F55" s="20">
        <v>2000</v>
      </c>
      <c r="G55" s="20">
        <v>2000</v>
      </c>
      <c r="H55" s="9" t="s">
        <v>21</v>
      </c>
    </row>
    <row r="56" spans="1:19" ht="12.5" x14ac:dyDescent="0.25">
      <c r="B56" s="9" t="s">
        <v>33</v>
      </c>
      <c r="C56" s="20">
        <v>29</v>
      </c>
      <c r="D56" s="9" t="s">
        <v>34</v>
      </c>
      <c r="E56" s="9" t="s">
        <v>24</v>
      </c>
      <c r="F56" s="20">
        <v>2000</v>
      </c>
      <c r="G56" s="20">
        <v>2001</v>
      </c>
      <c r="H56" s="9" t="s">
        <v>21</v>
      </c>
    </row>
    <row r="57" spans="1:19" ht="12.5" x14ac:dyDescent="0.25">
      <c r="B57" s="9" t="s">
        <v>59</v>
      </c>
      <c r="C57" s="20">
        <v>29</v>
      </c>
      <c r="D57" s="9" t="s">
        <v>98</v>
      </c>
      <c r="E57" s="9" t="s">
        <v>29</v>
      </c>
      <c r="F57" s="20">
        <v>2000</v>
      </c>
      <c r="G57" s="20">
        <v>2001</v>
      </c>
      <c r="H57" s="9" t="s">
        <v>21</v>
      </c>
    </row>
    <row r="58" spans="1:19" ht="12.5" x14ac:dyDescent="0.25">
      <c r="B58" s="9" t="s">
        <v>35</v>
      </c>
      <c r="C58" s="20">
        <v>13</v>
      </c>
      <c r="D58" s="9" t="s">
        <v>109</v>
      </c>
      <c r="E58" s="9" t="s">
        <v>36</v>
      </c>
      <c r="F58" s="20">
        <v>2000</v>
      </c>
      <c r="G58" s="20">
        <v>2002</v>
      </c>
      <c r="H58" s="9" t="s">
        <v>21</v>
      </c>
    </row>
    <row r="59" spans="1:19" ht="12.5" x14ac:dyDescent="0.25">
      <c r="B59" s="9" t="s">
        <v>37</v>
      </c>
      <c r="C59" s="20">
        <v>13</v>
      </c>
      <c r="D59" s="9" t="s">
        <v>88</v>
      </c>
      <c r="E59" s="9" t="s">
        <v>38</v>
      </c>
      <c r="F59" s="20">
        <v>2000</v>
      </c>
      <c r="G59" s="20">
        <v>2002</v>
      </c>
      <c r="H59" s="9" t="s">
        <v>21</v>
      </c>
    </row>
    <row r="60" spans="1:19" ht="12.5" x14ac:dyDescent="0.25">
      <c r="B60" s="9" t="s">
        <v>39</v>
      </c>
      <c r="C60" s="20">
        <v>13</v>
      </c>
      <c r="D60" s="9" t="s">
        <v>40</v>
      </c>
      <c r="E60" s="9" t="s">
        <v>41</v>
      </c>
      <c r="F60" s="20">
        <v>2000</v>
      </c>
      <c r="G60" s="20">
        <v>2003</v>
      </c>
      <c r="H60" s="9" t="s">
        <v>21</v>
      </c>
    </row>
    <row r="61" spans="1:19" ht="12.5" x14ac:dyDescent="0.25">
      <c r="B61" s="9" t="s">
        <v>89</v>
      </c>
      <c r="C61" s="20">
        <v>17</v>
      </c>
      <c r="D61" s="9" t="s">
        <v>32</v>
      </c>
      <c r="E61" s="9" t="s">
        <v>26</v>
      </c>
      <c r="F61" s="20">
        <v>2000</v>
      </c>
      <c r="G61" s="20">
        <v>2003</v>
      </c>
      <c r="H61" s="9" t="s">
        <v>21</v>
      </c>
    </row>
    <row r="62" spans="1:19" ht="12.5" x14ac:dyDescent="0.25">
      <c r="B62" s="9" t="s">
        <v>42</v>
      </c>
      <c r="C62" s="20">
        <v>13</v>
      </c>
      <c r="D62" s="9" t="s">
        <v>84</v>
      </c>
      <c r="E62" s="9" t="s">
        <v>26</v>
      </c>
      <c r="F62" s="20">
        <v>2000</v>
      </c>
      <c r="G62" s="20">
        <v>2004</v>
      </c>
      <c r="H62" s="9" t="s">
        <v>21</v>
      </c>
    </row>
    <row r="63" spans="1:19" ht="12.5" x14ac:dyDescent="0.25">
      <c r="B63" s="9" t="s">
        <v>43</v>
      </c>
      <c r="C63" s="20">
        <v>15</v>
      </c>
      <c r="D63" s="9" t="s">
        <v>84</v>
      </c>
      <c r="E63" s="9" t="s">
        <v>26</v>
      </c>
      <c r="F63" s="20">
        <v>2000</v>
      </c>
      <c r="G63" s="20">
        <v>2004</v>
      </c>
      <c r="H63" s="9" t="s">
        <v>21</v>
      </c>
    </row>
    <row r="64" spans="1:19" ht="12.5" x14ac:dyDescent="0.25">
      <c r="B64" s="9" t="s">
        <v>100</v>
      </c>
      <c r="C64" s="20">
        <v>16</v>
      </c>
      <c r="D64" s="9" t="s">
        <v>87</v>
      </c>
      <c r="E64" s="9" t="s">
        <v>29</v>
      </c>
      <c r="F64" s="20">
        <v>2000</v>
      </c>
      <c r="G64" s="20">
        <v>2005</v>
      </c>
      <c r="H64" s="9" t="s">
        <v>21</v>
      </c>
    </row>
    <row r="65" spans="2:22" ht="12.5" x14ac:dyDescent="0.25">
      <c r="B65" s="9" t="s">
        <v>101</v>
      </c>
      <c r="C65" s="20">
        <v>12</v>
      </c>
      <c r="D65" s="9" t="s">
        <v>44</v>
      </c>
      <c r="E65" s="9" t="s">
        <v>45</v>
      </c>
      <c r="F65" s="20">
        <v>2000</v>
      </c>
      <c r="G65" s="20">
        <v>2005</v>
      </c>
      <c r="H65" s="9" t="s">
        <v>21</v>
      </c>
    </row>
    <row r="66" spans="2:22" ht="12.5" x14ac:dyDescent="0.25">
      <c r="B66" s="9" t="s">
        <v>102</v>
      </c>
      <c r="C66" s="20">
        <v>15</v>
      </c>
      <c r="D66" s="9" t="s">
        <v>115</v>
      </c>
      <c r="E66" s="9" t="s">
        <v>7</v>
      </c>
      <c r="F66" s="20">
        <v>2000</v>
      </c>
      <c r="G66" s="20">
        <v>2006</v>
      </c>
      <c r="H66" s="9" t="s">
        <v>21</v>
      </c>
    </row>
    <row r="67" spans="2:22" ht="12.5" x14ac:dyDescent="0.25">
      <c r="B67" s="9" t="s">
        <v>77</v>
      </c>
      <c r="C67" s="20">
        <v>11</v>
      </c>
      <c r="D67" s="9" t="s">
        <v>98</v>
      </c>
      <c r="E67" s="9" t="s">
        <v>29</v>
      </c>
      <c r="F67" s="20">
        <v>2000</v>
      </c>
      <c r="G67" s="20">
        <v>2006</v>
      </c>
      <c r="H67" s="9" t="s">
        <v>21</v>
      </c>
    </row>
    <row r="68" spans="2:22" ht="12.5" x14ac:dyDescent="0.25">
      <c r="B68" s="9" t="s">
        <v>46</v>
      </c>
      <c r="C68" s="20">
        <v>13</v>
      </c>
      <c r="D68" s="9" t="s">
        <v>90</v>
      </c>
      <c r="E68" s="9" t="s">
        <v>47</v>
      </c>
      <c r="F68" s="20">
        <v>2000</v>
      </c>
      <c r="G68" s="20">
        <v>2007</v>
      </c>
      <c r="H68" s="9" t="s">
        <v>21</v>
      </c>
    </row>
    <row r="69" spans="2:22" ht="12.5" x14ac:dyDescent="0.25">
      <c r="B69" s="9" t="s">
        <v>48</v>
      </c>
      <c r="C69" s="20">
        <v>16</v>
      </c>
      <c r="D69" s="9" t="s">
        <v>40</v>
      </c>
      <c r="E69" s="9" t="s">
        <v>41</v>
      </c>
      <c r="F69" s="20">
        <v>2000</v>
      </c>
      <c r="G69" s="20">
        <v>2007</v>
      </c>
      <c r="H69" s="9" t="s">
        <v>21</v>
      </c>
    </row>
    <row r="70" spans="2:22" ht="12.5" x14ac:dyDescent="0.25">
      <c r="B70" s="9" t="s">
        <v>46</v>
      </c>
      <c r="C70" s="20">
        <v>16</v>
      </c>
      <c r="D70" s="9" t="s">
        <v>32</v>
      </c>
      <c r="E70" s="9" t="s">
        <v>26</v>
      </c>
      <c r="F70" s="20">
        <v>2000</v>
      </c>
      <c r="G70" s="20">
        <v>2008</v>
      </c>
      <c r="H70" s="9" t="s">
        <v>21</v>
      </c>
    </row>
    <row r="71" spans="2:22" ht="12.5" x14ac:dyDescent="0.25">
      <c r="B71" s="9" t="s">
        <v>74</v>
      </c>
      <c r="C71" s="20">
        <v>13</v>
      </c>
      <c r="D71" s="9" t="s">
        <v>114</v>
      </c>
      <c r="E71" s="9" t="s">
        <v>75</v>
      </c>
      <c r="F71" s="20">
        <v>2000</v>
      </c>
      <c r="G71" s="20">
        <v>2008</v>
      </c>
      <c r="H71" s="9" t="s">
        <v>61</v>
      </c>
    </row>
    <row r="72" spans="2:22" ht="12.5" x14ac:dyDescent="0.25">
      <c r="B72" s="9" t="s">
        <v>110</v>
      </c>
      <c r="C72" s="20">
        <v>16</v>
      </c>
      <c r="D72" s="9" t="s">
        <v>27</v>
      </c>
      <c r="E72" s="9" t="s">
        <v>28</v>
      </c>
      <c r="F72" s="20">
        <v>2000</v>
      </c>
      <c r="G72" s="20">
        <v>2009</v>
      </c>
      <c r="H72" s="9" t="s">
        <v>21</v>
      </c>
    </row>
    <row r="73" spans="2:22" ht="12.5" x14ac:dyDescent="0.25">
      <c r="B73" s="9" t="s">
        <v>103</v>
      </c>
      <c r="C73" s="20">
        <v>18</v>
      </c>
      <c r="D73" s="9" t="s">
        <v>98</v>
      </c>
      <c r="E73" s="9" t="s">
        <v>29</v>
      </c>
      <c r="F73" s="20">
        <v>2000</v>
      </c>
      <c r="G73" s="20">
        <v>2009</v>
      </c>
      <c r="H73" s="9" t="s">
        <v>21</v>
      </c>
    </row>
    <row r="74" spans="2:22" ht="12.5" x14ac:dyDescent="0.25">
      <c r="B74" s="9" t="s">
        <v>49</v>
      </c>
      <c r="C74" s="20">
        <v>12</v>
      </c>
      <c r="D74" s="9" t="s">
        <v>27</v>
      </c>
      <c r="E74" s="9" t="s">
        <v>28</v>
      </c>
      <c r="F74" s="20">
        <v>2010</v>
      </c>
      <c r="G74" s="20">
        <v>2010</v>
      </c>
      <c r="H74" s="9" t="s">
        <v>21</v>
      </c>
    </row>
    <row r="75" spans="2:22" ht="12.5" x14ac:dyDescent="0.25">
      <c r="B75" s="9" t="s">
        <v>50</v>
      </c>
      <c r="C75" s="20">
        <v>16</v>
      </c>
      <c r="D75" s="9" t="s">
        <v>16</v>
      </c>
      <c r="E75" s="9" t="s">
        <v>17</v>
      </c>
      <c r="F75" s="20">
        <v>2010</v>
      </c>
      <c r="G75" s="20">
        <v>2010</v>
      </c>
      <c r="H75" s="9" t="s">
        <v>21</v>
      </c>
    </row>
    <row r="76" spans="2:22" ht="12.5" x14ac:dyDescent="0.25">
      <c r="B76" s="9" t="s">
        <v>104</v>
      </c>
      <c r="C76" s="20">
        <v>12</v>
      </c>
      <c r="D76" s="9" t="s">
        <v>87</v>
      </c>
      <c r="E76" s="9" t="s">
        <v>29</v>
      </c>
      <c r="F76" s="20">
        <v>2010</v>
      </c>
      <c r="G76" s="20">
        <v>2011</v>
      </c>
      <c r="H76" s="9" t="s">
        <v>21</v>
      </c>
    </row>
    <row r="77" spans="2:22" ht="12.5" x14ac:dyDescent="0.25">
      <c r="B77" s="9" t="s">
        <v>49</v>
      </c>
      <c r="C77" s="20">
        <v>12</v>
      </c>
      <c r="D77" s="9" t="s">
        <v>27</v>
      </c>
      <c r="E77" s="9" t="s">
        <v>28</v>
      </c>
      <c r="F77" s="20">
        <v>2010</v>
      </c>
      <c r="G77" s="20">
        <v>2011</v>
      </c>
      <c r="H77" s="9" t="s">
        <v>21</v>
      </c>
    </row>
    <row r="78" spans="2:22" ht="12.5" x14ac:dyDescent="0.25">
      <c r="B78" s="9" t="s">
        <v>15</v>
      </c>
      <c r="C78" s="20">
        <v>13</v>
      </c>
      <c r="D78" s="9" t="s">
        <v>16</v>
      </c>
      <c r="E78" s="9" t="s">
        <v>17</v>
      </c>
      <c r="F78" s="20">
        <v>2010</v>
      </c>
      <c r="G78" s="20">
        <v>2012</v>
      </c>
      <c r="H78" s="9" t="s">
        <v>14</v>
      </c>
      <c r="S78" s="2" t="s">
        <v>18</v>
      </c>
      <c r="T78" s="1" t="e">
        <f>HLOOKUP(S78,#REF!,3,TRUE)</f>
        <v>#REF!</v>
      </c>
      <c r="U78" s="1" t="e">
        <f>VLOOKUP(S78,#REF!,3,TRUE())</f>
        <v>#REF!</v>
      </c>
      <c r="V78" s="1" t="e">
        <f>VLOOKUP(S78,#REF!,, TRUE())</f>
        <v>#REF!</v>
      </c>
    </row>
    <row r="79" spans="2:22" ht="12.5" x14ac:dyDescent="0.25">
      <c r="B79" s="9" t="s">
        <v>76</v>
      </c>
      <c r="C79" s="20">
        <v>9</v>
      </c>
      <c r="D79" s="9" t="s">
        <v>98</v>
      </c>
      <c r="E79" s="9" t="s">
        <v>29</v>
      </c>
      <c r="F79" s="20">
        <v>2010</v>
      </c>
      <c r="G79" s="20">
        <v>2012</v>
      </c>
      <c r="H79" s="9" t="s">
        <v>61</v>
      </c>
    </row>
    <row r="80" spans="2:22" ht="12.5" x14ac:dyDescent="0.25">
      <c r="B80" s="9" t="s">
        <v>50</v>
      </c>
      <c r="C80" s="20">
        <v>12</v>
      </c>
      <c r="D80" s="9" t="s">
        <v>23</v>
      </c>
      <c r="E80" s="9" t="s">
        <v>24</v>
      </c>
      <c r="F80" s="20">
        <v>2010</v>
      </c>
      <c r="G80" s="20">
        <v>2013</v>
      </c>
      <c r="H80" s="9" t="s">
        <v>21</v>
      </c>
    </row>
    <row r="81" spans="2:8" ht="12.5" x14ac:dyDescent="0.25">
      <c r="B81" s="9" t="s">
        <v>48</v>
      </c>
      <c r="C81" s="20">
        <v>16</v>
      </c>
      <c r="D81" s="9" t="s">
        <v>34</v>
      </c>
      <c r="E81" s="9" t="s">
        <v>24</v>
      </c>
      <c r="F81" s="20">
        <v>2010</v>
      </c>
      <c r="G81" s="20">
        <v>2013</v>
      </c>
      <c r="H81" s="9" t="s">
        <v>21</v>
      </c>
    </row>
    <row r="82" spans="2:8" ht="12.5" x14ac:dyDescent="0.25">
      <c r="B82" s="9" t="s">
        <v>48</v>
      </c>
      <c r="C82" s="20">
        <v>13</v>
      </c>
      <c r="D82" s="9" t="s">
        <v>34</v>
      </c>
      <c r="E82" s="9" t="s">
        <v>24</v>
      </c>
      <c r="F82" s="20">
        <v>2010</v>
      </c>
      <c r="G82" s="20">
        <v>2014</v>
      </c>
      <c r="H82" s="9" t="s">
        <v>21</v>
      </c>
    </row>
    <row r="83" spans="2:8" ht="12.5" x14ac:dyDescent="0.25">
      <c r="B83" s="9" t="s">
        <v>76</v>
      </c>
      <c r="C83" s="20">
        <v>16</v>
      </c>
      <c r="D83" s="9" t="s">
        <v>98</v>
      </c>
      <c r="E83" s="9" t="s">
        <v>29</v>
      </c>
      <c r="F83" s="20">
        <v>2010</v>
      </c>
      <c r="G83" s="20">
        <v>2014</v>
      </c>
      <c r="H83" s="9" t="s">
        <v>61</v>
      </c>
    </row>
    <row r="84" spans="2:8" ht="12.5" x14ac:dyDescent="0.25">
      <c r="B84" s="9" t="s">
        <v>51</v>
      </c>
      <c r="C84" s="20">
        <v>15</v>
      </c>
      <c r="D84" s="9" t="s">
        <v>34</v>
      </c>
      <c r="E84" s="9" t="s">
        <v>24</v>
      </c>
      <c r="F84" s="20">
        <v>2010</v>
      </c>
      <c r="G84" s="20">
        <v>2015</v>
      </c>
      <c r="H84" s="9" t="s">
        <v>21</v>
      </c>
    </row>
    <row r="85" spans="2:8" ht="12.5" x14ac:dyDescent="0.25">
      <c r="B85" s="9" t="s">
        <v>52</v>
      </c>
      <c r="C85" s="20">
        <v>15</v>
      </c>
      <c r="D85" s="9" t="s">
        <v>87</v>
      </c>
      <c r="E85" s="9" t="s">
        <v>29</v>
      </c>
      <c r="F85" s="20">
        <v>2010</v>
      </c>
      <c r="G85" s="20">
        <v>2015</v>
      </c>
      <c r="H85" s="9" t="s">
        <v>21</v>
      </c>
    </row>
    <row r="86" spans="2:8" ht="12.5" x14ac:dyDescent="0.25">
      <c r="B86" s="9" t="s">
        <v>53</v>
      </c>
      <c r="C86" s="20">
        <v>19</v>
      </c>
      <c r="D86" s="9" t="s">
        <v>78</v>
      </c>
      <c r="E86" s="9" t="s">
        <v>54</v>
      </c>
      <c r="F86" s="20">
        <v>2010</v>
      </c>
      <c r="G86" s="20">
        <v>2015</v>
      </c>
      <c r="H86" s="9" t="s">
        <v>21</v>
      </c>
    </row>
    <row r="87" spans="2:8" ht="12.5" x14ac:dyDescent="0.25">
      <c r="B87" s="9" t="s">
        <v>55</v>
      </c>
      <c r="C87" s="20">
        <v>12</v>
      </c>
      <c r="D87" s="9" t="s">
        <v>34</v>
      </c>
      <c r="E87" s="9" t="s">
        <v>24</v>
      </c>
      <c r="F87" s="20">
        <v>2010</v>
      </c>
      <c r="G87" s="20">
        <v>2016</v>
      </c>
      <c r="H87" s="9" t="s">
        <v>21</v>
      </c>
    </row>
    <row r="88" spans="2:8" ht="12.5" x14ac:dyDescent="0.25">
      <c r="B88" s="9" t="s">
        <v>48</v>
      </c>
      <c r="C88" s="20">
        <v>14</v>
      </c>
      <c r="D88" s="9" t="s">
        <v>87</v>
      </c>
      <c r="E88" s="9" t="s">
        <v>29</v>
      </c>
      <c r="F88" s="20">
        <v>2010</v>
      </c>
      <c r="G88" s="20">
        <v>2017</v>
      </c>
      <c r="H88" s="9" t="s">
        <v>21</v>
      </c>
    </row>
    <row r="89" spans="2:8" ht="12.5" x14ac:dyDescent="0.25">
      <c r="B89" s="9" t="s">
        <v>55</v>
      </c>
      <c r="C89" s="20">
        <v>11</v>
      </c>
      <c r="D89" s="9" t="s">
        <v>34</v>
      </c>
      <c r="E89" s="9" t="s">
        <v>24</v>
      </c>
      <c r="F89" s="20">
        <v>2010</v>
      </c>
      <c r="G89" s="20">
        <v>2017</v>
      </c>
      <c r="H89" s="9" t="s">
        <v>21</v>
      </c>
    </row>
    <row r="90" spans="2:8" ht="12.5" x14ac:dyDescent="0.25">
      <c r="B90" s="9" t="s">
        <v>76</v>
      </c>
      <c r="C90" s="20">
        <v>12</v>
      </c>
      <c r="D90" s="9" t="s">
        <v>98</v>
      </c>
      <c r="E90" s="9" t="s">
        <v>29</v>
      </c>
      <c r="F90" s="20">
        <v>2010</v>
      </c>
      <c r="G90" s="20">
        <v>2018</v>
      </c>
      <c r="H90" s="9" t="s">
        <v>61</v>
      </c>
    </row>
    <row r="91" spans="2:8" ht="12.5" x14ac:dyDescent="0.25">
      <c r="B91" s="9" t="s">
        <v>76</v>
      </c>
      <c r="C91" s="20">
        <v>20</v>
      </c>
      <c r="D91" s="9" t="s">
        <v>98</v>
      </c>
      <c r="E91" s="9" t="s">
        <v>29</v>
      </c>
      <c r="F91" s="20">
        <v>2010</v>
      </c>
      <c r="G91" s="20">
        <v>2018</v>
      </c>
      <c r="H91" s="9" t="s">
        <v>61</v>
      </c>
    </row>
    <row r="92" spans="2:8" ht="12.5" x14ac:dyDescent="0.25">
      <c r="B92" s="9" t="s">
        <v>76</v>
      </c>
      <c r="C92" s="20">
        <v>21</v>
      </c>
      <c r="D92" s="9" t="s">
        <v>98</v>
      </c>
      <c r="E92" s="9" t="s">
        <v>29</v>
      </c>
      <c r="F92" s="20">
        <v>2010</v>
      </c>
      <c r="G92" s="20">
        <v>2019</v>
      </c>
      <c r="H92" s="9" t="s">
        <v>61</v>
      </c>
    </row>
    <row r="93" spans="2:8" ht="12.5" x14ac:dyDescent="0.25">
      <c r="B93" s="9" t="s">
        <v>76</v>
      </c>
      <c r="C93" s="20">
        <v>13</v>
      </c>
      <c r="D93" s="9" t="s">
        <v>98</v>
      </c>
      <c r="E93" s="9" t="s">
        <v>29</v>
      </c>
      <c r="F93" s="20">
        <v>2010</v>
      </c>
      <c r="G93" s="20">
        <v>2019</v>
      </c>
      <c r="H93" s="9" t="s">
        <v>61</v>
      </c>
    </row>
    <row r="94" spans="2:8" ht="12.5" x14ac:dyDescent="0.25">
      <c r="B94" s="9" t="s">
        <v>53</v>
      </c>
      <c r="C94" s="20">
        <v>14</v>
      </c>
      <c r="D94" s="9" t="s">
        <v>27</v>
      </c>
      <c r="E94" s="9" t="s">
        <v>28</v>
      </c>
      <c r="F94" s="20">
        <v>2020</v>
      </c>
      <c r="G94" s="20">
        <v>2020</v>
      </c>
      <c r="H94" s="9" t="s">
        <v>21</v>
      </c>
    </row>
    <row r="95" spans="2:8" ht="12.5" x14ac:dyDescent="0.25">
      <c r="B95" s="9" t="s">
        <v>52</v>
      </c>
      <c r="C95" s="20">
        <v>11</v>
      </c>
      <c r="D95" s="9" t="s">
        <v>87</v>
      </c>
      <c r="E95" s="9" t="s">
        <v>29</v>
      </c>
      <c r="F95" s="20">
        <v>2020</v>
      </c>
      <c r="G95" s="20">
        <v>2021</v>
      </c>
      <c r="H95" s="9" t="s">
        <v>21</v>
      </c>
    </row>
    <row r="96" spans="2:8" ht="12.5" x14ac:dyDescent="0.25">
      <c r="B96" s="9" t="s">
        <v>56</v>
      </c>
      <c r="C96" s="20">
        <v>13</v>
      </c>
      <c r="D96" s="9" t="s">
        <v>32</v>
      </c>
      <c r="E96" s="9" t="s">
        <v>26</v>
      </c>
      <c r="F96" s="20">
        <v>2020</v>
      </c>
      <c r="G96" s="20">
        <v>2021</v>
      </c>
      <c r="H96" s="9" t="s">
        <v>21</v>
      </c>
    </row>
    <row r="97" spans="2:8" ht="12.5" x14ac:dyDescent="0.25">
      <c r="B97" s="9" t="s">
        <v>48</v>
      </c>
      <c r="C97" s="20">
        <v>13</v>
      </c>
      <c r="D97" s="9" t="s">
        <v>88</v>
      </c>
      <c r="E97" s="9" t="s">
        <v>38</v>
      </c>
      <c r="F97" s="20">
        <v>2020</v>
      </c>
      <c r="G97" s="20">
        <v>2022</v>
      </c>
      <c r="H97" s="9" t="s">
        <v>21</v>
      </c>
    </row>
    <row r="98" spans="2:8" ht="12.5" x14ac:dyDescent="0.25">
      <c r="B98" s="9" t="s">
        <v>57</v>
      </c>
      <c r="C98" s="20">
        <v>15</v>
      </c>
      <c r="D98" s="9" t="s">
        <v>11</v>
      </c>
      <c r="E98" s="9" t="s">
        <v>12</v>
      </c>
      <c r="F98" s="20">
        <v>2020</v>
      </c>
      <c r="G98" s="20">
        <v>2022</v>
      </c>
      <c r="H98" s="9" t="s">
        <v>21</v>
      </c>
    </row>
    <row r="99" spans="2:8" ht="12.5" x14ac:dyDescent="0.25">
      <c r="B99" s="9" t="s">
        <v>18</v>
      </c>
      <c r="C99" s="20">
        <v>13</v>
      </c>
      <c r="D99" s="9" t="s">
        <v>79</v>
      </c>
      <c r="E99" s="9" t="s">
        <v>58</v>
      </c>
      <c r="F99" s="20">
        <v>2020</v>
      </c>
      <c r="G99" s="20">
        <v>2023</v>
      </c>
      <c r="H99" s="9" t="s">
        <v>21</v>
      </c>
    </row>
    <row r="100" spans="2:8" ht="12.5" x14ac:dyDescent="0.25">
      <c r="B100" s="9" t="s">
        <v>49</v>
      </c>
      <c r="C100" s="20">
        <v>18</v>
      </c>
      <c r="D100" s="9" t="s">
        <v>27</v>
      </c>
      <c r="E100" s="9" t="s">
        <v>28</v>
      </c>
      <c r="F100" s="20">
        <v>2020</v>
      </c>
      <c r="G100" s="20">
        <v>2023</v>
      </c>
      <c r="H100" s="9" t="s">
        <v>21</v>
      </c>
    </row>
  </sheetData>
  <autoFilter ref="A1:AK712">
    <sortState ref="A2:AK100">
      <sortCondition ref="G1:G712"/>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73" workbookViewId="0">
      <selection activeCell="J5" sqref="J5"/>
    </sheetView>
  </sheetViews>
  <sheetFormatPr baseColWidth="10" defaultRowHeight="12.5" x14ac:dyDescent="0.25"/>
  <cols>
    <col min="1" max="1" width="19" customWidth="1"/>
    <col min="2" max="2" width="15.54296875" bestFit="1" customWidth="1"/>
    <col min="3" max="3" width="18.90625" bestFit="1" customWidth="1"/>
    <col min="4" max="4" width="41.1796875" customWidth="1"/>
    <col min="5" max="5" width="17.08984375" bestFit="1" customWidth="1"/>
    <col min="6" max="6" width="36.81640625" customWidth="1"/>
    <col min="7" max="7" width="17.6328125" bestFit="1" customWidth="1"/>
    <col min="8" max="8" width="26.6328125" bestFit="1" customWidth="1"/>
    <col min="9" max="9" width="15" bestFit="1" customWidth="1"/>
    <col min="10" max="10" width="16.453125" bestFit="1" customWidth="1"/>
    <col min="11" max="11" width="17.90625" bestFit="1" customWidth="1"/>
    <col min="12" max="12" width="17.54296875" bestFit="1" customWidth="1"/>
    <col min="13" max="13" width="16" bestFit="1" customWidth="1"/>
    <col min="14" max="14" width="15.26953125" bestFit="1" customWidth="1"/>
    <col min="15" max="15" width="14.7265625" bestFit="1" customWidth="1"/>
    <col min="16" max="16" width="16.90625" bestFit="1" customWidth="1"/>
    <col min="17" max="17" width="18.08984375" bestFit="1" customWidth="1"/>
    <col min="18" max="18" width="14.453125" bestFit="1" customWidth="1"/>
    <col min="19" max="19" width="17.6328125" bestFit="1" customWidth="1"/>
    <col min="20" max="20" width="18.26953125" bestFit="1" customWidth="1"/>
    <col min="21" max="21" width="16.54296875" bestFit="1" customWidth="1"/>
    <col min="22" max="22" width="14" bestFit="1" customWidth="1"/>
    <col min="23" max="23" width="16.36328125" bestFit="1" customWidth="1"/>
    <col min="24" max="24" width="24.90625" bestFit="1" customWidth="1"/>
    <col min="25" max="25" width="22.6328125" bestFit="1" customWidth="1"/>
    <col min="26" max="26" width="19.1796875" bestFit="1" customWidth="1"/>
    <col min="27" max="27" width="17.08984375" bestFit="1" customWidth="1"/>
    <col min="28" max="28" width="20.54296875" bestFit="1" customWidth="1"/>
    <col min="29" max="29" width="18.6328125" bestFit="1" customWidth="1"/>
    <col min="30" max="30" width="20.36328125" bestFit="1" customWidth="1"/>
    <col min="31" max="31" width="16.26953125" bestFit="1" customWidth="1"/>
    <col min="32" max="32" width="11.6328125" bestFit="1" customWidth="1"/>
    <col min="33" max="33" width="23.7265625" bestFit="1" customWidth="1"/>
    <col min="34" max="34" width="13.81640625" bestFit="1" customWidth="1"/>
    <col min="35" max="35" width="25.36328125" bestFit="1" customWidth="1"/>
    <col min="36" max="36" width="21.26953125" bestFit="1" customWidth="1"/>
    <col min="37" max="37" width="19.7265625" bestFit="1" customWidth="1"/>
    <col min="38" max="38" width="22.54296875" bestFit="1" customWidth="1"/>
    <col min="39" max="39" width="20.26953125" bestFit="1" customWidth="1"/>
    <col min="40" max="40" width="17.1796875" bestFit="1" customWidth="1"/>
    <col min="41" max="41" width="25.26953125" bestFit="1" customWidth="1"/>
    <col min="42" max="42" width="25.90625" bestFit="1" customWidth="1"/>
    <col min="43" max="43" width="12.26953125" bestFit="1" customWidth="1"/>
    <col min="44" max="44" width="13.90625" bestFit="1" customWidth="1"/>
    <col min="45" max="45" width="15" bestFit="1" customWidth="1"/>
    <col min="46" max="46" width="24.54296875" bestFit="1" customWidth="1"/>
    <col min="47" max="47" width="14.54296875" bestFit="1" customWidth="1"/>
    <col min="48" max="48" width="14.7265625" bestFit="1" customWidth="1"/>
    <col min="49" max="49" width="28.1796875" bestFit="1" customWidth="1"/>
    <col min="50" max="50" width="23.453125" bestFit="1" customWidth="1"/>
    <col min="51" max="51" width="17.26953125" bestFit="1" customWidth="1"/>
    <col min="52" max="52" width="24.08984375" bestFit="1" customWidth="1"/>
    <col min="53" max="53" width="23.81640625" bestFit="1" customWidth="1"/>
    <col min="54" max="54" width="31" bestFit="1" customWidth="1"/>
    <col min="55" max="55" width="16.90625" bestFit="1" customWidth="1"/>
    <col min="56" max="56" width="22" bestFit="1" customWidth="1"/>
    <col min="57" max="57" width="15" bestFit="1" customWidth="1"/>
    <col min="58" max="58" width="24.90625" bestFit="1" customWidth="1"/>
    <col min="59" max="59" width="16.1796875" bestFit="1" customWidth="1"/>
    <col min="60" max="60" width="15" bestFit="1" customWidth="1"/>
    <col min="61" max="61" width="15.7265625" bestFit="1" customWidth="1"/>
    <col min="62" max="62" width="17.08984375" bestFit="1" customWidth="1"/>
    <col min="63" max="63" width="19.6328125" bestFit="1" customWidth="1"/>
    <col min="64" max="64" width="16.08984375" bestFit="1" customWidth="1"/>
    <col min="65" max="65" width="17.08984375" bestFit="1" customWidth="1"/>
    <col min="66" max="66" width="25.81640625" bestFit="1" customWidth="1"/>
    <col min="67" max="67" width="21.6328125" bestFit="1" customWidth="1"/>
    <col min="68" max="68" width="19.08984375" bestFit="1" customWidth="1"/>
    <col min="69" max="69" width="15.26953125" bestFit="1" customWidth="1"/>
    <col min="70" max="70" width="12.08984375" bestFit="1" customWidth="1"/>
  </cols>
  <sheetData>
    <row r="1" spans="1:6" x14ac:dyDescent="0.25">
      <c r="A1" s="4" t="s">
        <v>3</v>
      </c>
      <c r="B1" s="5">
        <v>2010</v>
      </c>
    </row>
    <row r="3" spans="1:6" ht="26" x14ac:dyDescent="0.25">
      <c r="A3" s="4" t="s">
        <v>116</v>
      </c>
      <c r="B3" t="s">
        <v>119</v>
      </c>
      <c r="D3" s="18" t="s">
        <v>124</v>
      </c>
      <c r="E3" s="15"/>
      <c r="F3" s="18" t="s">
        <v>122</v>
      </c>
    </row>
    <row r="4" spans="1:6" ht="75.5" x14ac:dyDescent="0.25">
      <c r="A4" s="5" t="s">
        <v>104</v>
      </c>
      <c r="B4" s="6">
        <v>12</v>
      </c>
      <c r="D4" s="16" t="s">
        <v>149</v>
      </c>
      <c r="E4" s="15"/>
      <c r="F4" s="16" t="s">
        <v>152</v>
      </c>
    </row>
    <row r="5" spans="1:6" ht="38" x14ac:dyDescent="0.25">
      <c r="A5" s="5" t="s">
        <v>15</v>
      </c>
      <c r="B5" s="6">
        <v>13</v>
      </c>
      <c r="D5" s="16" t="s">
        <v>150</v>
      </c>
      <c r="E5" s="15"/>
      <c r="F5" s="15"/>
    </row>
    <row r="6" spans="1:6" ht="50.5" x14ac:dyDescent="0.25">
      <c r="A6" s="5" t="s">
        <v>51</v>
      </c>
      <c r="B6" s="6">
        <v>15</v>
      </c>
      <c r="D6" s="13" t="s">
        <v>151</v>
      </c>
    </row>
    <row r="7" spans="1:6" x14ac:dyDescent="0.25">
      <c r="A7" s="5" t="s">
        <v>52</v>
      </c>
      <c r="B7" s="6">
        <v>15</v>
      </c>
    </row>
    <row r="8" spans="1:6" x14ac:dyDescent="0.25">
      <c r="A8" s="5" t="s">
        <v>53</v>
      </c>
      <c r="B8" s="6">
        <v>19</v>
      </c>
    </row>
    <row r="9" spans="1:6" x14ac:dyDescent="0.25">
      <c r="A9" s="5" t="s">
        <v>55</v>
      </c>
      <c r="B9" s="6">
        <v>23</v>
      </c>
    </row>
    <row r="10" spans="1:6" x14ac:dyDescent="0.25">
      <c r="A10" s="5" t="s">
        <v>49</v>
      </c>
      <c r="B10" s="6">
        <v>24</v>
      </c>
    </row>
    <row r="11" spans="1:6" x14ac:dyDescent="0.25">
      <c r="A11" s="5" t="s">
        <v>50</v>
      </c>
      <c r="B11" s="6">
        <v>28</v>
      </c>
    </row>
    <row r="12" spans="1:6" x14ac:dyDescent="0.25">
      <c r="A12" s="5" t="s">
        <v>48</v>
      </c>
      <c r="B12" s="6">
        <v>43</v>
      </c>
    </row>
    <row r="13" spans="1:6" x14ac:dyDescent="0.25">
      <c r="A13" s="5" t="s">
        <v>76</v>
      </c>
      <c r="B13" s="6">
        <v>91</v>
      </c>
    </row>
    <row r="14" spans="1:6" x14ac:dyDescent="0.25">
      <c r="A14" s="5" t="s">
        <v>118</v>
      </c>
      <c r="B14" s="6">
        <v>283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3"/>
  <sheetViews>
    <sheetView topLeftCell="A3" zoomScale="88" workbookViewId="0">
      <selection activeCell="H30" sqref="H30"/>
    </sheetView>
  </sheetViews>
  <sheetFormatPr baseColWidth="10" defaultRowHeight="12.5" x14ac:dyDescent="0.25"/>
  <cols>
    <col min="1" max="1" width="27.36328125" bestFit="1" customWidth="1"/>
    <col min="2" max="2" width="18.7265625" bestFit="1" customWidth="1"/>
    <col min="4" max="4" width="43.453125" customWidth="1"/>
  </cols>
  <sheetData>
    <row r="3" spans="1:4" ht="26" x14ac:dyDescent="0.3">
      <c r="A3" s="4" t="s">
        <v>116</v>
      </c>
      <c r="B3" t="s">
        <v>119</v>
      </c>
      <c r="D3" s="17" t="s">
        <v>136</v>
      </c>
    </row>
    <row r="4" spans="1:4" ht="25.5" x14ac:dyDescent="0.25">
      <c r="A4" s="5" t="s">
        <v>44</v>
      </c>
      <c r="B4" s="6">
        <v>12</v>
      </c>
      <c r="D4" s="13" t="s">
        <v>123</v>
      </c>
    </row>
    <row r="5" spans="1:4" x14ac:dyDescent="0.25">
      <c r="A5" s="5" t="s">
        <v>90</v>
      </c>
      <c r="B5" s="6">
        <v>13</v>
      </c>
    </row>
    <row r="6" spans="1:4" x14ac:dyDescent="0.25">
      <c r="A6" s="5" t="s">
        <v>114</v>
      </c>
      <c r="B6" s="6">
        <v>13</v>
      </c>
    </row>
    <row r="7" spans="1:4" x14ac:dyDescent="0.25">
      <c r="A7" s="5" t="s">
        <v>79</v>
      </c>
      <c r="B7" s="6">
        <v>13</v>
      </c>
    </row>
    <row r="8" spans="1:4" x14ac:dyDescent="0.25">
      <c r="A8" s="5" t="s">
        <v>78</v>
      </c>
      <c r="B8" s="6">
        <v>19</v>
      </c>
    </row>
    <row r="9" spans="1:4" x14ac:dyDescent="0.25">
      <c r="A9" s="5" t="s">
        <v>96</v>
      </c>
      <c r="B9" s="6">
        <v>41</v>
      </c>
    </row>
    <row r="10" spans="1:4" x14ac:dyDescent="0.25">
      <c r="A10" s="5" t="s">
        <v>109</v>
      </c>
      <c r="B10" s="6">
        <v>41</v>
      </c>
    </row>
    <row r="11" spans="1:4" x14ac:dyDescent="0.25">
      <c r="A11" s="5" t="s">
        <v>40</v>
      </c>
      <c r="B11" s="6">
        <v>55</v>
      </c>
    </row>
    <row r="12" spans="1:4" x14ac:dyDescent="0.25">
      <c r="A12" s="5" t="s">
        <v>16</v>
      </c>
      <c r="B12" s="6">
        <v>58</v>
      </c>
    </row>
    <row r="13" spans="1:4" x14ac:dyDescent="0.25">
      <c r="A13" s="5" t="s">
        <v>84</v>
      </c>
      <c r="B13" s="6">
        <v>77</v>
      </c>
    </row>
    <row r="14" spans="1:4" x14ac:dyDescent="0.25">
      <c r="A14" s="5" t="s">
        <v>11</v>
      </c>
      <c r="B14" s="6">
        <v>120</v>
      </c>
    </row>
    <row r="15" spans="1:4" x14ac:dyDescent="0.25">
      <c r="A15" s="5" t="s">
        <v>23</v>
      </c>
      <c r="B15" s="6">
        <v>156</v>
      </c>
    </row>
    <row r="16" spans="1:4" x14ac:dyDescent="0.25">
      <c r="A16" s="5" t="s">
        <v>88</v>
      </c>
      <c r="B16" s="6">
        <v>158</v>
      </c>
    </row>
    <row r="17" spans="1:2" x14ac:dyDescent="0.25">
      <c r="A17" s="5" t="s">
        <v>32</v>
      </c>
      <c r="B17" s="6">
        <v>172</v>
      </c>
    </row>
    <row r="18" spans="1:2" x14ac:dyDescent="0.25">
      <c r="A18" s="5" t="s">
        <v>87</v>
      </c>
      <c r="B18" s="6">
        <v>180</v>
      </c>
    </row>
    <row r="19" spans="1:2" x14ac:dyDescent="0.25">
      <c r="A19" s="5" t="s">
        <v>115</v>
      </c>
      <c r="B19" s="6">
        <v>207</v>
      </c>
    </row>
    <row r="20" spans="1:2" x14ac:dyDescent="0.25">
      <c r="A20" s="5" t="s">
        <v>27</v>
      </c>
      <c r="B20" s="6">
        <v>229</v>
      </c>
    </row>
    <row r="21" spans="1:2" x14ac:dyDescent="0.25">
      <c r="A21" s="5" t="s">
        <v>98</v>
      </c>
      <c r="B21" s="6">
        <v>329</v>
      </c>
    </row>
    <row r="22" spans="1:2" x14ac:dyDescent="0.25">
      <c r="A22" s="5" t="s">
        <v>34</v>
      </c>
      <c r="B22" s="6">
        <v>379</v>
      </c>
    </row>
    <row r="23" spans="1:2" x14ac:dyDescent="0.25">
      <c r="A23" s="5" t="s">
        <v>118</v>
      </c>
      <c r="B23" s="6">
        <v>2272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zoomScale="69" workbookViewId="0">
      <selection activeCell="A3" sqref="A3"/>
    </sheetView>
  </sheetViews>
  <sheetFormatPr baseColWidth="10" defaultRowHeight="12.5" x14ac:dyDescent="0.25"/>
  <cols>
    <col min="1" max="1" width="19.08984375" bestFit="1" customWidth="1"/>
    <col min="2" max="2" width="20.08984375" bestFit="1" customWidth="1"/>
    <col min="4" max="4" width="75.36328125" customWidth="1"/>
  </cols>
  <sheetData>
    <row r="3" spans="1:4" ht="26" x14ac:dyDescent="0.25">
      <c r="A3" s="4" t="s">
        <v>116</v>
      </c>
      <c r="B3" t="s">
        <v>125</v>
      </c>
      <c r="D3" s="19" t="s">
        <v>126</v>
      </c>
    </row>
    <row r="4" spans="1:4" ht="25.5" x14ac:dyDescent="0.25">
      <c r="A4" s="5" t="s">
        <v>64</v>
      </c>
      <c r="B4" s="6">
        <v>1</v>
      </c>
      <c r="D4" s="13" t="s">
        <v>127</v>
      </c>
    </row>
    <row r="5" spans="1:4" x14ac:dyDescent="0.25">
      <c r="A5" s="5" t="s">
        <v>65</v>
      </c>
      <c r="B5" s="6">
        <v>1</v>
      </c>
    </row>
    <row r="6" spans="1:4" x14ac:dyDescent="0.25">
      <c r="A6" s="5" t="s">
        <v>14</v>
      </c>
      <c r="B6" s="6">
        <v>2</v>
      </c>
    </row>
    <row r="7" spans="1:4" x14ac:dyDescent="0.25">
      <c r="A7" s="5" t="s">
        <v>8</v>
      </c>
      <c r="B7" s="6">
        <v>4</v>
      </c>
    </row>
    <row r="8" spans="1:4" x14ac:dyDescent="0.25">
      <c r="A8" s="5" t="s">
        <v>61</v>
      </c>
      <c r="B8" s="6">
        <v>42</v>
      </c>
    </row>
    <row r="9" spans="1:4" x14ac:dyDescent="0.25">
      <c r="A9" s="5" t="s">
        <v>21</v>
      </c>
      <c r="B9" s="6">
        <v>49</v>
      </c>
    </row>
    <row r="10" spans="1:4" x14ac:dyDescent="0.25">
      <c r="A10" s="5" t="s">
        <v>118</v>
      </c>
      <c r="B10" s="6">
        <v>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0"/>
  <sheetViews>
    <sheetView zoomScale="66" zoomScaleNormal="66" workbookViewId="0">
      <selection activeCell="D3" sqref="D3"/>
    </sheetView>
  </sheetViews>
  <sheetFormatPr baseColWidth="10" defaultRowHeight="12.5" x14ac:dyDescent="0.25"/>
  <cols>
    <col min="1" max="1" width="19" bestFit="1" customWidth="1"/>
    <col min="2" max="2" width="16.1796875" bestFit="1" customWidth="1"/>
    <col min="4" max="4" width="55.453125" customWidth="1"/>
  </cols>
  <sheetData>
    <row r="3" spans="1:4" ht="26" x14ac:dyDescent="0.3">
      <c r="A3" s="4" t="s">
        <v>116</v>
      </c>
      <c r="B3" t="s">
        <v>119</v>
      </c>
      <c r="D3" s="17" t="s">
        <v>128</v>
      </c>
    </row>
    <row r="4" spans="1:4" ht="25.5" x14ac:dyDescent="0.25">
      <c r="A4" s="5" t="s">
        <v>45</v>
      </c>
      <c r="B4" s="6">
        <v>12</v>
      </c>
      <c r="D4" s="13" t="s">
        <v>129</v>
      </c>
    </row>
    <row r="5" spans="1:4" x14ac:dyDescent="0.25">
      <c r="A5" s="5" t="s">
        <v>75</v>
      </c>
      <c r="B5" s="6">
        <v>13</v>
      </c>
    </row>
    <row r="6" spans="1:4" x14ac:dyDescent="0.25">
      <c r="A6" s="5" t="s">
        <v>47</v>
      </c>
      <c r="B6" s="6">
        <v>13</v>
      </c>
    </row>
    <row r="7" spans="1:4" x14ac:dyDescent="0.25">
      <c r="A7" s="5" t="s">
        <v>58</v>
      </c>
      <c r="B7" s="6">
        <v>13</v>
      </c>
    </row>
    <row r="8" spans="1:4" x14ac:dyDescent="0.25">
      <c r="A8" s="5" t="s">
        <v>54</v>
      </c>
      <c r="B8" s="6">
        <v>19</v>
      </c>
    </row>
    <row r="9" spans="1:4" x14ac:dyDescent="0.25">
      <c r="A9" s="5" t="s">
        <v>20</v>
      </c>
      <c r="B9" s="6">
        <v>41</v>
      </c>
    </row>
    <row r="10" spans="1:4" x14ac:dyDescent="0.25">
      <c r="A10" s="5" t="s">
        <v>36</v>
      </c>
      <c r="B10" s="6">
        <v>41</v>
      </c>
    </row>
    <row r="11" spans="1:4" x14ac:dyDescent="0.25">
      <c r="A11" s="5" t="s">
        <v>41</v>
      </c>
      <c r="B11" s="6">
        <v>55</v>
      </c>
    </row>
    <row r="12" spans="1:4" x14ac:dyDescent="0.25">
      <c r="A12" s="5" t="s">
        <v>17</v>
      </c>
      <c r="B12" s="6">
        <v>58</v>
      </c>
    </row>
    <row r="13" spans="1:4" x14ac:dyDescent="0.25">
      <c r="A13" s="5" t="s">
        <v>12</v>
      </c>
      <c r="B13" s="6">
        <v>120</v>
      </c>
    </row>
    <row r="14" spans="1:4" x14ac:dyDescent="0.25">
      <c r="A14" s="5" t="s">
        <v>38</v>
      </c>
      <c r="B14" s="6">
        <v>158</v>
      </c>
    </row>
    <row r="15" spans="1:4" x14ac:dyDescent="0.25">
      <c r="A15" s="5" t="s">
        <v>7</v>
      </c>
      <c r="B15" s="6">
        <v>207</v>
      </c>
    </row>
    <row r="16" spans="1:4" x14ac:dyDescent="0.25">
      <c r="A16" s="5" t="s">
        <v>28</v>
      </c>
      <c r="B16" s="6">
        <v>229</v>
      </c>
    </row>
    <row r="17" spans="1:2" x14ac:dyDescent="0.25">
      <c r="A17" s="5" t="s">
        <v>26</v>
      </c>
      <c r="B17" s="6">
        <v>249</v>
      </c>
    </row>
    <row r="18" spans="1:2" x14ac:dyDescent="0.25">
      <c r="A18" s="5" t="s">
        <v>29</v>
      </c>
      <c r="B18" s="6">
        <v>509</v>
      </c>
    </row>
    <row r="19" spans="1:2" x14ac:dyDescent="0.25">
      <c r="A19" s="5" t="s">
        <v>24</v>
      </c>
      <c r="B19" s="6">
        <v>535</v>
      </c>
    </row>
    <row r="20" spans="1:2" x14ac:dyDescent="0.25">
      <c r="A20" s="5" t="s">
        <v>118</v>
      </c>
      <c r="B20" s="6">
        <v>2272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51" zoomScaleNormal="51" workbookViewId="0">
      <selection activeCell="F45" sqref="F45"/>
    </sheetView>
  </sheetViews>
  <sheetFormatPr baseColWidth="10" defaultRowHeight="12.5" x14ac:dyDescent="0.25"/>
  <cols>
    <col min="1" max="1" width="25.7265625" bestFit="1" customWidth="1"/>
    <col min="2" max="2" width="15.1796875" bestFit="1" customWidth="1"/>
    <col min="4" max="4" width="99.6328125" customWidth="1"/>
    <col min="5" max="5" width="108.90625" customWidth="1"/>
  </cols>
  <sheetData>
    <row r="1" spans="1:5" x14ac:dyDescent="0.25">
      <c r="A1" s="4" t="s">
        <v>3</v>
      </c>
      <c r="B1" t="s">
        <v>120</v>
      </c>
    </row>
    <row r="2" spans="1:5" ht="13" x14ac:dyDescent="0.3">
      <c r="D2" s="12" t="s">
        <v>130</v>
      </c>
      <c r="E2" s="12" t="s">
        <v>139</v>
      </c>
    </row>
    <row r="3" spans="1:5" ht="25.5" x14ac:dyDescent="0.25">
      <c r="A3" s="4" t="s">
        <v>116</v>
      </c>
      <c r="B3" t="s">
        <v>119</v>
      </c>
      <c r="D3" s="13" t="s">
        <v>131</v>
      </c>
      <c r="E3" s="13" t="s">
        <v>133</v>
      </c>
    </row>
    <row r="4" spans="1:5" ht="25.5" x14ac:dyDescent="0.25">
      <c r="A4" s="5" t="s">
        <v>44</v>
      </c>
      <c r="B4" s="6">
        <v>12</v>
      </c>
      <c r="D4" s="13" t="s">
        <v>132</v>
      </c>
    </row>
    <row r="5" spans="1:5" x14ac:dyDescent="0.25">
      <c r="A5" s="5" t="s">
        <v>90</v>
      </c>
      <c r="B5" s="6">
        <v>13</v>
      </c>
    </row>
    <row r="6" spans="1:5" x14ac:dyDescent="0.25">
      <c r="A6" s="5" t="s">
        <v>114</v>
      </c>
      <c r="B6" s="6">
        <v>13</v>
      </c>
    </row>
    <row r="7" spans="1:5" x14ac:dyDescent="0.25">
      <c r="A7" s="5" t="s">
        <v>79</v>
      </c>
      <c r="B7" s="6">
        <v>13</v>
      </c>
    </row>
    <row r="8" spans="1:5" x14ac:dyDescent="0.25">
      <c r="A8" s="5" t="s">
        <v>78</v>
      </c>
      <c r="B8" s="6">
        <v>19</v>
      </c>
    </row>
    <row r="9" spans="1:5" x14ac:dyDescent="0.25">
      <c r="A9" s="5" t="s">
        <v>96</v>
      </c>
      <c r="B9" s="6">
        <v>41</v>
      </c>
    </row>
    <row r="10" spans="1:5" x14ac:dyDescent="0.25">
      <c r="A10" s="5" t="s">
        <v>109</v>
      </c>
      <c r="B10" s="6">
        <v>41</v>
      </c>
    </row>
    <row r="11" spans="1:5" x14ac:dyDescent="0.25">
      <c r="A11" s="5" t="s">
        <v>40</v>
      </c>
      <c r="B11" s="6">
        <v>55</v>
      </c>
    </row>
    <row r="12" spans="1:5" x14ac:dyDescent="0.25">
      <c r="A12" s="5" t="s">
        <v>16</v>
      </c>
      <c r="B12" s="6">
        <v>58</v>
      </c>
    </row>
    <row r="13" spans="1:5" x14ac:dyDescent="0.25">
      <c r="A13" s="5" t="s">
        <v>84</v>
      </c>
      <c r="B13" s="6">
        <v>77</v>
      </c>
    </row>
    <row r="14" spans="1:5" x14ac:dyDescent="0.25">
      <c r="A14" s="5" t="s">
        <v>11</v>
      </c>
      <c r="B14" s="6">
        <v>120</v>
      </c>
    </row>
    <row r="15" spans="1:5" x14ac:dyDescent="0.25">
      <c r="A15" s="5" t="s">
        <v>23</v>
      </c>
      <c r="B15" s="6">
        <v>156</v>
      </c>
    </row>
    <row r="16" spans="1:5" x14ac:dyDescent="0.25">
      <c r="A16" s="5" t="s">
        <v>88</v>
      </c>
      <c r="B16" s="6">
        <v>158</v>
      </c>
    </row>
    <row r="17" spans="1:2" x14ac:dyDescent="0.25">
      <c r="A17" s="5" t="s">
        <v>32</v>
      </c>
      <c r="B17" s="6">
        <v>172</v>
      </c>
    </row>
    <row r="18" spans="1:2" x14ac:dyDescent="0.25">
      <c r="A18" s="5" t="s">
        <v>87</v>
      </c>
      <c r="B18" s="6">
        <v>180</v>
      </c>
    </row>
    <row r="19" spans="1:2" x14ac:dyDescent="0.25">
      <c r="A19" s="5" t="s">
        <v>115</v>
      </c>
      <c r="B19" s="6">
        <v>207</v>
      </c>
    </row>
    <row r="20" spans="1:2" x14ac:dyDescent="0.25">
      <c r="A20" s="5" t="s">
        <v>27</v>
      </c>
      <c r="B20" s="6">
        <v>229</v>
      </c>
    </row>
    <row r="21" spans="1:2" x14ac:dyDescent="0.25">
      <c r="A21" s="5" t="s">
        <v>98</v>
      </c>
      <c r="B21" s="6">
        <v>329</v>
      </c>
    </row>
    <row r="22" spans="1:2" x14ac:dyDescent="0.25">
      <c r="A22" s="5" t="s">
        <v>34</v>
      </c>
      <c r="B22" s="6">
        <v>379</v>
      </c>
    </row>
    <row r="23" spans="1:2" x14ac:dyDescent="0.25">
      <c r="A23" s="5" t="s">
        <v>118</v>
      </c>
      <c r="B23" s="6">
        <v>2272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9"/>
  <sheetViews>
    <sheetView zoomScale="63" workbookViewId="0">
      <selection activeCell="D51" sqref="D51"/>
    </sheetView>
  </sheetViews>
  <sheetFormatPr baseColWidth="10" defaultRowHeight="12.5" x14ac:dyDescent="0.25"/>
  <cols>
    <col min="1" max="1" width="25.90625" customWidth="1"/>
    <col min="2" max="2" width="18.7265625" customWidth="1"/>
    <col min="3" max="3" width="16.36328125" customWidth="1"/>
    <col min="4" max="4" width="167.08984375" customWidth="1"/>
    <col min="5" max="10" width="4.81640625" bestFit="1" customWidth="1"/>
    <col min="11" max="11" width="12.08984375" bestFit="1" customWidth="1"/>
  </cols>
  <sheetData>
    <row r="3" spans="1:4" ht="13" x14ac:dyDescent="0.3">
      <c r="A3" s="4" t="s">
        <v>116</v>
      </c>
      <c r="B3" t="s">
        <v>134</v>
      </c>
      <c r="C3" t="s">
        <v>119</v>
      </c>
      <c r="D3" s="17" t="s">
        <v>135</v>
      </c>
    </row>
    <row r="4" spans="1:4" ht="50.5" x14ac:dyDescent="0.25">
      <c r="A4" s="5" t="s">
        <v>78</v>
      </c>
      <c r="B4" s="6">
        <v>1</v>
      </c>
      <c r="C4" s="6">
        <v>19</v>
      </c>
      <c r="D4" s="14" t="s">
        <v>138</v>
      </c>
    </row>
    <row r="5" spans="1:4" x14ac:dyDescent="0.25">
      <c r="A5" s="5" t="s">
        <v>114</v>
      </c>
      <c r="B5" s="6">
        <v>1</v>
      </c>
      <c r="C5" s="6">
        <v>13</v>
      </c>
    </row>
    <row r="6" spans="1:4" x14ac:dyDescent="0.25">
      <c r="A6" s="5" t="s">
        <v>90</v>
      </c>
      <c r="B6" s="6">
        <v>1</v>
      </c>
      <c r="C6" s="6">
        <v>13</v>
      </c>
    </row>
    <row r="7" spans="1:4" x14ac:dyDescent="0.25">
      <c r="A7" s="5" t="s">
        <v>44</v>
      </c>
      <c r="B7" s="6">
        <v>1</v>
      </c>
      <c r="C7" s="6">
        <v>12</v>
      </c>
    </row>
    <row r="8" spans="1:4" x14ac:dyDescent="0.25">
      <c r="A8" s="5" t="s">
        <v>79</v>
      </c>
      <c r="B8" s="6">
        <v>1</v>
      </c>
      <c r="C8" s="6">
        <v>13</v>
      </c>
    </row>
    <row r="9" spans="1:4" x14ac:dyDescent="0.25">
      <c r="A9" s="5" t="s">
        <v>109</v>
      </c>
      <c r="B9" s="6">
        <v>2</v>
      </c>
      <c r="C9" s="6">
        <v>41</v>
      </c>
    </row>
    <row r="10" spans="1:4" x14ac:dyDescent="0.25">
      <c r="A10" s="5" t="s">
        <v>96</v>
      </c>
      <c r="B10" s="6">
        <v>2</v>
      </c>
      <c r="C10" s="6">
        <v>41</v>
      </c>
    </row>
    <row r="11" spans="1:4" x14ac:dyDescent="0.25">
      <c r="A11" s="5" t="s">
        <v>16</v>
      </c>
      <c r="B11" s="6">
        <v>3</v>
      </c>
      <c r="C11" s="6">
        <v>58</v>
      </c>
    </row>
    <row r="12" spans="1:4" x14ac:dyDescent="0.25">
      <c r="A12" s="5" t="s">
        <v>40</v>
      </c>
      <c r="B12" s="6">
        <v>3</v>
      </c>
      <c r="C12" s="6">
        <v>55</v>
      </c>
    </row>
    <row r="13" spans="1:4" x14ac:dyDescent="0.25">
      <c r="A13" s="5" t="s">
        <v>84</v>
      </c>
      <c r="B13" s="6">
        <v>4</v>
      </c>
      <c r="C13" s="6">
        <v>77</v>
      </c>
    </row>
    <row r="14" spans="1:4" x14ac:dyDescent="0.25">
      <c r="A14" s="5" t="s">
        <v>11</v>
      </c>
      <c r="B14" s="6">
        <v>5</v>
      </c>
      <c r="C14" s="6">
        <v>120</v>
      </c>
    </row>
    <row r="15" spans="1:4" x14ac:dyDescent="0.25">
      <c r="A15" s="5" t="s">
        <v>88</v>
      </c>
      <c r="B15" s="6">
        <v>6</v>
      </c>
      <c r="C15" s="6">
        <v>158</v>
      </c>
    </row>
    <row r="16" spans="1:4" x14ac:dyDescent="0.25">
      <c r="A16" s="5" t="s">
        <v>23</v>
      </c>
      <c r="B16" s="6">
        <v>6</v>
      </c>
      <c r="C16" s="6">
        <v>156</v>
      </c>
    </row>
    <row r="17" spans="1:4" x14ac:dyDescent="0.25">
      <c r="A17" s="5" t="s">
        <v>115</v>
      </c>
      <c r="B17" s="6">
        <v>7</v>
      </c>
      <c r="C17" s="6">
        <v>207</v>
      </c>
    </row>
    <row r="18" spans="1:4" x14ac:dyDescent="0.25">
      <c r="A18" s="5" t="s">
        <v>32</v>
      </c>
      <c r="B18" s="6">
        <v>7</v>
      </c>
      <c r="C18" s="6">
        <v>172</v>
      </c>
    </row>
    <row r="19" spans="1:4" x14ac:dyDescent="0.25">
      <c r="A19" s="5" t="s">
        <v>87</v>
      </c>
      <c r="B19" s="6">
        <v>9</v>
      </c>
      <c r="C19" s="6">
        <v>180</v>
      </c>
    </row>
    <row r="20" spans="1:4" x14ac:dyDescent="0.25">
      <c r="A20" s="5" t="s">
        <v>27</v>
      </c>
      <c r="B20" s="6">
        <v>10</v>
      </c>
      <c r="C20" s="6">
        <v>229</v>
      </c>
    </row>
    <row r="21" spans="1:4" x14ac:dyDescent="0.25">
      <c r="A21" s="5" t="s">
        <v>98</v>
      </c>
      <c r="B21" s="6">
        <v>15</v>
      </c>
      <c r="C21" s="6">
        <v>329</v>
      </c>
    </row>
    <row r="22" spans="1:4" x14ac:dyDescent="0.25">
      <c r="A22" s="5" t="s">
        <v>34</v>
      </c>
      <c r="B22" s="6">
        <v>15</v>
      </c>
      <c r="C22" s="6">
        <v>379</v>
      </c>
    </row>
    <row r="23" spans="1:4" x14ac:dyDescent="0.25">
      <c r="A23" s="5" t="s">
        <v>118</v>
      </c>
      <c r="B23" s="6">
        <v>99</v>
      </c>
      <c r="C23" s="6">
        <v>2272</v>
      </c>
    </row>
    <row r="24" spans="1:4" x14ac:dyDescent="0.25">
      <c r="A24" s="5"/>
      <c r="B24" s="6"/>
      <c r="C24" s="6"/>
    </row>
    <row r="25" spans="1:4" x14ac:dyDescent="0.25">
      <c r="A25" s="5"/>
      <c r="B25" s="6"/>
      <c r="C25" s="6"/>
    </row>
    <row r="26" spans="1:4" x14ac:dyDescent="0.25">
      <c r="A26" s="5"/>
      <c r="B26" s="6"/>
      <c r="C26" s="6"/>
    </row>
    <row r="27" spans="1:4" x14ac:dyDescent="0.25">
      <c r="A27" s="5"/>
      <c r="B27" s="6"/>
      <c r="C27" s="6"/>
    </row>
    <row r="29" spans="1:4" ht="50.5" x14ac:dyDescent="0.25">
      <c r="A29" s="4" t="s">
        <v>116</v>
      </c>
      <c r="B29" t="s">
        <v>117</v>
      </c>
      <c r="C29" t="s">
        <v>119</v>
      </c>
      <c r="D29" s="14" t="s">
        <v>137</v>
      </c>
    </row>
    <row r="30" spans="1:4" x14ac:dyDescent="0.25">
      <c r="A30" s="5" t="s">
        <v>78</v>
      </c>
      <c r="B30" s="6">
        <v>1</v>
      </c>
      <c r="C30" s="6">
        <v>19</v>
      </c>
    </row>
    <row r="31" spans="1:4" x14ac:dyDescent="0.25">
      <c r="A31" s="5" t="s">
        <v>114</v>
      </c>
      <c r="B31" s="6">
        <v>1</v>
      </c>
      <c r="C31" s="6">
        <v>13</v>
      </c>
    </row>
    <row r="32" spans="1:4" x14ac:dyDescent="0.25">
      <c r="A32" s="5" t="s">
        <v>90</v>
      </c>
      <c r="B32" s="6">
        <v>1</v>
      </c>
      <c r="C32" s="6">
        <v>13</v>
      </c>
    </row>
    <row r="33" spans="1:3" x14ac:dyDescent="0.25">
      <c r="A33" s="5" t="s">
        <v>44</v>
      </c>
      <c r="B33" s="6">
        <v>1</v>
      </c>
      <c r="C33" s="6">
        <v>12</v>
      </c>
    </row>
    <row r="34" spans="1:3" x14ac:dyDescent="0.25">
      <c r="A34" s="5" t="s">
        <v>79</v>
      </c>
      <c r="B34" s="6">
        <v>1</v>
      </c>
      <c r="C34" s="6">
        <v>13</v>
      </c>
    </row>
    <row r="35" spans="1:3" x14ac:dyDescent="0.25">
      <c r="A35" s="5" t="s">
        <v>109</v>
      </c>
      <c r="B35" s="6">
        <v>2</v>
      </c>
      <c r="C35" s="6">
        <v>41</v>
      </c>
    </row>
    <row r="36" spans="1:3" x14ac:dyDescent="0.25">
      <c r="A36" s="5" t="s">
        <v>96</v>
      </c>
      <c r="B36" s="6">
        <v>2</v>
      </c>
      <c r="C36" s="6">
        <v>41</v>
      </c>
    </row>
    <row r="37" spans="1:3" x14ac:dyDescent="0.25">
      <c r="A37" s="5" t="s">
        <v>16</v>
      </c>
      <c r="B37" s="6">
        <v>3</v>
      </c>
      <c r="C37" s="6">
        <v>58</v>
      </c>
    </row>
    <row r="38" spans="1:3" x14ac:dyDescent="0.25">
      <c r="A38" s="5" t="s">
        <v>40</v>
      </c>
      <c r="B38" s="6">
        <v>3</v>
      </c>
      <c r="C38" s="6">
        <v>55</v>
      </c>
    </row>
    <row r="39" spans="1:3" x14ac:dyDescent="0.25">
      <c r="A39" s="5" t="s">
        <v>84</v>
      </c>
      <c r="B39" s="6">
        <v>4</v>
      </c>
      <c r="C39" s="6">
        <v>77</v>
      </c>
    </row>
    <row r="40" spans="1:3" x14ac:dyDescent="0.25">
      <c r="A40" s="5" t="s">
        <v>11</v>
      </c>
      <c r="B40" s="6">
        <v>5</v>
      </c>
      <c r="C40" s="6">
        <v>120</v>
      </c>
    </row>
    <row r="41" spans="1:3" x14ac:dyDescent="0.25">
      <c r="A41" s="5" t="s">
        <v>88</v>
      </c>
      <c r="B41" s="6">
        <v>6</v>
      </c>
      <c r="C41" s="6">
        <v>158</v>
      </c>
    </row>
    <row r="42" spans="1:3" x14ac:dyDescent="0.25">
      <c r="A42" s="5" t="s">
        <v>23</v>
      </c>
      <c r="B42" s="6">
        <v>6</v>
      </c>
      <c r="C42" s="6">
        <v>156</v>
      </c>
    </row>
    <row r="43" spans="1:3" x14ac:dyDescent="0.25">
      <c r="A43" s="5" t="s">
        <v>115</v>
      </c>
      <c r="B43" s="6">
        <v>7</v>
      </c>
      <c r="C43" s="6">
        <v>207</v>
      </c>
    </row>
    <row r="44" spans="1:3" x14ac:dyDescent="0.25">
      <c r="A44" s="5" t="s">
        <v>32</v>
      </c>
      <c r="B44" s="6">
        <v>7</v>
      </c>
      <c r="C44" s="6">
        <v>172</v>
      </c>
    </row>
    <row r="45" spans="1:3" x14ac:dyDescent="0.25">
      <c r="A45" s="5" t="s">
        <v>87</v>
      </c>
      <c r="B45" s="6">
        <v>9</v>
      </c>
      <c r="C45" s="6">
        <v>180</v>
      </c>
    </row>
    <row r="46" spans="1:3" x14ac:dyDescent="0.25">
      <c r="A46" s="5" t="s">
        <v>27</v>
      </c>
      <c r="B46" s="6">
        <v>10</v>
      </c>
      <c r="C46" s="6">
        <v>229</v>
      </c>
    </row>
    <row r="47" spans="1:3" x14ac:dyDescent="0.25">
      <c r="A47" s="5" t="s">
        <v>98</v>
      </c>
      <c r="B47" s="6">
        <v>15</v>
      </c>
      <c r="C47" s="6">
        <v>329</v>
      </c>
    </row>
    <row r="48" spans="1:3" x14ac:dyDescent="0.25">
      <c r="A48" s="5" t="s">
        <v>34</v>
      </c>
      <c r="B48" s="6">
        <v>15</v>
      </c>
      <c r="C48" s="6">
        <v>379</v>
      </c>
    </row>
    <row r="49" spans="1:3" x14ac:dyDescent="0.25">
      <c r="A49" s="5" t="s">
        <v>118</v>
      </c>
      <c r="B49" s="6">
        <v>99</v>
      </c>
      <c r="C49" s="6">
        <v>2272</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topLeftCell="A3" zoomScale="93" workbookViewId="0">
      <selection activeCell="D3" sqref="D3"/>
    </sheetView>
  </sheetViews>
  <sheetFormatPr baseColWidth="10" defaultRowHeight="12.5" x14ac:dyDescent="0.25"/>
  <cols>
    <col min="1" max="1" width="17.7265625" bestFit="1" customWidth="1"/>
    <col min="2" max="2" width="19.6328125" bestFit="1" customWidth="1"/>
    <col min="4" max="4" width="62.7265625" customWidth="1"/>
  </cols>
  <sheetData>
    <row r="3" spans="1:4" ht="13" x14ac:dyDescent="0.3">
      <c r="A3" s="4" t="s">
        <v>116</v>
      </c>
      <c r="B3" t="s">
        <v>140</v>
      </c>
      <c r="D3" s="12" t="s">
        <v>148</v>
      </c>
    </row>
    <row r="4" spans="1:4" ht="25.5" x14ac:dyDescent="0.25">
      <c r="A4" s="5">
        <v>2020</v>
      </c>
      <c r="B4" s="6">
        <v>13.857142857142858</v>
      </c>
      <c r="D4" s="13" t="s">
        <v>154</v>
      </c>
    </row>
    <row r="5" spans="1:4" ht="25.5" x14ac:dyDescent="0.25">
      <c r="A5" s="5">
        <v>2010</v>
      </c>
      <c r="B5" s="6">
        <v>14.15</v>
      </c>
      <c r="D5" s="17" t="s">
        <v>141</v>
      </c>
    </row>
    <row r="6" spans="1:4" ht="13" x14ac:dyDescent="0.3">
      <c r="A6" s="5">
        <v>2000</v>
      </c>
      <c r="B6" s="6">
        <v>16.421052631578949</v>
      </c>
      <c r="D6" s="8" t="s">
        <v>153</v>
      </c>
    </row>
    <row r="7" spans="1:4" x14ac:dyDescent="0.25">
      <c r="A7" s="5">
        <v>1980</v>
      </c>
      <c r="B7" s="6">
        <v>25.9</v>
      </c>
    </row>
    <row r="8" spans="1:4" x14ac:dyDescent="0.25">
      <c r="A8" s="5">
        <v>1950</v>
      </c>
      <c r="B8" s="6">
        <v>26.2</v>
      </c>
    </row>
    <row r="9" spans="1:4" x14ac:dyDescent="0.25">
      <c r="A9" s="5">
        <v>1990</v>
      </c>
      <c r="B9" s="6">
        <v>30.5</v>
      </c>
    </row>
    <row r="10" spans="1:4" x14ac:dyDescent="0.25">
      <c r="A10" s="5">
        <v>1970</v>
      </c>
      <c r="B10" s="6">
        <v>32</v>
      </c>
    </row>
    <row r="11" spans="1:4" x14ac:dyDescent="0.25">
      <c r="A11" s="5">
        <v>1960</v>
      </c>
      <c r="B11" s="6">
        <v>32.81818181818182</v>
      </c>
    </row>
    <row r="12" spans="1:4" x14ac:dyDescent="0.25">
      <c r="A12" s="5">
        <v>1940</v>
      </c>
      <c r="B12" s="6">
        <v>36.5</v>
      </c>
    </row>
    <row r="13" spans="1:4" x14ac:dyDescent="0.25">
      <c r="A13" s="5" t="s">
        <v>118</v>
      </c>
      <c r="B13" s="6">
        <v>22.949494949494948</v>
      </c>
    </row>
  </sheetData>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2"/>
  <sheetViews>
    <sheetView tabSelected="1" topLeftCell="A72" zoomScale="59" workbookViewId="0">
      <selection activeCell="E4" sqref="E4"/>
    </sheetView>
  </sheetViews>
  <sheetFormatPr baseColWidth="10" defaultRowHeight="12.5" x14ac:dyDescent="0.25"/>
  <cols>
    <col min="1" max="1" width="30.81640625" customWidth="1"/>
    <col min="2" max="2" width="23" customWidth="1"/>
    <col min="3" max="3" width="18.6328125" customWidth="1"/>
    <col min="5" max="5" width="80" customWidth="1"/>
  </cols>
  <sheetData>
    <row r="3" spans="1:5" ht="13" x14ac:dyDescent="0.3">
      <c r="A3" s="4" t="s">
        <v>116</v>
      </c>
      <c r="B3" t="s">
        <v>140</v>
      </c>
      <c r="C3" s="22" t="s">
        <v>155</v>
      </c>
      <c r="E3" s="12" t="s">
        <v>144</v>
      </c>
    </row>
    <row r="4" spans="1:5" ht="13" x14ac:dyDescent="0.3">
      <c r="A4" s="5" t="s">
        <v>77</v>
      </c>
      <c r="B4" s="6">
        <v>11</v>
      </c>
      <c r="C4" s="23">
        <v>22.949494949494948</v>
      </c>
      <c r="E4" s="8" t="s">
        <v>142</v>
      </c>
    </row>
    <row r="5" spans="1:5" ht="25.5" x14ac:dyDescent="0.25">
      <c r="A5" s="5" t="s">
        <v>55</v>
      </c>
      <c r="B5" s="6">
        <v>11.5</v>
      </c>
      <c r="C5" s="23">
        <v>22.949494949494948</v>
      </c>
      <c r="E5" s="13" t="s">
        <v>143</v>
      </c>
    </row>
    <row r="6" spans="1:5" x14ac:dyDescent="0.25">
      <c r="A6" s="5" t="s">
        <v>104</v>
      </c>
      <c r="B6" s="6">
        <v>12</v>
      </c>
      <c r="C6" s="23">
        <v>22.949494949494948</v>
      </c>
    </row>
    <row r="7" spans="1:5" x14ac:dyDescent="0.25">
      <c r="A7" s="5" t="s">
        <v>101</v>
      </c>
      <c r="B7" s="6">
        <v>12</v>
      </c>
      <c r="C7" s="23">
        <v>22.949494949494948</v>
      </c>
    </row>
    <row r="8" spans="1:5" x14ac:dyDescent="0.25">
      <c r="A8" s="5" t="s">
        <v>56</v>
      </c>
      <c r="B8" s="6">
        <v>13</v>
      </c>
      <c r="C8" s="23">
        <v>22.949494949494948</v>
      </c>
    </row>
    <row r="9" spans="1:5" x14ac:dyDescent="0.25">
      <c r="A9" s="5" t="s">
        <v>52</v>
      </c>
      <c r="B9" s="6">
        <v>13</v>
      </c>
      <c r="C9" s="23">
        <v>22.949494949494948</v>
      </c>
    </row>
    <row r="10" spans="1:5" x14ac:dyDescent="0.25">
      <c r="A10" s="5" t="s">
        <v>35</v>
      </c>
      <c r="B10" s="6">
        <v>13</v>
      </c>
      <c r="C10" s="23">
        <v>22.949494949494948</v>
      </c>
    </row>
    <row r="11" spans="1:5" x14ac:dyDescent="0.25">
      <c r="A11" s="5" t="s">
        <v>15</v>
      </c>
      <c r="B11" s="6">
        <v>13</v>
      </c>
      <c r="C11" s="23">
        <v>22.949494949494948</v>
      </c>
    </row>
    <row r="12" spans="1:5" x14ac:dyDescent="0.25">
      <c r="A12" s="5" t="s">
        <v>18</v>
      </c>
      <c r="B12" s="6">
        <v>13</v>
      </c>
      <c r="C12" s="23">
        <v>22.949494949494948</v>
      </c>
    </row>
    <row r="13" spans="1:5" x14ac:dyDescent="0.25">
      <c r="A13" s="5" t="s">
        <v>39</v>
      </c>
      <c r="B13" s="6">
        <v>13</v>
      </c>
      <c r="C13" s="23">
        <v>22.949494949494948</v>
      </c>
    </row>
    <row r="14" spans="1:5" x14ac:dyDescent="0.25">
      <c r="A14" s="5" t="s">
        <v>74</v>
      </c>
      <c r="B14" s="6">
        <v>13</v>
      </c>
      <c r="C14" s="23">
        <v>22.949494949494948</v>
      </c>
    </row>
    <row r="15" spans="1:5" x14ac:dyDescent="0.25">
      <c r="A15" s="5" t="s">
        <v>42</v>
      </c>
      <c r="B15" s="6">
        <v>13</v>
      </c>
      <c r="C15" s="23">
        <v>22.949494949494948</v>
      </c>
    </row>
    <row r="16" spans="1:5" x14ac:dyDescent="0.25">
      <c r="A16" s="5" t="s">
        <v>37</v>
      </c>
      <c r="B16" s="6">
        <v>13</v>
      </c>
      <c r="C16" s="23">
        <v>22.949494949494948</v>
      </c>
    </row>
    <row r="17" spans="1:3" x14ac:dyDescent="0.25">
      <c r="A17" s="5" t="s">
        <v>50</v>
      </c>
      <c r="B17" s="6">
        <v>14</v>
      </c>
      <c r="C17" s="23">
        <v>22.949494949494948</v>
      </c>
    </row>
    <row r="18" spans="1:3" x14ac:dyDescent="0.25">
      <c r="A18" s="5" t="s">
        <v>49</v>
      </c>
      <c r="B18" s="6">
        <v>14</v>
      </c>
      <c r="C18" s="23">
        <v>22.949494949494948</v>
      </c>
    </row>
    <row r="19" spans="1:3" x14ac:dyDescent="0.25">
      <c r="A19" s="5" t="s">
        <v>48</v>
      </c>
      <c r="B19" s="6">
        <v>14.4</v>
      </c>
      <c r="C19" s="23">
        <v>22.949494949494948</v>
      </c>
    </row>
    <row r="20" spans="1:3" x14ac:dyDescent="0.25">
      <c r="A20" s="5" t="s">
        <v>46</v>
      </c>
      <c r="B20" s="6">
        <v>14.5</v>
      </c>
      <c r="C20" s="23">
        <v>22.949494949494948</v>
      </c>
    </row>
    <row r="21" spans="1:3" x14ac:dyDescent="0.25">
      <c r="A21" s="5" t="s">
        <v>102</v>
      </c>
      <c r="B21" s="6">
        <v>15</v>
      </c>
      <c r="C21" s="23">
        <v>22.949494949494948</v>
      </c>
    </row>
    <row r="22" spans="1:3" x14ac:dyDescent="0.25">
      <c r="A22" s="5" t="s">
        <v>43</v>
      </c>
      <c r="B22" s="6">
        <v>15</v>
      </c>
      <c r="C22" s="23">
        <v>22.949494949494948</v>
      </c>
    </row>
    <row r="23" spans="1:3" x14ac:dyDescent="0.25">
      <c r="A23" s="5" t="s">
        <v>57</v>
      </c>
      <c r="B23" s="6">
        <v>15</v>
      </c>
      <c r="C23" s="23">
        <v>22.949494949494948</v>
      </c>
    </row>
    <row r="24" spans="1:3" x14ac:dyDescent="0.25">
      <c r="A24" s="5" t="s">
        <v>51</v>
      </c>
      <c r="B24" s="6">
        <v>15</v>
      </c>
      <c r="C24" s="23">
        <v>22.949494949494948</v>
      </c>
    </row>
    <row r="25" spans="1:3" x14ac:dyDescent="0.25">
      <c r="A25" s="5" t="s">
        <v>76</v>
      </c>
      <c r="B25" s="6">
        <v>15.166666666666666</v>
      </c>
      <c r="C25" s="23">
        <v>22.949494949494948</v>
      </c>
    </row>
    <row r="26" spans="1:3" x14ac:dyDescent="0.25">
      <c r="A26" s="5" t="s">
        <v>100</v>
      </c>
      <c r="B26" s="6">
        <v>16</v>
      </c>
      <c r="C26" s="23">
        <v>22.949494949494948</v>
      </c>
    </row>
    <row r="27" spans="1:3" x14ac:dyDescent="0.25">
      <c r="A27" s="5" t="s">
        <v>110</v>
      </c>
      <c r="B27" s="6">
        <v>16</v>
      </c>
      <c r="C27" s="23">
        <v>22.949494949494948</v>
      </c>
    </row>
    <row r="28" spans="1:3" x14ac:dyDescent="0.25">
      <c r="A28" s="5" t="s">
        <v>53</v>
      </c>
      <c r="B28" s="6">
        <v>16.5</v>
      </c>
      <c r="C28" s="23">
        <v>22.949494949494948</v>
      </c>
    </row>
    <row r="29" spans="1:3" x14ac:dyDescent="0.25">
      <c r="A29" s="5" t="s">
        <v>10</v>
      </c>
      <c r="B29" s="6">
        <v>17</v>
      </c>
      <c r="C29" s="23">
        <v>22.949494949494948</v>
      </c>
    </row>
    <row r="30" spans="1:3" x14ac:dyDescent="0.25">
      <c r="A30" s="5" t="s">
        <v>89</v>
      </c>
      <c r="B30" s="6">
        <v>17</v>
      </c>
      <c r="C30" s="23">
        <v>22.949494949494948</v>
      </c>
    </row>
    <row r="31" spans="1:3" x14ac:dyDescent="0.25">
      <c r="A31" s="5" t="s">
        <v>103</v>
      </c>
      <c r="B31" s="6">
        <v>18</v>
      </c>
      <c r="C31" s="23">
        <v>22.949494949494948</v>
      </c>
    </row>
    <row r="32" spans="1:3" x14ac:dyDescent="0.25">
      <c r="A32" s="5" t="s">
        <v>67</v>
      </c>
      <c r="B32" s="6">
        <v>20</v>
      </c>
      <c r="C32" s="23">
        <v>22.949494949494948</v>
      </c>
    </row>
    <row r="33" spans="1:3" x14ac:dyDescent="0.25">
      <c r="A33" s="5" t="s">
        <v>60</v>
      </c>
      <c r="B33" s="6">
        <v>21</v>
      </c>
      <c r="C33" s="23">
        <v>22.949494949494948</v>
      </c>
    </row>
    <row r="34" spans="1:3" x14ac:dyDescent="0.25">
      <c r="A34" s="5" t="s">
        <v>19</v>
      </c>
      <c r="B34" s="6">
        <v>21</v>
      </c>
      <c r="C34" s="23">
        <v>22.949494949494948</v>
      </c>
    </row>
    <row r="35" spans="1:3" x14ac:dyDescent="0.25">
      <c r="A35" s="5" t="s">
        <v>94</v>
      </c>
      <c r="B35" s="6">
        <v>23</v>
      </c>
      <c r="C35" s="23">
        <v>22.949494949494948</v>
      </c>
    </row>
    <row r="36" spans="1:3" x14ac:dyDescent="0.25">
      <c r="A36" s="5" t="s">
        <v>63</v>
      </c>
      <c r="B36" s="6">
        <v>23</v>
      </c>
      <c r="C36" s="23">
        <v>22.949494949494948</v>
      </c>
    </row>
    <row r="37" spans="1:3" x14ac:dyDescent="0.25">
      <c r="A37" s="5" t="s">
        <v>91</v>
      </c>
      <c r="B37" s="6">
        <v>25</v>
      </c>
      <c r="C37" s="23">
        <v>22.949494949494948</v>
      </c>
    </row>
    <row r="38" spans="1:3" x14ac:dyDescent="0.25">
      <c r="A38" s="5" t="s">
        <v>86</v>
      </c>
      <c r="B38" s="6">
        <v>25</v>
      </c>
      <c r="C38" s="23">
        <v>22.949494949494948</v>
      </c>
    </row>
    <row r="39" spans="1:3" x14ac:dyDescent="0.25">
      <c r="A39" s="5" t="s">
        <v>25</v>
      </c>
      <c r="B39" s="6">
        <v>25</v>
      </c>
      <c r="C39" s="23">
        <v>22.949494949494948</v>
      </c>
    </row>
    <row r="40" spans="1:3" x14ac:dyDescent="0.25">
      <c r="A40" s="5" t="s">
        <v>72</v>
      </c>
      <c r="B40" s="6">
        <v>26</v>
      </c>
      <c r="C40" s="23">
        <v>22.949494949494948</v>
      </c>
    </row>
    <row r="41" spans="1:3" x14ac:dyDescent="0.25">
      <c r="A41" s="5" t="s">
        <v>83</v>
      </c>
      <c r="B41" s="6">
        <v>26</v>
      </c>
      <c r="C41" s="23">
        <v>22.949494949494948</v>
      </c>
    </row>
    <row r="42" spans="1:3" x14ac:dyDescent="0.25">
      <c r="A42" s="5" t="s">
        <v>73</v>
      </c>
      <c r="B42" s="6">
        <v>26</v>
      </c>
      <c r="C42" s="23">
        <v>22.949494949494948</v>
      </c>
    </row>
    <row r="43" spans="1:3" x14ac:dyDescent="0.25">
      <c r="A43" s="5" t="s">
        <v>33</v>
      </c>
      <c r="B43" s="6">
        <v>26.5</v>
      </c>
      <c r="C43" s="23">
        <v>22.949494949494948</v>
      </c>
    </row>
    <row r="44" spans="1:3" x14ac:dyDescent="0.25">
      <c r="A44" s="5" t="s">
        <v>13</v>
      </c>
      <c r="B44" s="6">
        <v>27</v>
      </c>
      <c r="C44" s="23">
        <v>22.949494949494948</v>
      </c>
    </row>
    <row r="45" spans="1:3" x14ac:dyDescent="0.25">
      <c r="A45" s="5" t="s">
        <v>112</v>
      </c>
      <c r="B45" s="6">
        <v>27</v>
      </c>
      <c r="C45" s="23">
        <v>22.949494949494948</v>
      </c>
    </row>
    <row r="46" spans="1:3" x14ac:dyDescent="0.25">
      <c r="A46" s="5" t="s">
        <v>62</v>
      </c>
      <c r="B46" s="6">
        <v>28.5</v>
      </c>
      <c r="C46" s="23">
        <v>22.949494949494948</v>
      </c>
    </row>
    <row r="47" spans="1:3" x14ac:dyDescent="0.25">
      <c r="A47" s="5" t="s">
        <v>108</v>
      </c>
      <c r="B47" s="6">
        <v>29</v>
      </c>
      <c r="C47" s="23">
        <v>22.949494949494948</v>
      </c>
    </row>
    <row r="48" spans="1:3" x14ac:dyDescent="0.25">
      <c r="A48" s="5" t="s">
        <v>59</v>
      </c>
      <c r="B48" s="6">
        <v>29</v>
      </c>
      <c r="C48" s="23">
        <v>22.949494949494948</v>
      </c>
    </row>
    <row r="49" spans="1:3" x14ac:dyDescent="0.25">
      <c r="A49" s="5" t="s">
        <v>22</v>
      </c>
      <c r="B49" s="6">
        <v>29</v>
      </c>
      <c r="C49" s="23">
        <v>22.949494949494948</v>
      </c>
    </row>
    <row r="50" spans="1:3" x14ac:dyDescent="0.25">
      <c r="A50" s="5" t="s">
        <v>80</v>
      </c>
      <c r="B50" s="6">
        <v>30</v>
      </c>
      <c r="C50" s="23">
        <v>22.949494949494948</v>
      </c>
    </row>
    <row r="51" spans="1:3" x14ac:dyDescent="0.25">
      <c r="A51" s="5" t="s">
        <v>82</v>
      </c>
      <c r="B51" s="6">
        <v>30</v>
      </c>
      <c r="C51" s="23">
        <v>22.949494949494948</v>
      </c>
    </row>
    <row r="52" spans="1:3" x14ac:dyDescent="0.25">
      <c r="A52" s="5" t="s">
        <v>85</v>
      </c>
      <c r="B52" s="6">
        <v>30</v>
      </c>
      <c r="C52" s="23">
        <v>22.949494949494948</v>
      </c>
    </row>
    <row r="53" spans="1:3" x14ac:dyDescent="0.25">
      <c r="A53" s="5" t="s">
        <v>92</v>
      </c>
      <c r="B53" s="6">
        <v>30</v>
      </c>
      <c r="C53" s="23">
        <v>22.949494949494948</v>
      </c>
    </row>
    <row r="54" spans="1:3" x14ac:dyDescent="0.25">
      <c r="A54" s="5" t="s">
        <v>66</v>
      </c>
      <c r="B54" s="6">
        <v>31</v>
      </c>
      <c r="C54" s="23">
        <v>22.949494949494948</v>
      </c>
    </row>
    <row r="55" spans="1:3" x14ac:dyDescent="0.25">
      <c r="A55" s="5" t="s">
        <v>69</v>
      </c>
      <c r="B55" s="6">
        <v>31.666666666666668</v>
      </c>
      <c r="C55" s="23">
        <v>22.949494949494948</v>
      </c>
    </row>
    <row r="56" spans="1:3" x14ac:dyDescent="0.25">
      <c r="A56" s="5" t="s">
        <v>97</v>
      </c>
      <c r="B56" s="6">
        <v>32</v>
      </c>
      <c r="C56" s="23">
        <v>22.949494949494948</v>
      </c>
    </row>
    <row r="57" spans="1:3" x14ac:dyDescent="0.25">
      <c r="A57" s="5" t="s">
        <v>68</v>
      </c>
      <c r="B57" s="6">
        <v>32</v>
      </c>
      <c r="C57" s="23">
        <v>22.949494949494948</v>
      </c>
    </row>
    <row r="58" spans="1:3" x14ac:dyDescent="0.25">
      <c r="A58" s="5" t="s">
        <v>107</v>
      </c>
      <c r="B58" s="6">
        <v>32.333333333333336</v>
      </c>
      <c r="C58" s="23">
        <v>22.949494949494948</v>
      </c>
    </row>
    <row r="59" spans="1:3" x14ac:dyDescent="0.25">
      <c r="A59" s="5" t="s">
        <v>105</v>
      </c>
      <c r="B59" s="6">
        <v>33</v>
      </c>
      <c r="C59" s="23">
        <v>22.949494949494948</v>
      </c>
    </row>
    <row r="60" spans="1:3" x14ac:dyDescent="0.25">
      <c r="A60" s="5" t="s">
        <v>71</v>
      </c>
      <c r="B60" s="6">
        <v>33</v>
      </c>
      <c r="C60" s="23">
        <v>22.949494949494948</v>
      </c>
    </row>
    <row r="61" spans="1:3" x14ac:dyDescent="0.25">
      <c r="A61" s="5" t="s">
        <v>81</v>
      </c>
      <c r="B61" s="6">
        <v>33</v>
      </c>
      <c r="C61" s="23">
        <v>22.949494949494948</v>
      </c>
    </row>
    <row r="62" spans="1:3" x14ac:dyDescent="0.25">
      <c r="A62" s="5" t="s">
        <v>70</v>
      </c>
      <c r="B62" s="6">
        <v>33</v>
      </c>
      <c r="C62" s="23">
        <v>22.949494949494948</v>
      </c>
    </row>
    <row r="63" spans="1:3" x14ac:dyDescent="0.25">
      <c r="A63" s="5" t="s">
        <v>30</v>
      </c>
      <c r="B63" s="6">
        <v>34</v>
      </c>
      <c r="C63" s="23">
        <v>22.949494949494948</v>
      </c>
    </row>
    <row r="64" spans="1:3" x14ac:dyDescent="0.25">
      <c r="A64" s="5" t="s">
        <v>113</v>
      </c>
      <c r="B64" s="6">
        <v>35</v>
      </c>
      <c r="C64" s="23">
        <v>22.949494949494948</v>
      </c>
    </row>
    <row r="65" spans="1:3" x14ac:dyDescent="0.25">
      <c r="A65" s="5" t="s">
        <v>93</v>
      </c>
      <c r="B65" s="6">
        <v>36</v>
      </c>
      <c r="C65" s="23">
        <v>22.949494949494948</v>
      </c>
    </row>
    <row r="66" spans="1:3" x14ac:dyDescent="0.25">
      <c r="A66" s="5" t="s">
        <v>31</v>
      </c>
      <c r="B66" s="6">
        <v>36</v>
      </c>
      <c r="C66" s="23">
        <v>22.949494949494948</v>
      </c>
    </row>
    <row r="67" spans="1:3" x14ac:dyDescent="0.25">
      <c r="A67" s="5" t="s">
        <v>6</v>
      </c>
      <c r="B67" s="6">
        <v>36</v>
      </c>
      <c r="C67" s="23">
        <v>22.949494949494948</v>
      </c>
    </row>
    <row r="68" spans="1:3" x14ac:dyDescent="0.25">
      <c r="A68" s="5" t="s">
        <v>9</v>
      </c>
      <c r="B68" s="6">
        <v>36</v>
      </c>
      <c r="C68" s="23">
        <v>22.949494949494948</v>
      </c>
    </row>
    <row r="69" spans="1:3" x14ac:dyDescent="0.25">
      <c r="A69" s="5" t="s">
        <v>99</v>
      </c>
      <c r="B69" s="6">
        <v>37</v>
      </c>
      <c r="C69" s="23">
        <v>22.949494949494948</v>
      </c>
    </row>
    <row r="70" spans="1:3" x14ac:dyDescent="0.25">
      <c r="A70" s="5" t="s">
        <v>106</v>
      </c>
      <c r="B70" s="6">
        <v>38</v>
      </c>
      <c r="C70" s="23">
        <v>22.949494949494948</v>
      </c>
    </row>
    <row r="71" spans="1:3" x14ac:dyDescent="0.25">
      <c r="A71" s="5" t="s">
        <v>111</v>
      </c>
      <c r="B71" s="6">
        <v>42</v>
      </c>
      <c r="C71" s="23">
        <v>22.949494949494948</v>
      </c>
    </row>
    <row r="72" spans="1:3" x14ac:dyDescent="0.25">
      <c r="A72" s="5" t="s">
        <v>118</v>
      </c>
      <c r="B72" s="6">
        <v>22.949494949494948</v>
      </c>
      <c r="C72" s="23">
        <v>22.949494949494948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FPC.csv</vt:lpstr>
      <vt:lpstr>P1-P2</vt:lpstr>
      <vt:lpstr>P3</vt:lpstr>
      <vt:lpstr>P4</vt:lpstr>
      <vt:lpstr>P5</vt:lpstr>
      <vt:lpstr>P6-P7</vt:lpstr>
      <vt:lpstr>P8</vt:lpstr>
      <vt:lpstr>P9</vt:lpstr>
      <vt:lpstr>P10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Mariana</dc:creator>
  <cp:lastModifiedBy>Usuario de Windows</cp:lastModifiedBy>
  <dcterms:created xsi:type="dcterms:W3CDTF">2024-04-25T17:02:50Z</dcterms:created>
  <dcterms:modified xsi:type="dcterms:W3CDTF">2024-04-29T04:34:20Z</dcterms:modified>
</cp:coreProperties>
</file>