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  <sheet state="visible" name="definiciones" sheetId="2" r:id="rId5"/>
    <sheet state="visible" name="predicciones" sheetId="3" r:id="rId6"/>
  </sheets>
  <definedNames/>
  <calcPr/>
  <extLst>
    <ext uri="GoogleSheetsCustomDataVersion1">
      <go:sheetsCustomData xmlns:go="http://customooxmlschemas.google.com/" r:id="rId7" roundtripDataSignature="AMtx7micCzLX6j5kBKPuTK0LcC72p6JGRA=="/>
    </ext>
  </extLst>
</workbook>
</file>

<file path=xl/sharedStrings.xml><?xml version="1.0" encoding="utf-8"?>
<sst xmlns="http://schemas.openxmlformats.org/spreadsheetml/2006/main" count="141" uniqueCount="66">
  <si>
    <t>Comparación de versiones</t>
  </si>
  <si>
    <t>Modelo</t>
  </si>
  <si>
    <t>Versión</t>
  </si>
  <si>
    <t>Dim im train</t>
  </si>
  <si>
    <t>Qty im train</t>
  </si>
  <si>
    <t>Qty im test</t>
  </si>
  <si>
    <t>Qty im validation</t>
  </si>
  <si>
    <t>Epochs</t>
  </si>
  <si>
    <t>batch</t>
  </si>
  <si>
    <t>Trainig time 
(horas)</t>
  </si>
  <si>
    <t>mAP_0.5</t>
  </si>
  <si>
    <t>Recall</t>
  </si>
  <si>
    <t>Prediction time</t>
  </si>
  <si>
    <t>Comentario</t>
  </si>
  <si>
    <t>Yolov4</t>
  </si>
  <si>
    <t>conv.137</t>
  </si>
  <si>
    <t>tiny</t>
  </si>
  <si>
    <t>36.62 %</t>
  </si>
  <si>
    <t>38.36 %</t>
  </si>
  <si>
    <t>Yolov5</t>
  </si>
  <si>
    <t>m13-m14-1410.jpg</t>
  </si>
  <si>
    <t>s</t>
  </si>
  <si>
    <t>15.9ms</t>
  </si>
  <si>
    <t>18.7ms</t>
  </si>
  <si>
    <t>Yolov6</t>
  </si>
  <si>
    <t>s (sin transfer learning)</t>
  </si>
  <si>
    <t>300 +100</t>
  </si>
  <si>
    <t>s_finetune</t>
  </si>
  <si>
    <t>8.16 ms</t>
  </si>
  <si>
    <t>Promedio validacion</t>
  </si>
  <si>
    <t>Yolov7</t>
  </si>
  <si>
    <t>22.0ms</t>
  </si>
  <si>
    <t>training</t>
  </si>
  <si>
    <t>Yolov8</t>
  </si>
  <si>
    <t>m</t>
  </si>
  <si>
    <t>n</t>
  </si>
  <si>
    <t>75%%</t>
  </si>
  <si>
    <t>Métricas</t>
  </si>
  <si>
    <t>Métrica</t>
  </si>
  <si>
    <t>Detalle</t>
  </si>
  <si>
    <t>Cantidad de imágenes</t>
  </si>
  <si>
    <t>Cantidad de imágenes: Entrenamiento, Validación, Test</t>
  </si>
  <si>
    <t>Tamaño de imágenes</t>
  </si>
  <si>
    <t>Preprocesamiento: tamaño de las imágenes</t>
  </si>
  <si>
    <t>Augmentation</t>
  </si>
  <si>
    <t>Resolución, color, mirror, contraste</t>
  </si>
  <si>
    <t>GPU mem</t>
  </si>
  <si>
    <t>Uso de GPU</t>
  </si>
  <si>
    <t>Nº de iteraciones por segundo</t>
  </si>
  <si>
    <t>Epoch</t>
  </si>
  <si>
    <t>Una iteración en la red neuronal por todas las imágenes</t>
  </si>
  <si>
    <t>Time for complete Epochs</t>
  </si>
  <si>
    <t>Tiempo para completar un Epoch</t>
  </si>
  <si>
    <t>Precision</t>
  </si>
  <si>
    <t>Coinciden con la realidad</t>
  </si>
  <si>
    <t>reconocidos por la red</t>
  </si>
  <si>
    <t>Box loss</t>
  </si>
  <si>
    <t>Centro de la imagen</t>
  </si>
  <si>
    <t>Obj_loss</t>
  </si>
  <si>
    <t>Precisión para localizar objeto</t>
  </si>
  <si>
    <t>Version</t>
  </si>
  <si>
    <t>Tamaño imagen entrenamiento</t>
  </si>
  <si>
    <t>Imágenes Entrenamiento</t>
  </si>
  <si>
    <t>maiz14: 53% maiz14: 71% maiz14: 84% maiz14: 66% maiz14: 76% maiz14: 60% maiz14: 43% maiz14: 81% maiz14: 27% maiz14: 42% maiz14: 36%</t>
  </si>
  <si>
    <t>maiz14: 72% maiz14: 72% maiz14: 92% maiz14: 89% maiz14: 71% maiz14: 67% maiz14: 38% maiz14: 70% maiz14: 75% maiz14: 77% maiz14: 36% maiz14: 38% maiz14: 54% maiz14: 69% maiz14: 72% maiz14: 81% maiz14: 57%</t>
  </si>
  <si>
    <t>maiz14: 55% maiz14: 65% maiz14: 87% maiz14: 76% maiz14: 63% maiz14: 76% maiz14: 30% maiz14: 55% maiz14: 73% maiz14: 83% maiz14: 25% maiz14: 35% maiz14: 50% maiz14: 46% maiz14: 48% maiz14: 58% maiz14: 46%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</si>
</sst>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8">
    <font>
      <sz val="11.0"/>
      <color theme="1"/>
      <name val="Calibri"/>
      <scheme val="minor"/>
    </font>
    <font>
      <b/>
      <sz val="2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212121"/>
      <name val="Monospace"/>
    </font>
    <font>
      <sz val="10.0"/>
      <color theme="1"/>
      <name val="Arimo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2" fontId="5" numFmtId="3" xfId="0" applyAlignment="1" applyFill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0" fillId="0" fontId="4" numFmtId="165" xfId="0" applyAlignment="1" applyFont="1" applyNumberFormat="1">
      <alignment horizontal="center"/>
    </xf>
    <xf borderId="0" fillId="2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9">
    <tableStyle count="3" pivot="0" name="Métricas-style">
      <tableStyleElement dxfId="1" type="headerRow"/>
      <tableStyleElement dxfId="2" type="firstRowStripe"/>
      <tableStyleElement dxfId="3" type="secondRowStripe"/>
    </tableStyle>
    <tableStyle count="3" pivot="0" name="definiciones-style">
      <tableStyleElement dxfId="4" type="headerRow"/>
      <tableStyleElement dxfId="5" type="firstRowStripe"/>
      <tableStyleElement dxfId="6" type="secondRowStripe"/>
    </tableStyle>
    <tableStyle count="2" pivot="0" name="predicciones-style">
      <tableStyleElement dxfId="6" type="firstRowStripe"/>
      <tableStyleElement dxfId="6" type="secondRowStripe"/>
    </tableStyle>
    <tableStyle count="2" pivot="0" name="predicciones-style 2">
      <tableStyleElement dxfId="6" type="firstRowStripe"/>
      <tableStyleElement dxfId="6" type="secondRowStripe"/>
    </tableStyle>
    <tableStyle count="2" pivot="0" name="predicciones-style 3">
      <tableStyleElement dxfId="6" type="firstRowStripe"/>
      <tableStyleElement dxfId="6" type="secondRowStripe"/>
    </tableStyle>
    <tableStyle count="2" pivot="0" name="predicciones-style 4">
      <tableStyleElement dxfId="6" type="firstRowStripe"/>
      <tableStyleElement dxfId="6" type="secondRowStripe"/>
    </tableStyle>
    <tableStyle count="2" pivot="0" name="predicciones-style 5">
      <tableStyleElement dxfId="6" type="firstRowStripe"/>
      <tableStyleElement dxfId="6" type="secondRowStripe"/>
    </tableStyle>
    <tableStyle count="2" pivot="0" name="predicciones-style 6">
      <tableStyleElement dxfId="6" type="firstRowStripe"/>
      <tableStyleElement dxfId="6" type="secondRowStripe"/>
    </tableStyle>
    <tableStyle count="2" pivot="0" name="predicciones-style 7">
      <tableStyleElement dxfId="6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M27" displayName="Table_1" id="1">
  <tableColumns count="13">
    <tableColumn name="Modelo" id="1"/>
    <tableColumn name="Versión" id="2"/>
    <tableColumn name="Dim im train" id="3"/>
    <tableColumn name="Qty im train" id="4"/>
    <tableColumn name="Qty im test" id="5"/>
    <tableColumn name="Qty im validation" id="6"/>
    <tableColumn name="Epochs" id="7"/>
    <tableColumn name="batch" id="8"/>
    <tableColumn name="Trainig time _x000a_(horas)" id="9"/>
    <tableColumn name="mAP_0.5" id="10"/>
    <tableColumn name="Recall" id="11"/>
    <tableColumn name="Prediction time" id="12"/>
    <tableColumn name="Comentario" id="13"/>
  </tableColumns>
  <tableStyleInfo name="Métricas-style" showColumnStripes="0" showFirstColumn="1" showLastColumn="1" showRowStripes="1"/>
</table>
</file>

<file path=xl/tables/table2.xml><?xml version="1.0" encoding="utf-8"?>
<table xmlns="http://schemas.openxmlformats.org/spreadsheetml/2006/main" ref="A4:B17" displayName="Table_2" id="2">
  <tableColumns count="2">
    <tableColumn name="Métrica" id="1"/>
    <tableColumn name="Detalle" id="2"/>
  </tableColumns>
  <tableStyleInfo name="definiciones-style" showColumnStripes="0" showFirstColumn="1" showLastColumn="1" showRowStripes="1"/>
</table>
</file>

<file path=xl/tables/table3.xml><?xml version="1.0" encoding="utf-8"?>
<table xmlns="http://schemas.openxmlformats.org/spreadsheetml/2006/main" headerRowCount="0" ref="B1:D2" displayName="Table_3" id="3">
  <tableColumns count="3">
    <tableColumn name="Column1" id="1"/>
    <tableColumn name="Column2" id="2"/>
    <tableColumn name="Column3" id="3"/>
  </tableColumns>
  <tableStyleInfo name="predicciones-style" showColumnStripes="0" showFirstColumn="1" showLastColumn="1" showRowStripes="1"/>
</table>
</file>

<file path=xl/tables/table4.xml><?xml version="1.0" encoding="utf-8"?>
<table xmlns="http://schemas.openxmlformats.org/spreadsheetml/2006/main" headerRowCount="0" ref="B16:D16" displayName="Table_4" id="4">
  <tableColumns count="3">
    <tableColumn name="Column1" id="1"/>
    <tableColumn name="Column2" id="2"/>
    <tableColumn name="Column3" id="3"/>
  </tableColumns>
  <tableStyleInfo name="predicciones-style 2" showColumnStripes="0" showFirstColumn="1" showLastColumn="1" showRowStripes="1"/>
</table>
</file>

<file path=xl/tables/table5.xml><?xml version="1.0" encoding="utf-8"?>
<table xmlns="http://schemas.openxmlformats.org/spreadsheetml/2006/main" headerRowCount="0" ref="B39:D40" displayName="Table_5" id="5">
  <tableColumns count="3">
    <tableColumn name="Column1" id="1"/>
    <tableColumn name="Column2" id="2"/>
    <tableColumn name="Column3" id="3"/>
  </tableColumns>
  <tableStyleInfo name="predicciones-style 3" showColumnStripes="0" showFirstColumn="1" showLastColumn="1" showRowStripes="1"/>
</table>
</file>

<file path=xl/tables/table6.xml><?xml version="1.0" encoding="utf-8"?>
<table xmlns="http://schemas.openxmlformats.org/spreadsheetml/2006/main" headerRowCount="0" ref="B50:D50" displayName="Table_6" id="6">
  <tableColumns count="3">
    <tableColumn name="Column1" id="1"/>
    <tableColumn name="Column2" id="2"/>
    <tableColumn name="Column3" id="3"/>
  </tableColumns>
  <tableStyleInfo name="predicciones-style 4" showColumnStripes="0" showFirstColumn="1" showLastColumn="1" showRowStripes="1"/>
</table>
</file>

<file path=xl/tables/table7.xml><?xml version="1.0" encoding="utf-8"?>
<table xmlns="http://schemas.openxmlformats.org/spreadsheetml/2006/main" headerRowCount="0" ref="B64:D64" displayName="Table_7" id="7">
  <tableColumns count="3">
    <tableColumn name="Column1" id="1"/>
    <tableColumn name="Column2" id="2"/>
    <tableColumn name="Column3" id="3"/>
  </tableColumns>
  <tableStyleInfo name="predicciones-style 5" showColumnStripes="0" showFirstColumn="1" showLastColumn="1" showRowStripes="1"/>
</table>
</file>

<file path=xl/tables/table8.xml><?xml version="1.0" encoding="utf-8"?>
<table xmlns="http://schemas.openxmlformats.org/spreadsheetml/2006/main" headerRowCount="0" ref="B78:D78" displayName="Table_8" id="8">
  <tableColumns count="3">
    <tableColumn name="Column1" id="1"/>
    <tableColumn name="Column2" id="2"/>
    <tableColumn name="Column3" id="3"/>
  </tableColumns>
  <tableStyleInfo name="predicciones-style 6" showColumnStripes="0" showFirstColumn="1" showLastColumn="1" showRowStripes="1"/>
</table>
</file>

<file path=xl/tables/table9.xml><?xml version="1.0" encoding="utf-8"?>
<table xmlns="http://schemas.openxmlformats.org/spreadsheetml/2006/main" headerRowCount="0" ref="B91:D91" displayName="Table_9" id="9">
  <tableColumns count="3">
    <tableColumn name="Column1" id="1"/>
    <tableColumn name="Column2" id="2"/>
    <tableColumn name="Column3" id="3"/>
  </tableColumns>
  <tableStyleInfo name="predicciones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3" Type="http://schemas.openxmlformats.org/officeDocument/2006/relationships/table" Target="../tables/table7.xml"/><Relationship Id="rId12" Type="http://schemas.openxmlformats.org/officeDocument/2006/relationships/table" Target="../tables/table6.xml"/><Relationship Id="rId9" Type="http://schemas.openxmlformats.org/officeDocument/2006/relationships/table" Target="../tables/table3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1.29"/>
    <col customWidth="1" min="3" max="3" width="14.14"/>
    <col customWidth="1" min="4" max="4" width="15.29"/>
    <col customWidth="1" min="5" max="5" width="11.57"/>
    <col customWidth="1" min="6" max="6" width="16.29"/>
    <col customWidth="1" min="7" max="7" width="9.14"/>
    <col customWidth="1" min="8" max="8" width="8.43"/>
    <col customWidth="1" min="9" max="9" width="11.86"/>
    <col customWidth="1" min="10" max="10" width="10.29"/>
    <col customWidth="1" min="11" max="11" width="8.71"/>
    <col customWidth="1" min="12" max="12" width="14.57"/>
    <col customWidth="1" min="13" max="13" width="19.0"/>
    <col customWidth="1" min="14" max="28" width="10.71"/>
  </cols>
  <sheetData>
    <row r="1" ht="14.25" customHeight="1">
      <c r="A1" s="1" t="s">
        <v>0</v>
      </c>
    </row>
    <row r="2" ht="14.25" customHeight="1"/>
    <row r="3" ht="14.25" customHeight="1"/>
    <row r="4" ht="42.75" customHeight="1">
      <c r="A4" s="2" t="s">
        <v>1</v>
      </c>
      <c r="B4" s="3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2" t="s">
        <v>8</v>
      </c>
      <c r="I4" s="2" t="s">
        <v>9</v>
      </c>
      <c r="J4" s="4" t="s">
        <v>10</v>
      </c>
      <c r="K4" s="4" t="s">
        <v>11</v>
      </c>
      <c r="L4" s="3" t="s">
        <v>12</v>
      </c>
      <c r="M4" s="2" t="s">
        <v>13</v>
      </c>
    </row>
    <row r="5" ht="14.25" customHeight="1">
      <c r="A5" s="5" t="s">
        <v>14</v>
      </c>
      <c r="B5" s="6" t="s">
        <v>15</v>
      </c>
      <c r="C5" s="6">
        <v>416.0</v>
      </c>
      <c r="D5" s="5">
        <v>159.0</v>
      </c>
      <c r="E5" s="5"/>
      <c r="F5" s="5">
        <v>159.0</v>
      </c>
      <c r="G5" s="5">
        <v>2000.0</v>
      </c>
      <c r="H5" s="6">
        <v>20.0</v>
      </c>
      <c r="I5" s="7">
        <v>1.4</v>
      </c>
      <c r="J5" s="8">
        <v>0.565</v>
      </c>
      <c r="K5" s="8">
        <v>0.61</v>
      </c>
      <c r="L5" s="6">
        <f>predicciones!A13</f>
        <v>653.4914</v>
      </c>
      <c r="M5" s="9" t="str">
        <f>predicciones!A16</f>
        <v>m13-m14-1410.jpg</v>
      </c>
    </row>
    <row r="6" ht="14.25" customHeight="1">
      <c r="A6" s="10" t="s">
        <v>14</v>
      </c>
      <c r="B6" s="11" t="s">
        <v>15</v>
      </c>
      <c r="C6" s="11">
        <v>416.0</v>
      </c>
      <c r="D6" s="10">
        <v>254.0</v>
      </c>
      <c r="E6" s="10">
        <v>32.0</v>
      </c>
      <c r="F6" s="10">
        <v>32.0</v>
      </c>
      <c r="G6" s="11">
        <v>2000.0</v>
      </c>
      <c r="H6" s="11">
        <v>20.0</v>
      </c>
      <c r="I6" s="7">
        <v>1.33</v>
      </c>
      <c r="J6" s="12">
        <v>0.668</v>
      </c>
      <c r="K6" s="13">
        <v>0.68</v>
      </c>
      <c r="L6" s="6">
        <f>predicciones!A28</f>
        <v>673.0672</v>
      </c>
      <c r="M6" s="9" t="str">
        <f>predicciones!A2</f>
        <v>m13-m14-1410.jpg</v>
      </c>
      <c r="O6" s="14"/>
    </row>
    <row r="7" ht="14.25" customHeight="1">
      <c r="A7" s="5" t="s">
        <v>14</v>
      </c>
      <c r="B7" s="6" t="s">
        <v>15</v>
      </c>
      <c r="C7" s="6">
        <v>416.0</v>
      </c>
      <c r="D7" s="5">
        <v>308.0</v>
      </c>
      <c r="E7" s="5"/>
      <c r="F7" s="5">
        <v>13.0</v>
      </c>
      <c r="G7" s="6">
        <v>2000.0</v>
      </c>
      <c r="H7" s="6">
        <v>20.0</v>
      </c>
      <c r="I7" s="7">
        <v>1.5</v>
      </c>
      <c r="J7" s="8">
        <v>0.789</v>
      </c>
      <c r="K7" s="13">
        <v>0.83</v>
      </c>
      <c r="L7" s="6">
        <f>predicciones!A36</f>
        <v>650.786</v>
      </c>
      <c r="M7" s="15" t="str">
        <f>predicciones!A30</f>
        <v>m13-m14-1410.jpg</v>
      </c>
    </row>
    <row r="8" ht="14.25" customHeight="1">
      <c r="A8" s="6" t="s">
        <v>14</v>
      </c>
      <c r="B8" s="6" t="s">
        <v>16</v>
      </c>
      <c r="C8" s="6">
        <v>416.0</v>
      </c>
      <c r="D8" s="5">
        <v>308.0</v>
      </c>
      <c r="E8" s="5"/>
      <c r="F8" s="5">
        <v>13.0</v>
      </c>
      <c r="G8" s="5">
        <v>2000.0</v>
      </c>
      <c r="H8" s="6">
        <v>20.0</v>
      </c>
      <c r="I8" s="16"/>
      <c r="J8" s="8" t="s">
        <v>17</v>
      </c>
      <c r="K8" s="8">
        <v>0.26</v>
      </c>
      <c r="L8" s="17"/>
      <c r="M8" s="17"/>
    </row>
    <row r="9" ht="14.25" customHeight="1">
      <c r="A9" s="6" t="s">
        <v>14</v>
      </c>
      <c r="B9" s="6" t="s">
        <v>16</v>
      </c>
      <c r="C9" s="6">
        <v>416.0</v>
      </c>
      <c r="D9" s="5">
        <v>308.0</v>
      </c>
      <c r="E9" s="17"/>
      <c r="F9" s="5">
        <v>13.0</v>
      </c>
      <c r="G9" s="6">
        <v>6000.0</v>
      </c>
      <c r="H9" s="6">
        <v>20.0</v>
      </c>
      <c r="I9" s="7"/>
      <c r="J9" s="13" t="s">
        <v>18</v>
      </c>
      <c r="K9" s="13">
        <v>0.28</v>
      </c>
      <c r="L9" s="18"/>
      <c r="M9" s="18"/>
    </row>
    <row r="10" ht="15.0" customHeight="1">
      <c r="A10" s="6" t="s">
        <v>19</v>
      </c>
      <c r="B10" s="6" t="s">
        <v>15</v>
      </c>
      <c r="C10" s="6">
        <v>640.0</v>
      </c>
      <c r="D10" s="6">
        <v>159.0</v>
      </c>
      <c r="E10" s="6">
        <v>80.0</v>
      </c>
      <c r="F10" s="6">
        <v>79.0</v>
      </c>
      <c r="G10" s="6">
        <v>200.0</v>
      </c>
      <c r="H10" s="19">
        <v>16.0</v>
      </c>
      <c r="I10" s="20">
        <v>0.23</v>
      </c>
      <c r="J10" s="13">
        <v>0.682</v>
      </c>
      <c r="K10" s="13">
        <v>0.675</v>
      </c>
      <c r="L10" s="6">
        <f>predicciones!A102</f>
        <v>12.84</v>
      </c>
      <c r="M10" s="9" t="s">
        <v>20</v>
      </c>
    </row>
    <row r="11" ht="14.25" customHeight="1">
      <c r="A11" s="6" t="s">
        <v>19</v>
      </c>
      <c r="B11" s="6" t="s">
        <v>21</v>
      </c>
      <c r="C11" s="6">
        <v>416.0</v>
      </c>
      <c r="D11" s="6">
        <v>254.0</v>
      </c>
      <c r="E11" s="6">
        <v>32.0</v>
      </c>
      <c r="F11" s="6">
        <v>32.0</v>
      </c>
      <c r="G11" s="6">
        <v>200.0</v>
      </c>
      <c r="H11" s="6">
        <v>16.0</v>
      </c>
      <c r="I11" s="7">
        <f>ROUND((13)/60, 2)</f>
        <v>0.22</v>
      </c>
      <c r="J11" s="13">
        <v>0.71</v>
      </c>
      <c r="K11" s="13">
        <v>0.65</v>
      </c>
      <c r="L11" s="18"/>
      <c r="M11" s="18"/>
    </row>
    <row r="12" ht="14.25" customHeight="1">
      <c r="A12" s="5" t="s">
        <v>19</v>
      </c>
      <c r="B12" s="6" t="s">
        <v>21</v>
      </c>
      <c r="C12" s="6">
        <v>416.0</v>
      </c>
      <c r="D12" s="6">
        <v>254.0</v>
      </c>
      <c r="E12" s="6">
        <v>32.0</v>
      </c>
      <c r="F12" s="6">
        <v>32.0</v>
      </c>
      <c r="G12" s="6">
        <v>439.0</v>
      </c>
      <c r="H12" s="21">
        <v>16.0</v>
      </c>
      <c r="I12" s="7">
        <v>0.533</v>
      </c>
      <c r="J12" s="13">
        <v>0.735</v>
      </c>
      <c r="K12" s="13">
        <v>0.686</v>
      </c>
      <c r="L12" s="6" t="s">
        <v>22</v>
      </c>
      <c r="M12" s="18"/>
    </row>
    <row r="13" ht="14.25" customHeight="1">
      <c r="A13" s="10" t="s">
        <v>19</v>
      </c>
      <c r="B13" s="11" t="s">
        <v>21</v>
      </c>
      <c r="C13" s="11">
        <v>640.0</v>
      </c>
      <c r="D13" s="10">
        <v>254.0</v>
      </c>
      <c r="E13" s="10">
        <v>32.0</v>
      </c>
      <c r="F13" s="10">
        <v>32.0</v>
      </c>
      <c r="G13" s="11">
        <v>213.0</v>
      </c>
      <c r="H13" s="11">
        <v>16.0</v>
      </c>
      <c r="I13" s="22">
        <v>0.342</v>
      </c>
      <c r="J13" s="12">
        <v>0.77</v>
      </c>
      <c r="K13" s="13">
        <v>0.718</v>
      </c>
      <c r="L13" s="6" t="s">
        <v>23</v>
      </c>
      <c r="M13" s="18"/>
    </row>
    <row r="14" ht="14.25" customHeight="1">
      <c r="A14" s="6" t="s">
        <v>19</v>
      </c>
      <c r="B14" s="6" t="s">
        <v>21</v>
      </c>
      <c r="C14" s="6">
        <v>640.0</v>
      </c>
      <c r="D14" s="6">
        <v>308.0</v>
      </c>
      <c r="E14" s="6"/>
      <c r="F14" s="6">
        <v>13.0</v>
      </c>
      <c r="G14" s="6">
        <v>200.0</v>
      </c>
      <c r="H14" s="6">
        <v>16.0</v>
      </c>
      <c r="I14" s="20">
        <v>0.385</v>
      </c>
      <c r="J14" s="13">
        <v>0.87</v>
      </c>
      <c r="K14" s="13">
        <v>0.808</v>
      </c>
      <c r="L14" s="18">
        <f>predicciones!A89</f>
        <v>16.13</v>
      </c>
      <c r="M14" s="9" t="s">
        <v>20</v>
      </c>
    </row>
    <row r="15" ht="14.25" customHeight="1">
      <c r="A15" s="6" t="s">
        <v>24</v>
      </c>
      <c r="B15" s="6" t="s">
        <v>25</v>
      </c>
      <c r="C15" s="6">
        <v>416.0</v>
      </c>
      <c r="D15" s="6">
        <v>254.0</v>
      </c>
      <c r="E15" s="6">
        <v>32.0</v>
      </c>
      <c r="F15" s="6">
        <v>32.0</v>
      </c>
      <c r="G15" s="6" t="s">
        <v>26</v>
      </c>
      <c r="H15" s="6">
        <v>32.0</v>
      </c>
      <c r="I15" s="7">
        <f>ROUND((54+20)/60, 2)</f>
        <v>1.23</v>
      </c>
      <c r="J15" s="13">
        <v>0.42</v>
      </c>
      <c r="K15" s="13"/>
      <c r="L15" s="18"/>
      <c r="M15" s="18"/>
    </row>
    <row r="16" ht="14.25" customHeight="1">
      <c r="A16" s="6" t="s">
        <v>24</v>
      </c>
      <c r="B16" s="6" t="s">
        <v>25</v>
      </c>
      <c r="C16" s="6">
        <v>416.0</v>
      </c>
      <c r="D16" s="6">
        <v>254.0</v>
      </c>
      <c r="E16" s="6">
        <v>32.0</v>
      </c>
      <c r="F16" s="6">
        <v>32.0</v>
      </c>
      <c r="G16" s="6">
        <v>300.0</v>
      </c>
      <c r="H16" s="6">
        <v>32.0</v>
      </c>
      <c r="I16" s="7">
        <f>54/60</f>
        <v>0.9</v>
      </c>
      <c r="J16" s="13">
        <v>0.44</v>
      </c>
      <c r="K16" s="13"/>
      <c r="L16" s="18"/>
      <c r="M16" s="9"/>
    </row>
    <row r="17" ht="14.25" customHeight="1">
      <c r="A17" s="6" t="s">
        <v>24</v>
      </c>
      <c r="B17" s="6" t="s">
        <v>27</v>
      </c>
      <c r="C17" s="6">
        <v>416.0</v>
      </c>
      <c r="D17" s="6">
        <v>254.0</v>
      </c>
      <c r="E17" s="6">
        <v>32.0</v>
      </c>
      <c r="F17" s="6">
        <v>32.0</v>
      </c>
      <c r="G17" s="6">
        <v>200.0</v>
      </c>
      <c r="H17" s="6">
        <v>32.0</v>
      </c>
      <c r="I17" s="7">
        <f>ROUND((42)/60, 2)</f>
        <v>0.7</v>
      </c>
      <c r="J17" s="13">
        <v>0.52</v>
      </c>
      <c r="K17" s="13"/>
      <c r="L17" s="18"/>
      <c r="M17" s="18"/>
    </row>
    <row r="18" ht="14.25" customHeight="1">
      <c r="A18" s="5" t="s">
        <v>24</v>
      </c>
      <c r="B18" s="6" t="s">
        <v>27</v>
      </c>
      <c r="C18" s="6">
        <v>640.0</v>
      </c>
      <c r="D18" s="5">
        <v>254.0</v>
      </c>
      <c r="E18" s="5">
        <v>32.0</v>
      </c>
      <c r="F18" s="5">
        <v>32.0</v>
      </c>
      <c r="G18" s="5">
        <v>100.0</v>
      </c>
      <c r="H18" s="19">
        <v>8.0</v>
      </c>
      <c r="I18" s="20">
        <v>2.184</v>
      </c>
      <c r="J18" s="8">
        <v>0.6692</v>
      </c>
      <c r="K18" s="8"/>
      <c r="L18" s="6" t="s">
        <v>28</v>
      </c>
      <c r="M18" s="9" t="s">
        <v>29</v>
      </c>
    </row>
    <row r="19" ht="14.25" customHeight="1">
      <c r="A19" s="6" t="s">
        <v>30</v>
      </c>
      <c r="B19" s="6" t="s">
        <v>16</v>
      </c>
      <c r="C19" s="6">
        <v>640.0</v>
      </c>
      <c r="D19" s="6">
        <v>254.0</v>
      </c>
      <c r="E19" s="6">
        <v>32.0</v>
      </c>
      <c r="F19" s="6">
        <v>32.0</v>
      </c>
      <c r="G19" s="6">
        <v>100.0</v>
      </c>
      <c r="H19" s="6">
        <v>20.0</v>
      </c>
      <c r="I19" s="7">
        <v>2.15</v>
      </c>
      <c r="J19" s="13">
        <v>0.49</v>
      </c>
      <c r="K19" s="13">
        <v>0.54</v>
      </c>
      <c r="L19" s="18"/>
      <c r="M19" s="18"/>
    </row>
    <row r="20" ht="14.25" customHeight="1">
      <c r="A20" s="6" t="s">
        <v>30</v>
      </c>
      <c r="B20" s="6" t="s">
        <v>16</v>
      </c>
      <c r="C20" s="6">
        <v>640.0</v>
      </c>
      <c r="D20" s="5">
        <v>254.0</v>
      </c>
      <c r="E20" s="5">
        <v>32.0</v>
      </c>
      <c r="F20" s="5">
        <v>32.0</v>
      </c>
      <c r="G20" s="5">
        <v>100.0</v>
      </c>
      <c r="H20" s="6">
        <v>8.0</v>
      </c>
      <c r="I20" s="7">
        <v>2.307</v>
      </c>
      <c r="J20" s="8">
        <v>0.698</v>
      </c>
      <c r="K20" s="8">
        <v>0.658</v>
      </c>
      <c r="L20" s="6" t="s">
        <v>31</v>
      </c>
      <c r="M20" s="23"/>
    </row>
    <row r="21" ht="14.25" customHeight="1">
      <c r="A21" s="6" t="s">
        <v>30</v>
      </c>
      <c r="B21" s="6" t="s">
        <v>16</v>
      </c>
      <c r="C21" s="6">
        <v>640.0</v>
      </c>
      <c r="D21" s="6">
        <v>254.0</v>
      </c>
      <c r="E21" s="6">
        <v>32.0</v>
      </c>
      <c r="F21" s="6">
        <v>32.0</v>
      </c>
      <c r="G21" s="6">
        <v>200.0</v>
      </c>
      <c r="H21" s="6">
        <v>8.0</v>
      </c>
      <c r="I21" s="7">
        <v>3.23</v>
      </c>
      <c r="J21" s="13">
        <v>0.7</v>
      </c>
      <c r="K21" s="13">
        <v>0.74</v>
      </c>
      <c r="L21" s="18"/>
      <c r="M21" s="18"/>
    </row>
    <row r="22" ht="14.25" customHeight="1">
      <c r="A22" s="6" t="s">
        <v>30</v>
      </c>
      <c r="B22" s="6" t="s">
        <v>32</v>
      </c>
      <c r="C22" s="6">
        <v>640.0</v>
      </c>
      <c r="D22" s="6">
        <v>254.0</v>
      </c>
      <c r="E22" s="6">
        <v>32.0</v>
      </c>
      <c r="F22" s="6">
        <v>32.0</v>
      </c>
      <c r="G22" s="6">
        <v>100.0</v>
      </c>
      <c r="H22" s="6">
        <v>8.0</v>
      </c>
      <c r="I22" s="7">
        <v>2.47</v>
      </c>
      <c r="J22" s="13">
        <v>0.38</v>
      </c>
      <c r="K22" s="13">
        <v>0.44</v>
      </c>
      <c r="L22" s="18"/>
      <c r="M22" s="18"/>
    </row>
    <row r="23" ht="14.25" customHeight="1">
      <c r="A23" s="6" t="s">
        <v>33</v>
      </c>
      <c r="B23" s="6" t="s">
        <v>34</v>
      </c>
      <c r="C23" s="6">
        <v>640.0</v>
      </c>
      <c r="D23" s="6">
        <v>254.0</v>
      </c>
      <c r="E23" s="6">
        <v>32.0</v>
      </c>
      <c r="F23" s="6">
        <v>32.0</v>
      </c>
      <c r="G23" s="6">
        <v>200.0</v>
      </c>
      <c r="H23" s="6">
        <v>16.0</v>
      </c>
      <c r="I23" s="7">
        <v>1.82</v>
      </c>
      <c r="J23" s="13">
        <v>0.59</v>
      </c>
      <c r="K23" s="13">
        <v>0.57</v>
      </c>
      <c r="L23" s="18"/>
      <c r="M23" s="18"/>
    </row>
    <row r="24" ht="14.25" customHeight="1">
      <c r="A24" s="6" t="s">
        <v>33</v>
      </c>
      <c r="B24" s="6" t="s">
        <v>35</v>
      </c>
      <c r="C24" s="6">
        <v>640.0</v>
      </c>
      <c r="D24" s="6">
        <v>159.0</v>
      </c>
      <c r="E24" s="6">
        <v>79.0</v>
      </c>
      <c r="F24" s="6">
        <v>80.0</v>
      </c>
      <c r="G24" s="6">
        <v>100.0</v>
      </c>
      <c r="H24" s="6">
        <v>16.0</v>
      </c>
      <c r="I24" s="7">
        <v>1.254</v>
      </c>
      <c r="J24" s="13">
        <v>0.637</v>
      </c>
      <c r="K24" s="13">
        <v>0.603</v>
      </c>
      <c r="L24" s="18">
        <f>predicciones!A61</f>
        <v>16.36</v>
      </c>
      <c r="M24" s="9" t="s">
        <v>20</v>
      </c>
    </row>
    <row r="25" ht="14.25" customHeight="1">
      <c r="A25" s="11" t="s">
        <v>33</v>
      </c>
      <c r="B25" s="11" t="s">
        <v>35</v>
      </c>
      <c r="C25" s="11">
        <v>640.0</v>
      </c>
      <c r="D25" s="10">
        <v>254.0</v>
      </c>
      <c r="E25" s="10">
        <v>32.0</v>
      </c>
      <c r="F25" s="10">
        <v>32.0</v>
      </c>
      <c r="G25" s="10">
        <v>100.0</v>
      </c>
      <c r="H25" s="11">
        <v>16.0</v>
      </c>
      <c r="I25" s="22">
        <v>1.663</v>
      </c>
      <c r="J25" s="24">
        <v>0.775</v>
      </c>
      <c r="K25" s="8">
        <v>0.686</v>
      </c>
      <c r="L25" s="6">
        <f>predicciones!A48</f>
        <v>14.775</v>
      </c>
      <c r="M25" s="17" t="str">
        <f>predicciones!A39</f>
        <v>m13-m14-1410.jpg</v>
      </c>
    </row>
    <row r="26" ht="14.25" customHeight="1">
      <c r="A26" s="6" t="s">
        <v>33</v>
      </c>
      <c r="B26" s="6" t="s">
        <v>35</v>
      </c>
      <c r="C26" s="6">
        <v>640.0</v>
      </c>
      <c r="D26" s="5">
        <v>308.0</v>
      </c>
      <c r="E26" s="5"/>
      <c r="F26" s="5">
        <v>13.0</v>
      </c>
      <c r="G26" s="6">
        <v>100.0</v>
      </c>
      <c r="H26" s="6">
        <v>16.0</v>
      </c>
      <c r="I26" s="7">
        <v>2.015</v>
      </c>
      <c r="J26" s="13">
        <v>0.859</v>
      </c>
      <c r="K26" s="13" t="s">
        <v>36</v>
      </c>
      <c r="L26" s="18">
        <f>predicciones!A75</f>
        <v>16.56</v>
      </c>
      <c r="M26" s="9" t="s">
        <v>20</v>
      </c>
    </row>
    <row r="27" ht="14.25" customHeight="1">
      <c r="A27" s="6" t="s">
        <v>33</v>
      </c>
      <c r="B27" s="6" t="s">
        <v>21</v>
      </c>
      <c r="C27" s="6">
        <v>640.0</v>
      </c>
      <c r="D27" s="6">
        <v>254.0</v>
      </c>
      <c r="E27" s="6">
        <v>32.0</v>
      </c>
      <c r="F27" s="6">
        <v>32.0</v>
      </c>
      <c r="G27" s="6">
        <v>100.0</v>
      </c>
      <c r="H27" s="6">
        <v>16.0</v>
      </c>
      <c r="I27" s="7">
        <f>24/60</f>
        <v>0.4</v>
      </c>
      <c r="J27" s="13">
        <v>0.68</v>
      </c>
      <c r="K27" s="13">
        <v>0.67</v>
      </c>
      <c r="L27" s="18"/>
      <c r="M27" s="1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1:D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48.43"/>
  </cols>
  <sheetData>
    <row r="1">
      <c r="A1" s="1" t="s">
        <v>37</v>
      </c>
    </row>
    <row r="4">
      <c r="A4" s="4" t="s">
        <v>38</v>
      </c>
      <c r="B4" s="4" t="s">
        <v>39</v>
      </c>
    </row>
    <row r="5">
      <c r="A5" s="4" t="s">
        <v>40</v>
      </c>
      <c r="B5" s="4" t="s">
        <v>41</v>
      </c>
    </row>
    <row r="6">
      <c r="A6" s="4" t="s">
        <v>42</v>
      </c>
      <c r="B6" s="4" t="s">
        <v>43</v>
      </c>
    </row>
    <row r="7">
      <c r="A7" s="4" t="s">
        <v>44</v>
      </c>
      <c r="B7" s="4" t="s">
        <v>45</v>
      </c>
    </row>
    <row r="8">
      <c r="A8" s="4"/>
      <c r="B8" s="4"/>
    </row>
    <row r="9">
      <c r="A9" s="4" t="s">
        <v>46</v>
      </c>
      <c r="B9" s="4" t="s">
        <v>47</v>
      </c>
    </row>
    <row r="10">
      <c r="A10" s="4" t="s">
        <v>48</v>
      </c>
      <c r="B10" s="4"/>
    </row>
    <row r="11">
      <c r="A11" s="4" t="s">
        <v>49</v>
      </c>
      <c r="B11" s="4" t="s">
        <v>50</v>
      </c>
    </row>
    <row r="12">
      <c r="A12" s="4" t="s">
        <v>51</v>
      </c>
      <c r="B12" s="4" t="s">
        <v>52</v>
      </c>
    </row>
    <row r="13">
      <c r="A13" s="4"/>
      <c r="B13" s="4"/>
    </row>
    <row r="14">
      <c r="A14" s="4" t="s">
        <v>53</v>
      </c>
      <c r="B14" s="4" t="s">
        <v>54</v>
      </c>
    </row>
    <row r="15">
      <c r="A15" s="4" t="s">
        <v>11</v>
      </c>
      <c r="B15" s="4" t="s">
        <v>55</v>
      </c>
    </row>
    <row r="16">
      <c r="A16" s="4" t="s">
        <v>56</v>
      </c>
      <c r="B16" s="4" t="s">
        <v>57</v>
      </c>
    </row>
    <row r="17">
      <c r="A17" s="4" t="s">
        <v>58</v>
      </c>
      <c r="B17" s="4" t="s">
        <v>59</v>
      </c>
    </row>
  </sheetData>
  <mergeCells count="1">
    <mergeCell ref="A1:B2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</cols>
  <sheetData>
    <row r="1">
      <c r="A1" s="25"/>
      <c r="B1" s="4" t="s">
        <v>60</v>
      </c>
      <c r="C1" s="3" t="s">
        <v>61</v>
      </c>
      <c r="D1" s="4" t="s">
        <v>62</v>
      </c>
    </row>
    <row r="2">
      <c r="A2" s="25" t="s">
        <v>20</v>
      </c>
      <c r="B2" s="5" t="s">
        <v>14</v>
      </c>
      <c r="C2" s="6">
        <v>416.0</v>
      </c>
      <c r="D2" s="10">
        <v>159.0</v>
      </c>
    </row>
    <row r="3">
      <c r="A3" s="26">
        <v>657.01</v>
      </c>
      <c r="B3" s="25" t="s">
        <v>63</v>
      </c>
    </row>
    <row r="4">
      <c r="A4" s="26">
        <v>663.349</v>
      </c>
      <c r="B4" s="25" t="s">
        <v>63</v>
      </c>
    </row>
    <row r="5">
      <c r="A5" s="26">
        <v>650.35</v>
      </c>
      <c r="B5" s="25" t="s">
        <v>63</v>
      </c>
    </row>
    <row r="6">
      <c r="A6" s="26">
        <v>648.187</v>
      </c>
      <c r="B6" s="25" t="s">
        <v>63</v>
      </c>
    </row>
    <row r="7">
      <c r="A7" s="26">
        <v>670.667</v>
      </c>
      <c r="B7" s="25" t="s">
        <v>63</v>
      </c>
    </row>
    <row r="8">
      <c r="A8" s="26">
        <v>658.046</v>
      </c>
      <c r="B8" s="25" t="s">
        <v>63</v>
      </c>
    </row>
    <row r="9">
      <c r="A9" s="26">
        <v>654.384</v>
      </c>
      <c r="B9" s="25" t="s">
        <v>63</v>
      </c>
    </row>
    <row r="10">
      <c r="A10" s="26">
        <v>640.938</v>
      </c>
      <c r="B10" s="25" t="s">
        <v>63</v>
      </c>
    </row>
    <row r="11">
      <c r="A11" s="26">
        <v>641.756</v>
      </c>
      <c r="B11" s="25" t="s">
        <v>63</v>
      </c>
    </row>
    <row r="12">
      <c r="A12" s="26">
        <v>650.227</v>
      </c>
      <c r="B12" s="25" t="s">
        <v>63</v>
      </c>
    </row>
    <row r="13">
      <c r="A13" s="26">
        <f>AVERAGE(A3:A12)</f>
        <v>653.4914</v>
      </c>
    </row>
    <row r="16">
      <c r="A16" s="25" t="s">
        <v>20</v>
      </c>
      <c r="B16" s="5" t="s">
        <v>14</v>
      </c>
      <c r="C16" s="6">
        <v>416.0</v>
      </c>
      <c r="D16" s="5">
        <v>254.0</v>
      </c>
    </row>
    <row r="18">
      <c r="A18" s="27">
        <v>642.71</v>
      </c>
      <c r="B18" s="25" t="s">
        <v>64</v>
      </c>
    </row>
    <row r="19">
      <c r="A19" s="28">
        <v>646.361</v>
      </c>
      <c r="B19" s="25" t="s">
        <v>64</v>
      </c>
    </row>
    <row r="20">
      <c r="A20" s="28">
        <v>657.735</v>
      </c>
      <c r="B20" s="25" t="s">
        <v>64</v>
      </c>
    </row>
    <row r="21">
      <c r="A21" s="28">
        <v>882.771</v>
      </c>
      <c r="B21" s="25" t="s">
        <v>64</v>
      </c>
    </row>
    <row r="22">
      <c r="A22" s="28">
        <v>643.434</v>
      </c>
      <c r="B22" s="25" t="s">
        <v>64</v>
      </c>
    </row>
    <row r="23">
      <c r="A23" s="28">
        <v>651.688</v>
      </c>
      <c r="B23" s="25" t="s">
        <v>64</v>
      </c>
    </row>
    <row r="24">
      <c r="A24" s="27">
        <v>657.411</v>
      </c>
      <c r="B24" s="25" t="s">
        <v>64</v>
      </c>
    </row>
    <row r="25">
      <c r="A25" s="27">
        <v>655.425</v>
      </c>
      <c r="B25" s="25" t="s">
        <v>64</v>
      </c>
    </row>
    <row r="26">
      <c r="A26" s="28">
        <v>641.836</v>
      </c>
      <c r="B26" s="25" t="s">
        <v>64</v>
      </c>
    </row>
    <row r="27">
      <c r="A27" s="28">
        <v>651.301</v>
      </c>
      <c r="B27" s="25" t="s">
        <v>64</v>
      </c>
    </row>
    <row r="28">
      <c r="A28" s="26">
        <f>AVERAGE(A18:A27)</f>
        <v>673.0672</v>
      </c>
    </row>
    <row r="30">
      <c r="A30" s="25" t="s">
        <v>20</v>
      </c>
      <c r="B30" s="5" t="s">
        <v>14</v>
      </c>
      <c r="C30" s="6">
        <v>416.0</v>
      </c>
      <c r="D30" s="5">
        <v>308.0</v>
      </c>
    </row>
    <row r="31">
      <c r="A31" s="28">
        <v>650.929</v>
      </c>
      <c r="B31" s="25" t="s">
        <v>65</v>
      </c>
    </row>
    <row r="32">
      <c r="A32" s="28">
        <v>648.962</v>
      </c>
      <c r="B32" s="25" t="s">
        <v>65</v>
      </c>
    </row>
    <row r="33">
      <c r="A33" s="28">
        <v>654.49</v>
      </c>
      <c r="B33" s="25" t="s">
        <v>65</v>
      </c>
    </row>
    <row r="34">
      <c r="A34" s="28">
        <v>648.137</v>
      </c>
      <c r="B34" s="25" t="s">
        <v>65</v>
      </c>
    </row>
    <row r="35">
      <c r="A35" s="28">
        <v>651.412</v>
      </c>
      <c r="B35" s="25" t="s">
        <v>65</v>
      </c>
    </row>
    <row r="36">
      <c r="A36" s="26">
        <f>AVERAGE(A31:A35)</f>
        <v>650.786</v>
      </c>
    </row>
    <row r="39">
      <c r="A39" s="25" t="s">
        <v>20</v>
      </c>
      <c r="B39" s="10" t="s">
        <v>33</v>
      </c>
      <c r="C39" s="11">
        <v>640.0</v>
      </c>
      <c r="D39" s="10">
        <v>254.0</v>
      </c>
    </row>
    <row r="40">
      <c r="A40" s="29">
        <v>15.8</v>
      </c>
      <c r="B40" s="30"/>
      <c r="C40" s="31"/>
      <c r="D40" s="30"/>
    </row>
    <row r="41">
      <c r="A41" s="29">
        <v>15.2</v>
      </c>
      <c r="B41" s="30"/>
    </row>
    <row r="42">
      <c r="A42" s="29">
        <v>14.5</v>
      </c>
      <c r="B42" s="30"/>
    </row>
    <row r="43">
      <c r="A43" s="29">
        <v>14.4</v>
      </c>
      <c r="B43" s="30"/>
    </row>
    <row r="44">
      <c r="A44" s="29">
        <v>13.8</v>
      </c>
      <c r="B44" s="30"/>
    </row>
    <row r="45">
      <c r="A45" s="29">
        <v>15.1</v>
      </c>
      <c r="B45" s="30"/>
    </row>
    <row r="46">
      <c r="A46" s="29">
        <v>14.8</v>
      </c>
      <c r="B46" s="30"/>
    </row>
    <row r="47">
      <c r="A47" s="29">
        <v>14.6</v>
      </c>
      <c r="B47" s="30"/>
    </row>
    <row r="48">
      <c r="A48" s="26">
        <f>AVERAGE(A40:A47)</f>
        <v>14.775</v>
      </c>
    </row>
    <row r="50">
      <c r="A50" s="25" t="s">
        <v>20</v>
      </c>
      <c r="B50" s="11" t="s">
        <v>33</v>
      </c>
      <c r="C50" s="11">
        <v>640.0</v>
      </c>
      <c r="D50" s="11">
        <v>159.0</v>
      </c>
    </row>
    <row r="51">
      <c r="A51" s="28">
        <v>22.1</v>
      </c>
    </row>
    <row r="52">
      <c r="A52" s="28">
        <v>15.1</v>
      </c>
    </row>
    <row r="53">
      <c r="A53" s="27">
        <v>14.3</v>
      </c>
    </row>
    <row r="54">
      <c r="A54" s="27">
        <v>13.9</v>
      </c>
    </row>
    <row r="55">
      <c r="A55" s="27">
        <v>14.6</v>
      </c>
    </row>
    <row r="56">
      <c r="A56" s="27">
        <v>18.6</v>
      </c>
    </row>
    <row r="57">
      <c r="A57" s="27">
        <v>19.1</v>
      </c>
    </row>
    <row r="58">
      <c r="A58" s="27">
        <v>13.8</v>
      </c>
    </row>
    <row r="59">
      <c r="A59" s="27">
        <v>18.7</v>
      </c>
    </row>
    <row r="60">
      <c r="A60" s="27">
        <v>13.4</v>
      </c>
    </row>
    <row r="61">
      <c r="A61" s="26">
        <f>AVERAGE(A51:A60)</f>
        <v>16.36</v>
      </c>
    </row>
    <row r="64">
      <c r="A64" s="25" t="s">
        <v>20</v>
      </c>
      <c r="B64" s="11" t="s">
        <v>33</v>
      </c>
      <c r="C64" s="11">
        <v>640.0</v>
      </c>
      <c r="D64" s="11">
        <v>308.0</v>
      </c>
    </row>
    <row r="65">
      <c r="A65" s="28">
        <v>20.9</v>
      </c>
    </row>
    <row r="66">
      <c r="A66" s="27">
        <v>15.6</v>
      </c>
    </row>
    <row r="67">
      <c r="A67" s="27">
        <v>15.4</v>
      </c>
    </row>
    <row r="68">
      <c r="A68" s="27">
        <v>15.1</v>
      </c>
    </row>
    <row r="69">
      <c r="A69" s="27">
        <v>16.3</v>
      </c>
    </row>
    <row r="70">
      <c r="A70" s="27">
        <v>19.9</v>
      </c>
    </row>
    <row r="71">
      <c r="A71" s="27">
        <v>15.8</v>
      </c>
    </row>
    <row r="72">
      <c r="A72" s="27">
        <v>14.5</v>
      </c>
    </row>
    <row r="73">
      <c r="A73" s="27">
        <v>17.0</v>
      </c>
    </row>
    <row r="74">
      <c r="A74" s="27">
        <v>15.1</v>
      </c>
    </row>
    <row r="75">
      <c r="A75" s="26">
        <f>AVERAGE(A65:A74)</f>
        <v>16.56</v>
      </c>
    </row>
    <row r="78">
      <c r="A78" s="25" t="s">
        <v>20</v>
      </c>
      <c r="B78" s="11" t="s">
        <v>19</v>
      </c>
      <c r="C78" s="11">
        <v>640.0</v>
      </c>
      <c r="D78" s="11">
        <v>308.0</v>
      </c>
    </row>
    <row r="79">
      <c r="A79" s="27">
        <v>18.3</v>
      </c>
    </row>
    <row r="80">
      <c r="A80" s="27">
        <v>15.8</v>
      </c>
    </row>
    <row r="81">
      <c r="A81" s="27">
        <v>20.7</v>
      </c>
    </row>
    <row r="82">
      <c r="A82" s="27">
        <v>14.0</v>
      </c>
    </row>
    <row r="83">
      <c r="A83" s="27">
        <v>13.5</v>
      </c>
    </row>
    <row r="84">
      <c r="A84" s="27">
        <v>15.8</v>
      </c>
    </row>
    <row r="85">
      <c r="A85" s="27">
        <v>15.8</v>
      </c>
    </row>
    <row r="86">
      <c r="A86" s="27">
        <v>15.8</v>
      </c>
    </row>
    <row r="87">
      <c r="A87" s="27">
        <v>15.8</v>
      </c>
    </row>
    <row r="88">
      <c r="A88" s="27">
        <v>15.8</v>
      </c>
    </row>
    <row r="89">
      <c r="A89" s="26">
        <f>AVERAGE(A79:A88)</f>
        <v>16.13</v>
      </c>
    </row>
    <row r="91">
      <c r="A91" s="25" t="s">
        <v>20</v>
      </c>
      <c r="B91" s="11" t="s">
        <v>19</v>
      </c>
      <c r="C91" s="11">
        <v>640.0</v>
      </c>
      <c r="D91" s="11">
        <v>159.0</v>
      </c>
    </row>
    <row r="92">
      <c r="A92" s="27">
        <v>13.9</v>
      </c>
    </row>
    <row r="93">
      <c r="A93" s="27">
        <v>12.0</v>
      </c>
    </row>
    <row r="94">
      <c r="A94" s="27">
        <v>12.0</v>
      </c>
    </row>
    <row r="95">
      <c r="A95" s="27">
        <v>13.8</v>
      </c>
    </row>
    <row r="96">
      <c r="A96" s="27">
        <v>14.1</v>
      </c>
    </row>
    <row r="97">
      <c r="A97" s="27">
        <v>13.2</v>
      </c>
    </row>
    <row r="98">
      <c r="A98" s="27">
        <v>12.4</v>
      </c>
    </row>
    <row r="99">
      <c r="A99" s="27">
        <v>12.5</v>
      </c>
    </row>
    <row r="100">
      <c r="A100" s="27">
        <v>11.9</v>
      </c>
    </row>
    <row r="101">
      <c r="A101" s="27">
        <v>12.6</v>
      </c>
    </row>
    <row r="102">
      <c r="A102" s="26">
        <f>AVERAGE(A92:A101)</f>
        <v>12.84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2023-02-07T08:18:15Z</dcterms:created>
  <dc:creator>Tovar, Hans</dc:creator>
</cp:coreProperties>
</file>