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1" name="DV_List">#REF!</definedName>
    <definedName localSheetId="2" name="S_List">'Severity, Exposure, Controllabi'!$E$12:$E$16</definedName>
    <definedName localSheetId="2" name="OM_List">'Situational Analysis Guidewords'!$D$5:$D$14</definedName>
    <definedName localSheetId="2" name="IU_List">'Situational Analysis Guidewords'!$D$44:$D$47</definedName>
    <definedName localSheetId="1" name="E_List">#REF!</definedName>
    <definedName localSheetId="2" name="EN_List">'Situational Analysis Guidewords'!$D$51:$D$60</definedName>
    <definedName localSheetId="1" name="SD_List">#REF!</definedName>
    <definedName localSheetId="1" name="EN_List">#REF!</definedName>
    <definedName localSheetId="1" name="IU_List">#REF!</definedName>
    <definedName localSheetId="1" name="C_List">#REF!</definedName>
    <definedName localSheetId="2" name="SD_List">'Situational Analysis Guidewords'!$D$33:$D$40</definedName>
    <definedName localSheetId="2" name="OS_List">'Situational Analysis Guidewords'!$D$18:$D$29</definedName>
    <definedName localSheetId="2" name="E_List">'Severity, Exposure, Controllabi'!$E$3:$E$8</definedName>
    <definedName localSheetId="1" name="OM_List">#REF!</definedName>
    <definedName localSheetId="2" name="DV_List">'Hazard Analysis Guidewords'!$D$4:$D$24</definedName>
    <definedName localSheetId="1" name="OS_List">#REF!</definedName>
    <definedName localSheetId="2" name="C_List">'Severity, Exposure, Controllabi'!$E$20:$E$24</definedName>
    <definedName localSheetId="1" name="S_List">#REF!</definedName>
  </definedNames>
  <calcPr/>
</workbook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<sst xmlns="http://schemas.openxmlformats.org/spreadsheetml/2006/main" count="525" uniqueCount="251">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</sst>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6.0"/>
      <color rgb="FF0000FF"/>
      <name val="Arial"/>
    </font>
    <font>
      <b/>
    </font>
    <font>
      <sz val="10.0"/>
      <name val="Arial"/>
    </font>
    <font>
      <b/>
      <sz val="10.0"/>
      <name val="Arial"/>
    </font>
    <font>
      <sz val="10.0"/>
      <color rgb="FF0000FF"/>
      <name val="Arial"/>
    </font>
    <font/>
    <font>
      <b/>
      <color rgb="FF000000"/>
      <name val="Arial"/>
    </font>
    <font>
      <sz val="11.0"/>
      <color rgb="FF000000"/>
      <name val="Arial"/>
    </font>
    <font>
      <name val="Arial"/>
    </font>
    <font>
      <b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center" vertical="center" wrapText="1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4" numFmtId="0" xfId="0" applyFont="1"/>
    <xf borderId="0" fillId="0" fontId="3" numFmtId="0" xfId="0" applyAlignment="1" applyFont="1">
      <alignment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vertical="center"/>
    </xf>
    <xf borderId="0" fillId="0" fontId="2" numFmtId="0" xfId="0" applyAlignment="1" applyFont="1">
      <alignment horizontal="left" vertical="center" wrapText="1"/>
    </xf>
    <xf borderId="2" fillId="0" fontId="5" numFmtId="0" xfId="0" applyAlignment="1" applyBorder="1" applyFont="1">
      <alignment horizontal="center" vertical="top" wrapText="1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left" vertic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/>
    </xf>
    <xf borderId="1" fillId="0" fontId="5" numFmtId="0" xfId="0" applyAlignment="1" applyBorder="1" applyFont="1">
      <alignment horizontal="left" vertical="center"/>
    </xf>
    <xf borderId="3" fillId="3" fontId="2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horizontal="left" vertical="center"/>
    </xf>
    <xf borderId="4" fillId="4" fontId="2" numFmtId="0" xfId="0" applyAlignment="1" applyBorder="1" applyFill="1" applyFont="1">
      <alignment horizontal="center" vertical="center" wrapText="1"/>
    </xf>
    <xf borderId="0" fillId="5" fontId="7" numFmtId="0" xfId="0" applyAlignment="1" applyFill="1" applyFont="1">
      <alignment/>
    </xf>
    <xf borderId="5" fillId="0" fontId="6" numFmtId="0" xfId="0" applyBorder="1" applyFont="1"/>
    <xf borderId="6" fillId="0" fontId="6" numFmtId="0" xfId="0" applyBorder="1" applyFont="1"/>
    <xf borderId="4" fillId="4" fontId="2" numFmtId="0" xfId="0" applyAlignment="1" applyBorder="1" applyFont="1">
      <alignment horizontal="center"/>
    </xf>
    <xf borderId="1" fillId="2" fontId="3" numFmtId="0" xfId="0" applyAlignment="1" applyBorder="1" applyFont="1">
      <alignment vertical="center"/>
    </xf>
    <xf borderId="4" fillId="3" fontId="2" numFmtId="0" xfId="0" applyAlignment="1" applyBorder="1" applyFont="1">
      <alignment horizontal="center"/>
    </xf>
    <xf borderId="0" fillId="6" fontId="2" numFmtId="0" xfId="0" applyAlignment="1" applyFill="1" applyFont="1">
      <alignment horizontal="center" vertical="center" wrapText="1"/>
    </xf>
    <xf borderId="7" fillId="6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1" fillId="0" fontId="3" numFmtId="0" xfId="0" applyAlignment="1" applyBorder="1" applyFont="1">
      <alignment horizontal="center" vertical="center" wrapText="1"/>
    </xf>
    <xf borderId="1" fillId="0" fontId="3" numFmtId="0" xfId="0" applyAlignment="1" applyBorder="1" applyFont="1">
      <alignment horizontal="center" vertical="top" wrapText="1"/>
    </xf>
    <xf borderId="1" fillId="0" fontId="3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vertical="top"/>
    </xf>
    <xf borderId="0" fillId="0" fontId="6" numFmtId="0" xfId="0" applyAlignment="1" applyFont="1">
      <alignment horizontal="left" vertical="top" wrapText="1"/>
    </xf>
    <xf borderId="0" fillId="0" fontId="8" numFmtId="0" xfId="0" applyAlignment="1" applyFont="1">
      <alignment horizontal="left" vertical="top" wrapText="1"/>
    </xf>
    <xf borderId="8" fillId="0" fontId="3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horizontal="left" vertical="top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left" vertical="top" wrapText="1"/>
    </xf>
    <xf borderId="0" fillId="0" fontId="6" numFmtId="0" xfId="0" applyAlignment="1" applyFont="1">
      <alignment horizontal="left" vertical="top" wrapText="1"/>
    </xf>
    <xf borderId="0" fillId="0" fontId="7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9" numFmtId="0" xfId="0" applyAlignment="1" applyFont="1">
      <alignment/>
    </xf>
    <xf borderId="9" fillId="0" fontId="10" numFmtId="0" xfId="0" applyAlignment="1" applyBorder="1" applyFont="1">
      <alignment/>
    </xf>
    <xf borderId="9" fillId="0" fontId="9" numFmtId="0" xfId="0" applyAlignment="1" applyBorder="1" applyFont="1">
      <alignment/>
    </xf>
    <xf borderId="9" fillId="0" fontId="9" numFmtId="0" xfId="0" applyAlignment="1" applyBorder="1" applyFont="1">
      <alignment/>
    </xf>
    <xf borderId="7" fillId="2" fontId="10" numFmtId="0" xfId="0" applyAlignment="1" applyBorder="1" applyFont="1">
      <alignment horizontal="center"/>
    </xf>
    <xf borderId="10" fillId="2" fontId="10" numFmtId="0" xfId="0" applyBorder="1" applyFont="1"/>
    <xf borderId="10" fillId="2" fontId="10" numFmtId="0" xfId="0" applyBorder="1" applyFont="1"/>
    <xf borderId="7" fillId="0" fontId="11" numFmtId="0" xfId="0" applyAlignment="1" applyBorder="1" applyFont="1">
      <alignment horizontal="center" vertical="top" wrapText="1"/>
    </xf>
    <xf borderId="10" fillId="0" fontId="9" numFmtId="0" xfId="0" applyAlignment="1" applyBorder="1" applyFont="1">
      <alignment horizontal="left"/>
    </xf>
    <xf borderId="10" fillId="0" fontId="9" numFmtId="0" xfId="0" applyAlignment="1" applyBorder="1" applyFont="1">
      <alignment/>
    </xf>
    <xf borderId="10" fillId="0" fontId="11" numFmtId="0" xfId="0" applyAlignment="1" applyBorder="1" applyFont="1">
      <alignment horizontal="left"/>
    </xf>
    <xf borderId="7" fillId="0" fontId="11" numFmtId="0" xfId="0" applyAlignment="1" applyBorder="1" applyFont="1">
      <alignment horizontal="center" vertical="top" wrapText="1"/>
    </xf>
    <xf borderId="10" fillId="0" fontId="9" numFmtId="0" xfId="0" applyAlignment="1" applyBorder="1" applyFont="1">
      <alignment horizontal="left"/>
    </xf>
    <xf borderId="10" fillId="0" fontId="11" numFmtId="0" xfId="0" applyAlignment="1" applyBorder="1" applyFont="1">
      <alignment horizontal="left"/>
    </xf>
    <xf borderId="10" fillId="0" fontId="9" numFmtId="0" xfId="0" applyAlignment="1" applyBorder="1" applyFont="1">
      <alignment/>
    </xf>
    <xf borderId="7" fillId="2" fontId="9" numFmtId="0" xfId="0" applyAlignment="1" applyBorder="1" applyFont="1">
      <alignment/>
    </xf>
    <xf borderId="10" fillId="2" fontId="9" numFmtId="0" xfId="0" applyAlignment="1" applyBorder="1" applyFont="1">
      <alignment/>
    </xf>
    <xf borderId="10" fillId="2" fontId="9" numFmtId="0" xfId="0" applyAlignment="1" applyBorder="1" applyFont="1">
      <alignment/>
    </xf>
    <xf borderId="2" fillId="0" fontId="3" numFmtId="0" xfId="0" applyAlignment="1" applyBorder="1" applyFont="1">
      <alignment horizontal="center" vertical="top" wrapText="1"/>
    </xf>
    <xf borderId="2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/>
    </xf>
    <xf borderId="13" fillId="2" fontId="4" numFmtId="0" xfId="0" applyAlignment="1" applyBorder="1" applyFont="1">
      <alignment vertical="center"/>
    </xf>
    <xf borderId="8" fillId="2" fontId="4" numFmtId="0" xfId="0" applyAlignment="1" applyBorder="1" applyFont="1">
      <alignment vertical="center"/>
    </xf>
    <xf borderId="13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12" fillId="0" fontId="6" numFmtId="0" xfId="0" applyBorder="1" applyFont="1"/>
    <xf borderId="8" fillId="0" fontId="6" numFmtId="0" xfId="0" applyBorder="1" applyFont="1"/>
    <xf borderId="7" fillId="0" fontId="6" numFmtId="0" xfId="0" applyBorder="1" applyFont="1"/>
    <xf borderId="10" fillId="0" fontId="6" numFmtId="0" xfId="0" applyBorder="1" applyFont="1"/>
    <xf borderId="10" fillId="0" fontId="9" numFmtId="0" xfId="0" applyAlignment="1" applyBorder="1" applyFont="1">
      <alignment/>
    </xf>
    <xf borderId="13" fillId="2" fontId="3" numFmtId="0" xfId="0" applyAlignment="1" applyBorder="1" applyFont="1">
      <alignment vertical="center"/>
    </xf>
    <xf borderId="14" fillId="0" fontId="9" numFmtId="0" xfId="0" applyAlignment="1" applyBorder="1" applyFont="1">
      <alignment horizontal="center" vertical="center"/>
    </xf>
    <xf borderId="8" fillId="2" fontId="3" numFmtId="0" xfId="0" applyAlignment="1" applyBorder="1" applyFont="1">
      <alignment vertical="center"/>
    </xf>
    <xf borderId="10" fillId="0" fontId="9" numFmtId="0" xfId="0" applyAlignment="1" applyBorder="1" applyFont="1">
      <alignment horizontal="center"/>
    </xf>
    <xf borderId="14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14"/>
    <col customWidth="1" min="3" max="3" width="19.0"/>
    <col customWidth="1" min="4" max="5" width="18.29"/>
    <col customWidth="1" min="6" max="6" width="18.86"/>
    <col customWidth="1" min="7" max="7" width="16.43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2" max="22" width="33.14"/>
  </cols>
  <sheetData>
    <row r="1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>
      <c r="A3" s="2"/>
      <c r="B3" s="19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>
      <c r="A4" s="2"/>
      <c r="B4" s="19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>
      <c r="A10" s="16" t="s">
        <v>11</v>
      </c>
      <c r="B10" s="18" t="s">
        <v>14</v>
      </c>
      <c r="C10" s="20"/>
      <c r="D10" s="20"/>
      <c r="E10" s="20"/>
      <c r="F10" s="20"/>
      <c r="G10" s="20"/>
      <c r="H10" s="20"/>
      <c r="I10" s="22" t="s">
        <v>27</v>
      </c>
      <c r="J10" s="20"/>
      <c r="K10" s="20"/>
      <c r="L10" s="20"/>
      <c r="M10" s="20"/>
      <c r="N10" s="20"/>
      <c r="O10" s="22" t="s">
        <v>33</v>
      </c>
      <c r="P10" s="20"/>
      <c r="Q10" s="20"/>
      <c r="R10" s="20"/>
      <c r="S10" s="20"/>
      <c r="T10" s="20"/>
      <c r="U10" s="24" t="s">
        <v>34</v>
      </c>
      <c r="V10" s="20"/>
      <c r="W10" s="13"/>
      <c r="X10" s="13"/>
      <c r="Y10" s="13"/>
      <c r="Z10" s="13"/>
      <c r="AA10" s="13"/>
      <c r="AB10" s="13"/>
    </row>
    <row r="11">
      <c r="A11" s="25"/>
      <c r="B11" s="26" t="s">
        <v>1</v>
      </c>
      <c r="C11" s="26" t="s">
        <v>35</v>
      </c>
      <c r="D11" s="26" t="s">
        <v>37</v>
      </c>
      <c r="E11" s="26" t="s">
        <v>58</v>
      </c>
      <c r="F11" s="26" t="s">
        <v>39</v>
      </c>
      <c r="G11" s="26" t="s">
        <v>40</v>
      </c>
      <c r="H11" s="26" t="s">
        <v>41</v>
      </c>
      <c r="I11" s="26" t="s">
        <v>42</v>
      </c>
      <c r="J11" s="26" t="s">
        <v>43</v>
      </c>
      <c r="K11" s="26" t="s">
        <v>44</v>
      </c>
      <c r="L11" s="26" t="s">
        <v>45</v>
      </c>
      <c r="M11" s="26" t="s">
        <v>46</v>
      </c>
      <c r="N11" s="26" t="s">
        <v>47</v>
      </c>
      <c r="O11" s="26" t="s">
        <v>48</v>
      </c>
      <c r="P11" s="26" t="s">
        <v>50</v>
      </c>
      <c r="Q11" s="26" t="s">
        <v>52</v>
      </c>
      <c r="R11" s="26" t="s">
        <v>53</v>
      </c>
      <c r="S11" s="26" t="s">
        <v>54</v>
      </c>
      <c r="T11" s="26" t="s">
        <v>55</v>
      </c>
      <c r="U11" s="26" t="s">
        <v>56</v>
      </c>
      <c r="V11" s="25" t="s">
        <v>57</v>
      </c>
      <c r="W11" s="27"/>
      <c r="X11" s="27"/>
      <c r="Y11" s="27"/>
      <c r="Z11" s="27"/>
      <c r="AA11" s="27"/>
      <c r="AB11" s="27"/>
    </row>
    <row r="12" ht="15.75" customHeight="1">
      <c r="A12" s="30" t="s">
        <v>59</v>
      </c>
      <c r="B12" s="31"/>
      <c r="C12" s="31"/>
      <c r="D12" s="32"/>
      <c r="E12" s="31"/>
      <c r="F12" s="31"/>
      <c r="G12" s="31"/>
      <c r="H12" s="31"/>
      <c r="I12" s="31" t="s">
        <v>86</v>
      </c>
      <c r="J12" s="31"/>
      <c r="K12" s="33"/>
      <c r="L12" s="31"/>
      <c r="M12" s="31"/>
      <c r="N12" s="34"/>
      <c r="O12" s="31"/>
      <c r="P12" s="31"/>
      <c r="Q12" s="31"/>
      <c r="R12" s="31"/>
      <c r="S12" s="31"/>
      <c r="T12" s="31"/>
      <c r="U12" s="30"/>
      <c r="V12" s="36"/>
      <c r="W12" s="38"/>
      <c r="X12" s="38"/>
      <c r="Y12" s="38"/>
      <c r="Z12" s="39"/>
      <c r="AA12" s="39"/>
      <c r="AB12" s="39"/>
    </row>
    <row r="13" ht="12.75" customHeight="1">
      <c r="A13" s="30" t="s">
        <v>91</v>
      </c>
      <c r="B13" s="31"/>
      <c r="C13" s="31"/>
      <c r="D13" s="31"/>
      <c r="E13" s="31"/>
      <c r="F13" s="31"/>
      <c r="G13" s="31"/>
      <c r="H13" s="31"/>
      <c r="I13" s="31" t="s">
        <v>92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0"/>
      <c r="V13" s="36"/>
      <c r="W13" s="38"/>
      <c r="X13" s="38"/>
      <c r="Y13" s="38"/>
      <c r="Z13" s="39"/>
      <c r="AA13" s="39"/>
      <c r="AB13" s="39"/>
    </row>
    <row r="14" ht="12.75" customHeight="1">
      <c r="A14" s="29" t="s">
        <v>93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5"/>
      <c r="W14" s="37"/>
      <c r="X14" s="37"/>
      <c r="Y14" s="37"/>
      <c r="Z14" s="28"/>
      <c r="AA14" s="28"/>
      <c r="AB14" s="28"/>
    </row>
    <row r="15" ht="12.75" customHeight="1">
      <c r="A15" s="29" t="s">
        <v>94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5"/>
      <c r="W15" s="37"/>
      <c r="X15" s="37"/>
      <c r="Y15" s="37"/>
      <c r="Z15" s="28"/>
      <c r="AA15" s="28"/>
      <c r="AB15" s="28"/>
    </row>
  </sheetData>
  <mergeCells count="4">
    <mergeCell ref="U10:V10"/>
    <mergeCell ref="B10:H10"/>
    <mergeCell ref="I10:N10"/>
    <mergeCell ref="O10:T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B4" s="16" t="s">
        <v>11</v>
      </c>
      <c r="C4" s="18" t="s">
        <v>14</v>
      </c>
      <c r="D4" s="20"/>
      <c r="E4" s="20"/>
      <c r="F4" s="20"/>
      <c r="G4" s="20"/>
      <c r="H4" s="20"/>
      <c r="I4" s="21"/>
      <c r="J4" s="22" t="s">
        <v>27</v>
      </c>
      <c r="K4" s="20"/>
      <c r="L4" s="20"/>
      <c r="M4" s="20"/>
      <c r="N4" s="20"/>
      <c r="O4" s="21"/>
      <c r="P4" s="22" t="s">
        <v>33</v>
      </c>
      <c r="Q4" s="20"/>
      <c r="R4" s="20"/>
      <c r="S4" s="20"/>
      <c r="T4" s="20"/>
      <c r="U4" s="21"/>
      <c r="V4" s="24" t="s">
        <v>34</v>
      </c>
      <c r="W4" s="21"/>
    </row>
    <row r="5">
      <c r="B5" s="25"/>
      <c r="C5" s="26" t="s">
        <v>1</v>
      </c>
      <c r="D5" s="26" t="s">
        <v>35</v>
      </c>
      <c r="E5" s="26" t="s">
        <v>37</v>
      </c>
      <c r="F5" s="26" t="s">
        <v>38</v>
      </c>
      <c r="G5" s="26" t="s">
        <v>39</v>
      </c>
      <c r="H5" s="26" t="s">
        <v>40</v>
      </c>
      <c r="I5" s="26" t="s">
        <v>41</v>
      </c>
      <c r="J5" s="26" t="s">
        <v>42</v>
      </c>
      <c r="K5" s="26" t="s">
        <v>43</v>
      </c>
      <c r="L5" s="26" t="s">
        <v>44</v>
      </c>
      <c r="M5" s="26" t="s">
        <v>45</v>
      </c>
      <c r="N5" s="26" t="s">
        <v>46</v>
      </c>
      <c r="O5" s="26" t="s">
        <v>47</v>
      </c>
      <c r="P5" s="26" t="s">
        <v>48</v>
      </c>
      <c r="Q5" s="26" t="s">
        <v>50</v>
      </c>
      <c r="R5" s="26" t="s">
        <v>52</v>
      </c>
      <c r="S5" s="26" t="s">
        <v>53</v>
      </c>
      <c r="T5" s="26" t="s">
        <v>54</v>
      </c>
      <c r="U5" s="26" t="s">
        <v>55</v>
      </c>
      <c r="V5" s="26" t="s">
        <v>56</v>
      </c>
      <c r="W5" s="25" t="s">
        <v>57</v>
      </c>
      <c r="X5" s="27"/>
      <c r="Y5" s="27"/>
      <c r="Z5" s="27"/>
      <c r="AA5" s="27"/>
      <c r="AB5" s="27"/>
      <c r="AC5" s="27"/>
    </row>
    <row r="6" ht="12.75" customHeight="1">
      <c r="A6" s="28"/>
      <c r="B6" s="29" t="s">
        <v>59</v>
      </c>
      <c r="C6" s="29" t="s">
        <v>61</v>
      </c>
      <c r="D6" s="29" t="s">
        <v>60</v>
      </c>
      <c r="E6" s="29" t="s">
        <v>62</v>
      </c>
      <c r="F6" s="29" t="s">
        <v>63</v>
      </c>
      <c r="G6" s="29" t="s">
        <v>64</v>
      </c>
      <c r="H6" s="29" t="s">
        <v>65</v>
      </c>
      <c r="I6" s="29" t="s">
        <v>67</v>
      </c>
      <c r="J6" s="29" t="s">
        <v>68</v>
      </c>
      <c r="K6" s="29" t="s">
        <v>69</v>
      </c>
      <c r="L6" s="29" t="s">
        <v>70</v>
      </c>
      <c r="M6" s="29" t="s">
        <v>71</v>
      </c>
      <c r="N6" s="29" t="s">
        <v>72</v>
      </c>
      <c r="O6" s="29" t="s">
        <v>73</v>
      </c>
      <c r="P6" s="29" t="s">
        <v>74</v>
      </c>
      <c r="Q6" s="29" t="s">
        <v>75</v>
      </c>
      <c r="R6" s="29" t="s">
        <v>76</v>
      </c>
      <c r="S6" s="29" t="s">
        <v>77</v>
      </c>
      <c r="T6" s="29" t="s">
        <v>79</v>
      </c>
      <c r="U6" s="29" t="s">
        <v>80</v>
      </c>
      <c r="V6" s="29" t="s">
        <v>81</v>
      </c>
      <c r="W6" s="35" t="s">
        <v>82</v>
      </c>
      <c r="X6" s="37"/>
      <c r="Y6" s="37"/>
      <c r="Z6" s="37"/>
      <c r="AA6" s="28"/>
      <c r="AB6" s="28"/>
      <c r="AC6" s="28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B12" s="16" t="s">
        <v>11</v>
      </c>
      <c r="C12" s="18" t="s">
        <v>98</v>
      </c>
      <c r="D12" s="20"/>
      <c r="E12" s="20"/>
      <c r="F12" s="20"/>
      <c r="G12" s="20"/>
      <c r="H12" s="20"/>
      <c r="I12" s="20"/>
      <c r="J12" s="22" t="s">
        <v>27</v>
      </c>
      <c r="K12" s="20"/>
      <c r="L12" s="20"/>
      <c r="M12" s="20"/>
      <c r="N12" s="20"/>
      <c r="O12" s="20"/>
      <c r="P12" s="22" t="s">
        <v>33</v>
      </c>
      <c r="Q12" s="20"/>
      <c r="R12" s="20"/>
      <c r="S12" s="20"/>
      <c r="T12" s="20"/>
      <c r="U12" s="20"/>
      <c r="V12" s="24" t="s">
        <v>34</v>
      </c>
      <c r="W12" s="20"/>
      <c r="X12" s="13"/>
      <c r="Y12" s="13"/>
      <c r="Z12" s="13"/>
      <c r="AA12" s="13"/>
      <c r="AB12" s="13"/>
      <c r="AC12" s="13"/>
    </row>
    <row r="13">
      <c r="B13" s="25"/>
      <c r="C13" s="26" t="s">
        <v>1</v>
      </c>
      <c r="D13" s="26" t="s">
        <v>35</v>
      </c>
      <c r="E13" s="26" t="s">
        <v>37</v>
      </c>
      <c r="F13" s="26" t="s">
        <v>38</v>
      </c>
      <c r="G13" s="26" t="s">
        <v>39</v>
      </c>
      <c r="H13" s="26" t="s">
        <v>40</v>
      </c>
      <c r="I13" s="26" t="s">
        <v>41</v>
      </c>
      <c r="J13" s="26" t="s">
        <v>42</v>
      </c>
      <c r="K13" s="26" t="s">
        <v>43</v>
      </c>
      <c r="L13" s="26" t="s">
        <v>44</v>
      </c>
      <c r="M13" s="26" t="s">
        <v>45</v>
      </c>
      <c r="N13" s="26" t="s">
        <v>46</v>
      </c>
      <c r="O13" s="26" t="s">
        <v>47</v>
      </c>
      <c r="P13" s="26" t="s">
        <v>48</v>
      </c>
      <c r="Q13" s="26" t="s">
        <v>50</v>
      </c>
      <c r="R13" s="26" t="s">
        <v>52</v>
      </c>
      <c r="S13" s="26" t="s">
        <v>53</v>
      </c>
      <c r="T13" s="26" t="s">
        <v>54</v>
      </c>
      <c r="U13" s="26" t="s">
        <v>55</v>
      </c>
      <c r="V13" s="26" t="s">
        <v>56</v>
      </c>
      <c r="W13" s="25" t="s">
        <v>57</v>
      </c>
      <c r="X13" s="27"/>
      <c r="Y13" s="27"/>
      <c r="Z13" s="27"/>
      <c r="AA13" s="27"/>
      <c r="AB13" s="27"/>
      <c r="AC13" s="27"/>
    </row>
    <row r="14" ht="12.75" customHeight="1">
      <c r="B14" s="29" t="s">
        <v>59</v>
      </c>
      <c r="C14" s="29" t="s">
        <v>104</v>
      </c>
      <c r="D14" s="29" t="s">
        <v>105</v>
      </c>
      <c r="E14" s="29" t="s">
        <v>106</v>
      </c>
      <c r="F14" s="29" t="s">
        <v>107</v>
      </c>
      <c r="G14" s="29" t="s">
        <v>64</v>
      </c>
      <c r="H14" s="29" t="s">
        <v>108</v>
      </c>
      <c r="I14" s="29" t="s">
        <v>109</v>
      </c>
      <c r="J14" s="29" t="s">
        <v>68</v>
      </c>
      <c r="K14" s="29" t="s">
        <v>110</v>
      </c>
      <c r="L14" s="29" t="s">
        <v>70</v>
      </c>
      <c r="M14" s="29" t="s">
        <v>112</v>
      </c>
      <c r="N14" s="29" t="s">
        <v>72</v>
      </c>
      <c r="O14" s="29" t="s">
        <v>73</v>
      </c>
      <c r="P14" s="29" t="s">
        <v>74</v>
      </c>
      <c r="Q14" s="29" t="s">
        <v>75</v>
      </c>
      <c r="R14" s="29" t="s">
        <v>76</v>
      </c>
      <c r="S14" s="29" t="s">
        <v>77</v>
      </c>
      <c r="T14" s="29" t="s">
        <v>79</v>
      </c>
      <c r="U14" s="29" t="s">
        <v>80</v>
      </c>
      <c r="V14" s="29" t="s">
        <v>81</v>
      </c>
      <c r="W14" s="35" t="s">
        <v>113</v>
      </c>
      <c r="X14" s="37"/>
      <c r="Y14" s="37"/>
      <c r="Z14" s="37"/>
      <c r="AA14" s="28"/>
      <c r="AB14" s="28"/>
      <c r="AC14" s="28"/>
    </row>
    <row r="15" ht="12.75" customHeight="1">
      <c r="B15" s="29" t="s">
        <v>91</v>
      </c>
      <c r="C15" s="29" t="s">
        <v>104</v>
      </c>
      <c r="D15" s="29" t="s">
        <v>105</v>
      </c>
      <c r="E15" s="29" t="s">
        <v>114</v>
      </c>
      <c r="F15" s="29" t="s">
        <v>107</v>
      </c>
      <c r="G15" s="29" t="s">
        <v>115</v>
      </c>
      <c r="H15" s="29" t="s">
        <v>108</v>
      </c>
      <c r="I15" s="29" t="s">
        <v>116</v>
      </c>
      <c r="J15" s="29" t="s">
        <v>68</v>
      </c>
      <c r="K15" s="29" t="s">
        <v>110</v>
      </c>
      <c r="L15" s="29" t="s">
        <v>70</v>
      </c>
      <c r="M15" s="29" t="s">
        <v>112</v>
      </c>
      <c r="N15" s="29" t="s">
        <v>72</v>
      </c>
      <c r="O15" s="29" t="s">
        <v>73</v>
      </c>
      <c r="P15" s="29" t="s">
        <v>119</v>
      </c>
      <c r="Q15" s="29" t="s">
        <v>120</v>
      </c>
      <c r="R15" s="29" t="s">
        <v>76</v>
      </c>
      <c r="S15" s="29" t="s">
        <v>77</v>
      </c>
      <c r="T15" s="29" t="s">
        <v>121</v>
      </c>
      <c r="U15" s="29" t="s">
        <v>122</v>
      </c>
      <c r="V15" s="29" t="s">
        <v>81</v>
      </c>
      <c r="W15" s="35" t="s">
        <v>113</v>
      </c>
      <c r="X15" s="37"/>
      <c r="Y15" s="37"/>
      <c r="Z15" s="37"/>
      <c r="AA15" s="28"/>
      <c r="AB15" s="28"/>
      <c r="AC15" s="28"/>
    </row>
    <row r="16" ht="12.75" customHeight="1">
      <c r="B16" s="29" t="s">
        <v>93</v>
      </c>
      <c r="C16" s="29" t="s">
        <v>104</v>
      </c>
      <c r="D16" s="29" t="s">
        <v>123</v>
      </c>
      <c r="E16" s="29" t="s">
        <v>114</v>
      </c>
      <c r="F16" s="29" t="s">
        <v>124</v>
      </c>
      <c r="G16" s="29" t="s">
        <v>125</v>
      </c>
      <c r="H16" s="29" t="s">
        <v>108</v>
      </c>
      <c r="I16" s="29" t="s">
        <v>127</v>
      </c>
      <c r="J16" s="29" t="s">
        <v>68</v>
      </c>
      <c r="K16" s="29" t="s">
        <v>110</v>
      </c>
      <c r="L16" s="29" t="s">
        <v>70</v>
      </c>
      <c r="M16" s="29" t="s">
        <v>112</v>
      </c>
      <c r="N16" s="29" t="s">
        <v>129</v>
      </c>
      <c r="O16" s="29" t="s">
        <v>73</v>
      </c>
      <c r="P16" s="29" t="s">
        <v>130</v>
      </c>
      <c r="Q16" s="29" t="s">
        <v>131</v>
      </c>
      <c r="R16" s="29" t="s">
        <v>132</v>
      </c>
      <c r="S16" s="29" t="s">
        <v>133</v>
      </c>
      <c r="T16" s="29" t="s">
        <v>134</v>
      </c>
      <c r="U16" s="29" t="s">
        <v>159</v>
      </c>
      <c r="V16" s="29" t="s">
        <v>160</v>
      </c>
      <c r="W16" s="35" t="s">
        <v>113</v>
      </c>
      <c r="X16" s="37"/>
      <c r="Y16" s="37"/>
      <c r="Z16" s="37"/>
      <c r="AA16" s="28"/>
      <c r="AB16" s="28"/>
      <c r="AC16" s="28"/>
    </row>
    <row r="17" ht="12.75" customHeight="1">
      <c r="B17" s="29" t="s">
        <v>94</v>
      </c>
      <c r="C17" s="29" t="s">
        <v>104</v>
      </c>
      <c r="D17" s="29" t="s">
        <v>162</v>
      </c>
      <c r="E17" s="29" t="s">
        <v>106</v>
      </c>
      <c r="F17" s="29" t="s">
        <v>163</v>
      </c>
      <c r="G17" s="29" t="s">
        <v>164</v>
      </c>
      <c r="H17" s="29" t="s">
        <v>108</v>
      </c>
      <c r="I17" s="29" t="s">
        <v>165</v>
      </c>
      <c r="J17" s="29" t="s">
        <v>68</v>
      </c>
      <c r="K17" s="29" t="s">
        <v>110</v>
      </c>
      <c r="L17" s="29" t="s">
        <v>70</v>
      </c>
      <c r="M17" s="29" t="s">
        <v>167</v>
      </c>
      <c r="N17" s="29" t="s">
        <v>168</v>
      </c>
      <c r="O17" s="29" t="s">
        <v>73</v>
      </c>
      <c r="P17" s="29" t="s">
        <v>74</v>
      </c>
      <c r="Q17" s="29" t="s">
        <v>169</v>
      </c>
      <c r="R17" s="29" t="s">
        <v>132</v>
      </c>
      <c r="S17" s="29" t="s">
        <v>170</v>
      </c>
      <c r="T17" s="29" t="s">
        <v>121</v>
      </c>
      <c r="U17" s="29" t="s">
        <v>171</v>
      </c>
      <c r="V17" s="29" t="s">
        <v>172</v>
      </c>
      <c r="W17" s="35" t="s">
        <v>113</v>
      </c>
      <c r="X17" s="37"/>
      <c r="Y17" s="37"/>
      <c r="Z17" s="37"/>
      <c r="AA17" s="28"/>
      <c r="AB17" s="28"/>
      <c r="AC17" s="28"/>
    </row>
    <row r="18" ht="12.75" customHeight="1">
      <c r="B18" s="29" t="s">
        <v>174</v>
      </c>
      <c r="C18" s="29" t="s">
        <v>104</v>
      </c>
      <c r="D18" s="29" t="s">
        <v>162</v>
      </c>
      <c r="E18" s="29" t="s">
        <v>114</v>
      </c>
      <c r="F18" s="29" t="s">
        <v>175</v>
      </c>
      <c r="G18" s="29" t="s">
        <v>115</v>
      </c>
      <c r="H18" s="29" t="s">
        <v>108</v>
      </c>
      <c r="I18" s="29" t="s">
        <v>177</v>
      </c>
      <c r="J18" s="29" t="s">
        <v>68</v>
      </c>
      <c r="K18" s="29" t="s">
        <v>110</v>
      </c>
      <c r="L18" s="29" t="s">
        <v>70</v>
      </c>
      <c r="M18" s="29" t="s">
        <v>112</v>
      </c>
      <c r="N18" s="29" t="s">
        <v>129</v>
      </c>
      <c r="O18" s="29" t="s">
        <v>73</v>
      </c>
      <c r="P18" s="29" t="s">
        <v>130</v>
      </c>
      <c r="Q18" s="29" t="s">
        <v>179</v>
      </c>
      <c r="R18" s="29" t="s">
        <v>132</v>
      </c>
      <c r="S18" s="29" t="s">
        <v>170</v>
      </c>
      <c r="T18" s="29" t="s">
        <v>181</v>
      </c>
      <c r="U18" s="29" t="s">
        <v>171</v>
      </c>
      <c r="V18" s="29" t="s">
        <v>172</v>
      </c>
      <c r="W18" s="35" t="s">
        <v>113</v>
      </c>
      <c r="X18" s="37"/>
      <c r="Y18" s="37"/>
      <c r="Z18" s="37"/>
      <c r="AA18" s="28"/>
      <c r="AB18" s="28"/>
      <c r="AC18" s="28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8" width="43.71"/>
    <col customWidth="1" min="19" max="19" width="23.71"/>
    <col customWidth="1" min="20" max="20" width="107.43"/>
    <col customWidth="1" min="21" max="21" width="34.14"/>
    <col customWidth="1" min="22" max="22" width="31.14"/>
    <col customWidth="1" min="23" max="26" width="8.71"/>
  </cols>
  <sheetData>
    <row r="1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0" t="str">
        <f t="shared" ref="A5:A13" si="1">"OM" &amp; TEXT(ROW()-ROW($A$4), "00")</f>
        <v>OM01</v>
      </c>
      <c r="B5" s="12" t="s">
        <v>8</v>
      </c>
      <c r="C5" s="12" t="s">
        <v>9</v>
      </c>
      <c r="D5" s="15" t="str">
        <f t="shared" ref="D5:D13" si="2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 t="str">
        <f t="shared" si="1"/>
        <v>OM02</v>
      </c>
      <c r="B6" s="12" t="s">
        <v>12</v>
      </c>
      <c r="C6" s="12" t="s">
        <v>13</v>
      </c>
      <c r="D6" s="15" t="str">
        <f t="shared" si="2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 t="str">
        <f t="shared" si="1"/>
        <v>OM03</v>
      </c>
      <c r="B7" s="12" t="s">
        <v>15</v>
      </c>
      <c r="C7" s="12" t="s">
        <v>16</v>
      </c>
      <c r="D7" s="15" t="str">
        <f t="shared" si="2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0" t="str">
        <f t="shared" si="1"/>
        <v>OM04</v>
      </c>
      <c r="B8" s="12" t="s">
        <v>18</v>
      </c>
      <c r="C8" s="12" t="s">
        <v>16</v>
      </c>
      <c r="D8" s="15" t="str">
        <f t="shared" si="2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0" t="str">
        <f t="shared" si="1"/>
        <v>OM05</v>
      </c>
      <c r="B9" s="12" t="s">
        <v>19</v>
      </c>
      <c r="C9" s="12" t="s">
        <v>20</v>
      </c>
      <c r="D9" s="15" t="str">
        <f t="shared" si="2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0" t="str">
        <f t="shared" si="1"/>
        <v>OM06</v>
      </c>
      <c r="B10" s="12" t="s">
        <v>21</v>
      </c>
      <c r="C10" s="12" t="s">
        <v>22</v>
      </c>
      <c r="D10" s="15" t="str">
        <f t="shared" si="2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0" t="str">
        <f t="shared" si="1"/>
        <v>OM07</v>
      </c>
      <c r="B11" s="12" t="s">
        <v>24</v>
      </c>
      <c r="C11" s="12" t="s">
        <v>25</v>
      </c>
      <c r="D11" s="15" t="str">
        <f t="shared" si="2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0" t="str">
        <f t="shared" si="1"/>
        <v>OM08</v>
      </c>
      <c r="B12" s="12" t="s">
        <v>28</v>
      </c>
      <c r="C12" s="12" t="s">
        <v>29</v>
      </c>
      <c r="D12" s="15" t="str">
        <f t="shared" si="2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0" t="str">
        <f t="shared" si="1"/>
        <v>OM09</v>
      </c>
      <c r="B13" s="12" t="s">
        <v>31</v>
      </c>
      <c r="C13" s="12" t="s">
        <v>32</v>
      </c>
      <c r="D13" s="15" t="str">
        <f t="shared" si="2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0" t="str">
        <f t="shared" ref="A18:A28" si="3">"OS" &amp; TEXT(ROW()-ROW($A$17), "00")</f>
        <v>OS01</v>
      </c>
      <c r="B18" s="12" t="s">
        <v>49</v>
      </c>
      <c r="C18" s="12" t="s">
        <v>51</v>
      </c>
      <c r="D18" s="15" t="str">
        <f t="shared" ref="D18:D28" si="4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0" t="str">
        <f t="shared" si="3"/>
        <v>OS02</v>
      </c>
      <c r="B19" s="12" t="s">
        <v>60</v>
      </c>
      <c r="C19" s="12" t="s">
        <v>51</v>
      </c>
      <c r="D19" s="15" t="str">
        <f t="shared" si="4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0" t="str">
        <f t="shared" si="3"/>
        <v>OS03</v>
      </c>
      <c r="B20" s="12" t="s">
        <v>66</v>
      </c>
      <c r="C20" s="12" t="s">
        <v>51</v>
      </c>
      <c r="D20" s="15" t="str">
        <f t="shared" si="4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0" t="str">
        <f t="shared" si="3"/>
        <v>OS04</v>
      </c>
      <c r="B21" s="12" t="s">
        <v>78</v>
      </c>
      <c r="C21" s="12" t="s">
        <v>51</v>
      </c>
      <c r="D21" s="15" t="str">
        <f t="shared" si="4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0" t="str">
        <f t="shared" si="3"/>
        <v>OS05</v>
      </c>
      <c r="B22" s="12" t="s">
        <v>83</v>
      </c>
      <c r="C22" s="12" t="s">
        <v>51</v>
      </c>
      <c r="D22" s="15" t="str">
        <f t="shared" si="4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0" t="str">
        <f t="shared" si="3"/>
        <v>OS06</v>
      </c>
      <c r="B23" s="12" t="s">
        <v>84</v>
      </c>
      <c r="C23" s="12" t="s">
        <v>51</v>
      </c>
      <c r="D23" s="15" t="str">
        <f t="shared" si="4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0" t="str">
        <f t="shared" si="3"/>
        <v>OS07</v>
      </c>
      <c r="B24" s="12" t="s">
        <v>85</v>
      </c>
      <c r="C24" s="12" t="s">
        <v>87</v>
      </c>
      <c r="D24" s="15" t="str">
        <f t="shared" si="4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0" t="str">
        <f t="shared" si="3"/>
        <v>OS08</v>
      </c>
      <c r="B25" s="12" t="s">
        <v>88</v>
      </c>
      <c r="C25" s="12" t="s">
        <v>87</v>
      </c>
      <c r="D25" s="15" t="str">
        <f t="shared" si="4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 t="str">
        <f t="shared" si="3"/>
        <v>OS09</v>
      </c>
      <c r="B26" s="12" t="s">
        <v>89</v>
      </c>
      <c r="C26" s="12" t="s">
        <v>87</v>
      </c>
      <c r="D26" s="15" t="str">
        <f t="shared" si="4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0" t="str">
        <f t="shared" si="3"/>
        <v>OS10</v>
      </c>
      <c r="B27" s="12" t="s">
        <v>90</v>
      </c>
      <c r="C27" s="12" t="s">
        <v>87</v>
      </c>
      <c r="D27" s="15" t="str">
        <f t="shared" si="4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0" t="str">
        <f t="shared" si="3"/>
        <v>OS11</v>
      </c>
      <c r="B28" s="12" t="s">
        <v>31</v>
      </c>
      <c r="C28" s="12" t="s">
        <v>32</v>
      </c>
      <c r="D28" s="15" t="str">
        <f t="shared" si="4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3"/>
      <c r="B29" s="23"/>
      <c r="C29" s="23"/>
      <c r="D29" s="2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0" t="str">
        <f t="shared" ref="A33:A39" si="5">"SD" &amp; TEXT(ROW()-ROW($A$32), "00")</f>
        <v>SD01</v>
      </c>
      <c r="B33" s="12" t="s">
        <v>96</v>
      </c>
      <c r="C33" s="12" t="s">
        <v>97</v>
      </c>
      <c r="D33" s="15" t="str">
        <f t="shared" ref="D33:D39" si="6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0" t="str">
        <f t="shared" si="5"/>
        <v>SD02</v>
      </c>
      <c r="B34" s="12" t="s">
        <v>99</v>
      </c>
      <c r="C34" s="12" t="s">
        <v>97</v>
      </c>
      <c r="D34" s="15" t="str">
        <f t="shared" si="6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0" t="str">
        <f t="shared" si="5"/>
        <v>SD03</v>
      </c>
      <c r="B35" s="12" t="s">
        <v>100</v>
      </c>
      <c r="C35" s="12" t="s">
        <v>97</v>
      </c>
      <c r="D35" s="15" t="str">
        <f t="shared" si="6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0" t="str">
        <f t="shared" si="5"/>
        <v>SD04</v>
      </c>
      <c r="B36" s="12" t="s">
        <v>101</v>
      </c>
      <c r="C36" s="12" t="s">
        <v>97</v>
      </c>
      <c r="D36" s="15" t="str">
        <f t="shared" si="6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0" t="str">
        <f t="shared" si="5"/>
        <v>SD05</v>
      </c>
      <c r="B37" s="12" t="s">
        <v>102</v>
      </c>
      <c r="C37" s="12" t="s">
        <v>97</v>
      </c>
      <c r="D37" s="15" t="str">
        <f t="shared" si="6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0" t="str">
        <f t="shared" si="5"/>
        <v>SD06</v>
      </c>
      <c r="B38" s="12" t="s">
        <v>103</v>
      </c>
      <c r="C38" s="12" t="s">
        <v>97</v>
      </c>
      <c r="D38" s="15" t="str">
        <f t="shared" si="6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0" t="str">
        <f t="shared" si="5"/>
        <v>SD07</v>
      </c>
      <c r="B39" s="12" t="s">
        <v>31</v>
      </c>
      <c r="C39" s="12" t="s">
        <v>32</v>
      </c>
      <c r="D39" s="15" t="str">
        <f t="shared" si="6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23"/>
      <c r="B40" s="23"/>
      <c r="C40" s="23"/>
      <c r="D40" s="2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0" t="str">
        <f t="shared" ref="A44:A46" si="7">"IU" &amp; TEXT(ROW()-ROW($A$43), "00")</f>
        <v>IU01</v>
      </c>
      <c r="B44" s="12" t="s">
        <v>117</v>
      </c>
      <c r="C44" s="12" t="s">
        <v>118</v>
      </c>
      <c r="D44" s="15" t="str">
        <f t="shared" ref="D44:D46" si="8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0" t="str">
        <f t="shared" si="7"/>
        <v>IU02</v>
      </c>
      <c r="B45" s="12" t="s">
        <v>126</v>
      </c>
      <c r="C45" s="12" t="s">
        <v>128</v>
      </c>
      <c r="D45" s="15" t="str">
        <f t="shared" si="8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0" t="str">
        <f t="shared" si="7"/>
        <v>IU03</v>
      </c>
      <c r="B46" s="12" t="s">
        <v>31</v>
      </c>
      <c r="C46" s="12" t="s">
        <v>32</v>
      </c>
      <c r="D46" s="15" t="str">
        <f t="shared" si="8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23"/>
      <c r="B47" s="23"/>
      <c r="C47" s="23"/>
      <c r="D47" s="2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0" t="str">
        <f t="shared" ref="A51:A59" si="9">"EN" &amp; TEXT(ROW()-ROW($A$50), "00")</f>
        <v>EN01</v>
      </c>
      <c r="B51" s="12" t="s">
        <v>137</v>
      </c>
      <c r="C51" s="12" t="s">
        <v>138</v>
      </c>
      <c r="D51" s="15" t="str">
        <f t="shared" ref="D51:D59" si="10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0" t="str">
        <f t="shared" si="9"/>
        <v>EN02</v>
      </c>
      <c r="B52" s="12" t="s">
        <v>141</v>
      </c>
      <c r="C52" s="12" t="s">
        <v>138</v>
      </c>
      <c r="D52" s="15" t="str">
        <f t="shared" si="10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0" t="str">
        <f t="shared" si="9"/>
        <v>EN03</v>
      </c>
      <c r="B53" s="12" t="s">
        <v>144</v>
      </c>
      <c r="C53" s="12" t="s">
        <v>138</v>
      </c>
      <c r="D53" s="15" t="str">
        <f t="shared" si="10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0" t="str">
        <f t="shared" si="9"/>
        <v>EN04</v>
      </c>
      <c r="B54" s="12" t="s">
        <v>148</v>
      </c>
      <c r="C54" s="12" t="s">
        <v>138</v>
      </c>
      <c r="D54" s="15" t="str">
        <f t="shared" si="10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0" t="str">
        <f t="shared" si="9"/>
        <v>EN05</v>
      </c>
      <c r="B55" s="12" t="s">
        <v>150</v>
      </c>
      <c r="C55" s="12" t="s">
        <v>138</v>
      </c>
      <c r="D55" s="15" t="str">
        <f t="shared" si="10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0" t="str">
        <f t="shared" si="9"/>
        <v>EN06</v>
      </c>
      <c r="B56" s="12" t="s">
        <v>153</v>
      </c>
      <c r="C56" s="12" t="s">
        <v>87</v>
      </c>
      <c r="D56" s="15" t="str">
        <f t="shared" si="10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0" t="str">
        <f t="shared" si="9"/>
        <v>EN07</v>
      </c>
      <c r="B57" s="12" t="s">
        <v>155</v>
      </c>
      <c r="C57" s="12" t="s">
        <v>87</v>
      </c>
      <c r="D57" s="15" t="str">
        <f t="shared" si="10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0" t="str">
        <f t="shared" si="9"/>
        <v>EN08</v>
      </c>
      <c r="B58" s="12" t="s">
        <v>158</v>
      </c>
      <c r="C58" s="12" t="s">
        <v>87</v>
      </c>
      <c r="D58" s="15" t="str">
        <f t="shared" si="10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0" t="str">
        <f t="shared" si="9"/>
        <v>EN09</v>
      </c>
      <c r="B59" s="12" t="s">
        <v>31</v>
      </c>
      <c r="C59" s="12" t="s">
        <v>32</v>
      </c>
      <c r="D59" s="15" t="str">
        <f t="shared" si="10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23"/>
      <c r="B60" s="23"/>
      <c r="C60" s="23"/>
      <c r="D60" s="2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14"/>
    <col customWidth="1" min="3" max="3" width="28.43"/>
    <col customWidth="1" min="4" max="4" width="45.71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5" t="s">
        <v>43</v>
      </c>
      <c r="B2" s="3"/>
      <c r="C2" s="3"/>
      <c r="D2" s="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7" t="s">
        <v>4</v>
      </c>
      <c r="B3" s="8" t="s">
        <v>135</v>
      </c>
      <c r="C3" s="8" t="s">
        <v>6</v>
      </c>
      <c r="D3" s="8" t="s">
        <v>7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10" t="str">
        <f t="shared" ref="A4:A23" si="1">"DV" &amp; TEXT(ROW()-ROW($A$3), "00")</f>
        <v>DV01</v>
      </c>
      <c r="B4" s="12" t="s">
        <v>69</v>
      </c>
      <c r="C4" s="12" t="s">
        <v>136</v>
      </c>
      <c r="D4" s="15" t="str">
        <f t="shared" ref="D4:D23" si="2">$A4 &amp; " - " &amp; $B4</f>
        <v>DV01 - Function not activated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10" t="str">
        <f t="shared" si="1"/>
        <v>DV02</v>
      </c>
      <c r="B5" s="12" t="s">
        <v>139</v>
      </c>
      <c r="C5" s="12" t="s">
        <v>136</v>
      </c>
      <c r="D5" s="15" t="str">
        <f t="shared" si="2"/>
        <v>DV02 - Function unexpectedly activated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10" t="str">
        <f t="shared" si="1"/>
        <v>DV03</v>
      </c>
      <c r="B6" s="12" t="s">
        <v>140</v>
      </c>
      <c r="C6" s="12" t="s">
        <v>136</v>
      </c>
      <c r="D6" s="15" t="str">
        <f t="shared" si="2"/>
        <v>DV03 - Function always activated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10" t="str">
        <f t="shared" si="1"/>
        <v>DV04</v>
      </c>
      <c r="B7" s="12" t="s">
        <v>142</v>
      </c>
      <c r="C7" s="12" t="s">
        <v>143</v>
      </c>
      <c r="D7" s="15" t="str">
        <f t="shared" si="2"/>
        <v>DV04 - Actor effect is too much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10" t="str">
        <f t="shared" si="1"/>
        <v>DV05</v>
      </c>
      <c r="B8" s="12" t="s">
        <v>145</v>
      </c>
      <c r="C8" s="12" t="s">
        <v>143</v>
      </c>
      <c r="D8" s="15" t="str">
        <f t="shared" si="2"/>
        <v>DV05 - Actor effect is too less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10" t="str">
        <f t="shared" si="1"/>
        <v>DV06</v>
      </c>
      <c r="B9" s="12" t="s">
        <v>146</v>
      </c>
      <c r="C9" s="12" t="s">
        <v>147</v>
      </c>
      <c r="D9" s="15" t="str">
        <f t="shared" si="2"/>
        <v>DV06 - Actor action too early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10" t="str">
        <f t="shared" si="1"/>
        <v>DV07</v>
      </c>
      <c r="B10" s="12" t="s">
        <v>149</v>
      </c>
      <c r="C10" s="12" t="s">
        <v>147</v>
      </c>
      <c r="D10" s="15" t="str">
        <f t="shared" si="2"/>
        <v>DV07 - Actor action too late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10" t="str">
        <f t="shared" si="1"/>
        <v>DV08</v>
      </c>
      <c r="B11" s="12" t="s">
        <v>151</v>
      </c>
      <c r="C11" s="12" t="s">
        <v>152</v>
      </c>
      <c r="D11" s="15" t="str">
        <f t="shared" si="2"/>
        <v>DV08 - Actor action before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10" t="str">
        <f t="shared" si="1"/>
        <v>DV09</v>
      </c>
      <c r="B12" s="12" t="s">
        <v>154</v>
      </c>
      <c r="C12" s="12" t="s">
        <v>152</v>
      </c>
      <c r="D12" s="15" t="str">
        <f t="shared" si="2"/>
        <v>DV09 - Actor action after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0" t="str">
        <f t="shared" si="1"/>
        <v>DV10</v>
      </c>
      <c r="B13" s="12" t="s">
        <v>156</v>
      </c>
      <c r="C13" s="12" t="s">
        <v>157</v>
      </c>
      <c r="D13" s="15" t="str">
        <f t="shared" si="2"/>
        <v>DV10 - Actor effect is reverse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10" t="str">
        <f t="shared" si="1"/>
        <v>DV11</v>
      </c>
      <c r="B14" s="12" t="s">
        <v>161</v>
      </c>
      <c r="C14" s="12" t="s">
        <v>157</v>
      </c>
      <c r="D14" s="15" t="str">
        <f t="shared" si="2"/>
        <v>DV11 - Actor effect is wrong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10" t="str">
        <f t="shared" si="1"/>
        <v>DV12</v>
      </c>
      <c r="B15" s="12" t="s">
        <v>166</v>
      </c>
      <c r="C15" s="12" t="s">
        <v>143</v>
      </c>
      <c r="D15" s="15" t="str">
        <f t="shared" si="2"/>
        <v>DV12 - Sensor sensitivity is too high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10" t="str">
        <f t="shared" si="1"/>
        <v>DV13</v>
      </c>
      <c r="B16" s="12" t="s">
        <v>173</v>
      </c>
      <c r="C16" s="12" t="s">
        <v>143</v>
      </c>
      <c r="D16" s="15" t="str">
        <f t="shared" si="2"/>
        <v>DV13 - Sensor sensitivity is too low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10" t="str">
        <f t="shared" si="1"/>
        <v>DV14</v>
      </c>
      <c r="B17" s="12" t="s">
        <v>176</v>
      </c>
      <c r="C17" s="12" t="s">
        <v>147</v>
      </c>
      <c r="D17" s="15" t="str">
        <f t="shared" si="2"/>
        <v>DV14 - Sensor detection too early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10" t="str">
        <f t="shared" si="1"/>
        <v>DV15</v>
      </c>
      <c r="B18" s="12" t="s">
        <v>178</v>
      </c>
      <c r="C18" s="12" t="s">
        <v>147</v>
      </c>
      <c r="D18" s="15" t="str">
        <f t="shared" si="2"/>
        <v>DV15 - Sensor detection too late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10" t="str">
        <f t="shared" si="1"/>
        <v>DV16</v>
      </c>
      <c r="B19" s="12" t="s">
        <v>180</v>
      </c>
      <c r="C19" s="12" t="s">
        <v>152</v>
      </c>
      <c r="D19" s="15" t="str">
        <f t="shared" si="2"/>
        <v>DV16 - Sensor detection before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10" t="str">
        <f t="shared" si="1"/>
        <v>DV17</v>
      </c>
      <c r="B20" s="12" t="s">
        <v>182</v>
      </c>
      <c r="C20" s="12" t="s">
        <v>152</v>
      </c>
      <c r="D20" s="15" t="str">
        <f t="shared" si="2"/>
        <v>DV17 - Sensor detection after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10" t="str">
        <f t="shared" si="1"/>
        <v>DV18</v>
      </c>
      <c r="B21" s="12" t="s">
        <v>183</v>
      </c>
      <c r="C21" s="12" t="s">
        <v>157</v>
      </c>
      <c r="D21" s="15" t="str">
        <f t="shared" si="2"/>
        <v>DV18 - Sensor detection is reverse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10" t="str">
        <f t="shared" si="1"/>
        <v>DV19</v>
      </c>
      <c r="B22" s="12" t="s">
        <v>184</v>
      </c>
      <c r="C22" s="12" t="s">
        <v>157</v>
      </c>
      <c r="D22" s="15" t="str">
        <f t="shared" si="2"/>
        <v>DV19 - Sensor detection is wrong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10" t="str">
        <f t="shared" si="1"/>
        <v>DV20</v>
      </c>
      <c r="B23" s="12" t="s">
        <v>31</v>
      </c>
      <c r="C23" s="12" t="s">
        <v>32</v>
      </c>
      <c r="D23" s="15" t="str">
        <f t="shared" si="2"/>
        <v>DV20 - N/A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23"/>
      <c r="B24" s="23"/>
      <c r="C24" s="23"/>
      <c r="D24" s="23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2"/>
      <c r="B25" s="43"/>
      <c r="C25" s="41"/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4" t="s">
        <v>185</v>
      </c>
      <c r="B26" s="45"/>
      <c r="C26" s="46"/>
      <c r="D26" s="45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7" t="s">
        <v>4</v>
      </c>
      <c r="B27" s="48" t="s">
        <v>186</v>
      </c>
      <c r="C27" s="49" t="s">
        <v>6</v>
      </c>
      <c r="D27" s="48" t="s">
        <v>7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50" t="str">
        <f t="shared" ref="A28:A41" si="3">"EV" &amp; TEXT(ROW()-ROW($A$35), "00")</f>
        <v>EV-07</v>
      </c>
      <c r="B28" s="51" t="s">
        <v>187</v>
      </c>
      <c r="C28" s="52"/>
      <c r="D28" s="53" t="str">
        <f t="shared" ref="D28:D41" si="4">$A28 &amp; " - " &amp; $B28</f>
        <v>EV-07 - None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54" t="str">
        <f t="shared" si="3"/>
        <v>EV-06</v>
      </c>
      <c r="B29" s="55" t="s">
        <v>188</v>
      </c>
      <c r="C29" s="52"/>
      <c r="D29" s="56" t="str">
        <f t="shared" si="4"/>
        <v>EV-06 - Front collision with oncoming traffic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54" t="str">
        <f t="shared" si="3"/>
        <v>EV-05</v>
      </c>
      <c r="B30" s="55" t="s">
        <v>189</v>
      </c>
      <c r="C30" s="52"/>
      <c r="D30" s="56" t="str">
        <f t="shared" si="4"/>
        <v>EV-05 - Front collision with ahead traffic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50" t="str">
        <f t="shared" si="3"/>
        <v>EV-04</v>
      </c>
      <c r="B31" s="55" t="s">
        <v>71</v>
      </c>
      <c r="C31" s="52"/>
      <c r="D31" s="56" t="str">
        <f t="shared" si="4"/>
        <v>EV-04 - Front collision with obstacle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50" t="str">
        <f t="shared" si="3"/>
        <v>EV-03</v>
      </c>
      <c r="B32" s="51" t="s">
        <v>190</v>
      </c>
      <c r="C32" s="57"/>
      <c r="D32" s="53" t="str">
        <f t="shared" si="4"/>
        <v>EV-03 - Rear collision with trailing traffic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50" t="str">
        <f t="shared" si="3"/>
        <v>EV-02</v>
      </c>
      <c r="B33" s="51" t="s">
        <v>191</v>
      </c>
      <c r="C33" s="52"/>
      <c r="D33" s="53" t="str">
        <f t="shared" si="4"/>
        <v>EV-02 - Side collision with other traffic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50" t="str">
        <f t="shared" si="3"/>
        <v>EV-01</v>
      </c>
      <c r="B34" s="51" t="s">
        <v>192</v>
      </c>
      <c r="C34" s="52"/>
      <c r="D34" s="53" t="str">
        <f t="shared" si="4"/>
        <v>EV-01 - Side collision with obstacle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0" t="str">
        <f t="shared" si="3"/>
        <v>EV00</v>
      </c>
      <c r="B35" s="51" t="s">
        <v>193</v>
      </c>
      <c r="C35" s="52"/>
      <c r="D35" s="53" t="str">
        <f t="shared" si="4"/>
        <v>EV00 - Collision with other vehicle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50" t="str">
        <f t="shared" si="3"/>
        <v>EV01</v>
      </c>
      <c r="B36" s="51" t="s">
        <v>194</v>
      </c>
      <c r="C36" s="52"/>
      <c r="D36" s="53" t="str">
        <f t="shared" si="4"/>
        <v>EV01 - Collision with train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50" t="str">
        <f t="shared" si="3"/>
        <v>EV02</v>
      </c>
      <c r="B37" s="51" t="s">
        <v>195</v>
      </c>
      <c r="C37" s="52"/>
      <c r="D37" s="53" t="str">
        <f t="shared" si="4"/>
        <v>EV02 - Collision with pedestrian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50" t="str">
        <f t="shared" si="3"/>
        <v>EV03</v>
      </c>
      <c r="B38" s="51" t="s">
        <v>196</v>
      </c>
      <c r="C38" s="52"/>
      <c r="D38" s="53" t="str">
        <f t="shared" si="4"/>
        <v>EV03 - Car spins out of control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50" t="str">
        <f t="shared" si="3"/>
        <v>EV04</v>
      </c>
      <c r="B39" s="51" t="s">
        <v>197</v>
      </c>
      <c r="C39" s="52"/>
      <c r="D39" s="53" t="str">
        <f t="shared" si="4"/>
        <v>EV04 - Car comes off the road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50" t="str">
        <f t="shared" si="3"/>
        <v>EV05</v>
      </c>
      <c r="B40" s="51" t="s">
        <v>198</v>
      </c>
      <c r="C40" s="52"/>
      <c r="D40" s="53" t="str">
        <f t="shared" si="4"/>
        <v>EV05 - Car catches file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50" t="str">
        <f t="shared" si="3"/>
        <v>EV06</v>
      </c>
      <c r="B41" s="51" t="s">
        <v>31</v>
      </c>
      <c r="C41" s="52"/>
      <c r="D41" s="53" t="str">
        <f t="shared" si="4"/>
        <v>EV06 - N/A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58"/>
      <c r="B42" s="59"/>
      <c r="C42" s="60"/>
      <c r="D42" s="59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/>
      <c r="B43" s="43"/>
      <c r="C43" s="41"/>
      <c r="D43" s="43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86"/>
    <col customWidth="1" min="3" max="4" width="51.57"/>
    <col customWidth="1" min="5" max="5" width="33.71"/>
  </cols>
  <sheetData>
    <row r="1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1" t="s">
        <v>203</v>
      </c>
      <c r="B3" s="12" t="s">
        <v>204</v>
      </c>
      <c r="C3" s="12"/>
      <c r="D3" s="12"/>
      <c r="E3" s="15" t="str">
        <f t="shared" ref="E3:E7" si="1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61" t="s">
        <v>205</v>
      </c>
      <c r="B4" s="12" t="s">
        <v>206</v>
      </c>
      <c r="C4" s="12" t="s">
        <v>207</v>
      </c>
      <c r="D4" s="12" t="s">
        <v>208</v>
      </c>
      <c r="E4" s="15" t="str">
        <f t="shared" si="1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1" t="s">
        <v>209</v>
      </c>
      <c r="B5" s="12" t="s">
        <v>210</v>
      </c>
      <c r="C5" s="12" t="s">
        <v>211</v>
      </c>
      <c r="D5" s="12" t="s">
        <v>212</v>
      </c>
      <c r="E5" s="15" t="str">
        <f t="shared" si="1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1" t="s">
        <v>213</v>
      </c>
      <c r="B6" s="12" t="s">
        <v>214</v>
      </c>
      <c r="C6" s="12" t="s">
        <v>215</v>
      </c>
      <c r="D6" s="12" t="s">
        <v>216</v>
      </c>
      <c r="E6" s="15" t="str">
        <f t="shared" si="1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1" t="s">
        <v>217</v>
      </c>
      <c r="B7" s="12" t="s">
        <v>218</v>
      </c>
      <c r="C7" s="12" t="s">
        <v>219</v>
      </c>
      <c r="D7" s="12" t="s">
        <v>220</v>
      </c>
      <c r="E7" s="15" t="str">
        <f t="shared" si="1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23"/>
      <c r="B8" s="23"/>
      <c r="C8" s="23"/>
      <c r="D8" s="23"/>
      <c r="E8" s="2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61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2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61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2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61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2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61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2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3"/>
      <c r="B16" s="23"/>
      <c r="C16" s="23"/>
      <c r="D16" s="23"/>
      <c r="E16" s="2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7" t="s">
        <v>4</v>
      </c>
      <c r="B19" s="8" t="s">
        <v>200</v>
      </c>
      <c r="C19" s="65" t="s">
        <v>6</v>
      </c>
      <c r="D19" s="6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61" t="s">
        <v>238</v>
      </c>
      <c r="B20" s="12" t="s">
        <v>239</v>
      </c>
      <c r="C20" s="67" t="s">
        <v>239</v>
      </c>
      <c r="D20" s="68"/>
      <c r="E20" s="15" t="str">
        <f t="shared" ref="E20:E23" si="3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61" t="s">
        <v>240</v>
      </c>
      <c r="B21" s="12" t="s">
        <v>241</v>
      </c>
      <c r="C21" s="67" t="s">
        <v>242</v>
      </c>
      <c r="D21" s="68"/>
      <c r="E21" s="15" t="str">
        <f t="shared" si="3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1" t="s">
        <v>243</v>
      </c>
      <c r="B22" s="12" t="s">
        <v>244</v>
      </c>
      <c r="C22" s="67" t="s">
        <v>245</v>
      </c>
      <c r="D22" s="68"/>
      <c r="E22" s="15" t="str">
        <f t="shared" si="3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61" t="s">
        <v>246</v>
      </c>
      <c r="B23" s="12" t="s">
        <v>247</v>
      </c>
      <c r="C23" s="67" t="s">
        <v>248</v>
      </c>
      <c r="D23" s="68"/>
      <c r="E23" s="15" t="str">
        <f t="shared" si="3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23"/>
      <c r="B24" s="23"/>
      <c r="C24" s="74"/>
      <c r="D24" s="76"/>
      <c r="E24" s="2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62" t="s">
        <v>226</v>
      </c>
      <c r="C2" s="63" t="s">
        <v>199</v>
      </c>
      <c r="D2" s="64" t="s">
        <v>221</v>
      </c>
      <c r="E2" s="69"/>
      <c r="F2" s="69"/>
      <c r="G2" s="70"/>
    </row>
    <row r="3">
      <c r="B3" s="71"/>
      <c r="C3" s="72"/>
      <c r="D3" s="73" t="s">
        <v>223</v>
      </c>
      <c r="E3" s="73" t="s">
        <v>227</v>
      </c>
      <c r="F3" s="73" t="s">
        <v>230</v>
      </c>
      <c r="G3" s="73" t="s">
        <v>234</v>
      </c>
    </row>
    <row r="4">
      <c r="B4" s="75" t="s">
        <v>240</v>
      </c>
      <c r="C4" s="77" t="s">
        <v>205</v>
      </c>
      <c r="D4" s="77" t="s">
        <v>81</v>
      </c>
      <c r="E4" s="77" t="s">
        <v>81</v>
      </c>
      <c r="F4" s="77" t="s">
        <v>81</v>
      </c>
      <c r="G4" s="77" t="s">
        <v>81</v>
      </c>
    </row>
    <row r="5">
      <c r="B5" s="78"/>
      <c r="C5" s="77" t="s">
        <v>209</v>
      </c>
      <c r="D5" s="77" t="s">
        <v>81</v>
      </c>
      <c r="E5" s="77" t="s">
        <v>81</v>
      </c>
      <c r="F5" s="77" t="s">
        <v>81</v>
      </c>
      <c r="G5" s="77" t="s">
        <v>81</v>
      </c>
    </row>
    <row r="6">
      <c r="B6" s="78"/>
      <c r="C6" s="77" t="s">
        <v>213</v>
      </c>
      <c r="D6" s="77" t="s">
        <v>81</v>
      </c>
      <c r="E6" s="77" t="s">
        <v>81</v>
      </c>
      <c r="F6" s="77" t="s">
        <v>81</v>
      </c>
      <c r="G6" s="77" t="s">
        <v>160</v>
      </c>
    </row>
    <row r="7">
      <c r="B7" s="71"/>
      <c r="C7" s="77" t="s">
        <v>217</v>
      </c>
      <c r="D7" s="77" t="s">
        <v>81</v>
      </c>
      <c r="E7" s="77" t="s">
        <v>81</v>
      </c>
      <c r="F7" s="77" t="s">
        <v>160</v>
      </c>
      <c r="G7" s="77" t="s">
        <v>172</v>
      </c>
    </row>
    <row r="8">
      <c r="B8" s="75" t="s">
        <v>243</v>
      </c>
      <c r="C8" s="77" t="s">
        <v>205</v>
      </c>
      <c r="D8" s="77" t="s">
        <v>81</v>
      </c>
      <c r="E8" s="77" t="s">
        <v>81</v>
      </c>
      <c r="F8" s="77" t="s">
        <v>81</v>
      </c>
      <c r="G8" s="77" t="s">
        <v>81</v>
      </c>
    </row>
    <row r="9">
      <c r="B9" s="78"/>
      <c r="C9" s="77" t="s">
        <v>209</v>
      </c>
      <c r="D9" s="77" t="s">
        <v>81</v>
      </c>
      <c r="E9" s="77" t="s">
        <v>81</v>
      </c>
      <c r="F9" s="77" t="s">
        <v>81</v>
      </c>
      <c r="G9" s="77" t="s">
        <v>160</v>
      </c>
    </row>
    <row r="10">
      <c r="B10" s="78"/>
      <c r="C10" s="77" t="s">
        <v>213</v>
      </c>
      <c r="D10" s="77" t="s">
        <v>81</v>
      </c>
      <c r="E10" s="77" t="s">
        <v>81</v>
      </c>
      <c r="F10" s="77" t="s">
        <v>160</v>
      </c>
      <c r="G10" s="77" t="s">
        <v>172</v>
      </c>
    </row>
    <row r="11">
      <c r="B11" s="71"/>
      <c r="C11" s="77" t="s">
        <v>217</v>
      </c>
      <c r="D11" s="77" t="s">
        <v>81</v>
      </c>
      <c r="E11" s="77" t="s">
        <v>160</v>
      </c>
      <c r="F11" s="77" t="s">
        <v>172</v>
      </c>
      <c r="G11" s="77" t="s">
        <v>249</v>
      </c>
    </row>
    <row r="12">
      <c r="B12" s="75" t="s">
        <v>246</v>
      </c>
      <c r="C12" s="77" t="s">
        <v>205</v>
      </c>
      <c r="D12" s="77" t="s">
        <v>81</v>
      </c>
      <c r="E12" s="77" t="s">
        <v>81</v>
      </c>
      <c r="F12" s="77" t="s">
        <v>81</v>
      </c>
      <c r="G12" s="77" t="s">
        <v>160</v>
      </c>
    </row>
    <row r="13">
      <c r="B13" s="78"/>
      <c r="C13" s="77" t="s">
        <v>209</v>
      </c>
      <c r="D13" s="77" t="s">
        <v>81</v>
      </c>
      <c r="E13" s="77" t="s">
        <v>81</v>
      </c>
      <c r="F13" s="77" t="s">
        <v>160</v>
      </c>
      <c r="G13" s="77" t="s">
        <v>172</v>
      </c>
    </row>
    <row r="14">
      <c r="B14" s="78"/>
      <c r="C14" s="77" t="s">
        <v>213</v>
      </c>
      <c r="D14" s="77" t="s">
        <v>81</v>
      </c>
      <c r="E14" s="77" t="s">
        <v>160</v>
      </c>
      <c r="F14" s="77" t="s">
        <v>172</v>
      </c>
      <c r="G14" s="77" t="s">
        <v>249</v>
      </c>
    </row>
    <row r="15">
      <c r="B15" s="71"/>
      <c r="C15" s="77" t="s">
        <v>217</v>
      </c>
      <c r="D15" s="77" t="s">
        <v>81</v>
      </c>
      <c r="E15" s="77" t="s">
        <v>172</v>
      </c>
      <c r="F15" s="77" t="s">
        <v>249</v>
      </c>
      <c r="G15" s="77" t="s">
        <v>250</v>
      </c>
    </row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