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13_ncr:1_{F7C93E4A-5857-471A-A21E-D659245B9CEB}" xr6:coauthVersionLast="47" xr6:coauthVersionMax="47" xr10:uidLastSave="{00000000-0000-0000-0000-000000000000}"/>
  <bookViews>
    <workbookView xWindow="-120" yWindow="-120" windowWidth="29040" windowHeight="15225" xr2:uid="{39838462-5C6B-42D1-9B60-BE490CBF5420}"/>
  </bookViews>
  <sheets>
    <sheet name="Sheet1" sheetId="1" r:id="rId1"/>
    <sheet name="Sheet2" sheetId="2" r:id="rId2"/>
  </sheets>
  <definedNames>
    <definedName name="_xlnm._FilterDatabase" localSheetId="0" hidden="1">Sheet1!$A$2:$W$2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" i="1" l="1"/>
  <c r="B10" i="2"/>
  <c r="B6" i="2"/>
  <c r="W18" i="1"/>
  <c r="W31" i="1"/>
  <c r="W3" i="1"/>
  <c r="W7" i="1"/>
  <c r="W17" i="1"/>
  <c r="W11" i="1"/>
  <c r="W12" i="1"/>
  <c r="W25" i="1"/>
  <c r="W8" i="1"/>
  <c r="W24" i="1"/>
  <c r="W9" i="1"/>
  <c r="W30" i="1"/>
  <c r="W14" i="1"/>
  <c r="W13" i="1"/>
  <c r="W10" i="1"/>
  <c r="W15" i="1"/>
  <c r="W34" i="1"/>
  <c r="W27" i="1"/>
  <c r="W22" i="1"/>
  <c r="W32" i="1"/>
  <c r="W28" i="1"/>
  <c r="W23" i="1"/>
  <c r="W33" i="1"/>
  <c r="W29" i="1"/>
  <c r="W20" i="1"/>
  <c r="W38" i="1"/>
  <c r="W35" i="1"/>
  <c r="W26" i="1"/>
  <c r="W36" i="1"/>
  <c r="W19" i="1"/>
  <c r="W42" i="1"/>
  <c r="W39" i="1"/>
  <c r="W41" i="1"/>
  <c r="W5" i="1"/>
  <c r="W21" i="1"/>
  <c r="W6" i="1"/>
  <c r="W37" i="1"/>
  <c r="W4" i="1"/>
  <c r="W16" i="1"/>
  <c r="V30" i="1"/>
  <c r="B2" i="2"/>
  <c r="V22" i="1"/>
  <c r="V11" i="1"/>
  <c r="V34" i="1"/>
  <c r="V14" i="1"/>
  <c r="V15" i="1"/>
  <c r="V12" i="1"/>
  <c r="V13" i="1"/>
  <c r="V35" i="1"/>
  <c r="V7" i="1"/>
  <c r="V8" i="1"/>
  <c r="V17" i="1"/>
  <c r="V18" i="1"/>
  <c r="V3" i="1"/>
  <c r="V31" i="1"/>
  <c r="V42" i="1"/>
  <c r="V32" i="1"/>
  <c r="V39" i="1"/>
  <c r="V25" i="1"/>
  <c r="V24" i="1"/>
  <c r="V41" i="1"/>
  <c r="V40" i="1"/>
  <c r="V5" i="1"/>
  <c r="V28" i="1"/>
  <c r="V29" i="1"/>
  <c r="V20" i="1"/>
  <c r="V33" i="1"/>
  <c r="V38" i="1"/>
  <c r="V21" i="1"/>
  <c r="V26" i="1"/>
  <c r="V6" i="1"/>
  <c r="V37" i="1"/>
  <c r="V16" i="1"/>
  <c r="V27" i="1"/>
  <c r="V36" i="1"/>
  <c r="V4" i="1"/>
  <c r="V9" i="1"/>
  <c r="V10" i="1"/>
  <c r="V19" i="1"/>
  <c r="U16" i="1"/>
  <c r="T16" i="1"/>
  <c r="U21" i="1"/>
  <c r="T21" i="1"/>
  <c r="U38" i="1"/>
  <c r="T38" i="1"/>
  <c r="U31" i="1"/>
  <c r="T31" i="1"/>
  <c r="U15" i="1"/>
  <c r="T15" i="1"/>
  <c r="U14" i="1"/>
  <c r="T14" i="1"/>
  <c r="U11" i="1"/>
  <c r="T11" i="1"/>
  <c r="U19" i="1"/>
  <c r="T19" i="1"/>
  <c r="U10" i="1"/>
  <c r="T10" i="1"/>
  <c r="U9" i="1"/>
  <c r="T9" i="1"/>
  <c r="U4" i="1" l="1"/>
  <c r="U30" i="1"/>
  <c r="T30" i="1"/>
  <c r="U40" i="1"/>
  <c r="T40" i="1"/>
  <c r="U34" i="1"/>
  <c r="T34" i="1"/>
  <c r="U33" i="1"/>
  <c r="T33" i="1"/>
  <c r="U6" i="1"/>
  <c r="T6" i="1"/>
  <c r="T26" i="1"/>
  <c r="U26" i="1"/>
  <c r="U25" i="1"/>
  <c r="T25" i="1"/>
  <c r="U39" i="1"/>
  <c r="T39" i="1"/>
  <c r="U8" i="1" l="1"/>
  <c r="U7" i="1"/>
  <c r="U18" i="1"/>
  <c r="U3" i="1"/>
  <c r="U32" i="1"/>
  <c r="U37" i="1"/>
  <c r="U23" i="1"/>
  <c r="U22" i="1"/>
  <c r="U27" i="1"/>
  <c r="U24" i="1"/>
  <c r="U28" i="1"/>
  <c r="U29" i="1"/>
  <c r="U20" i="1"/>
  <c r="U42" i="1"/>
  <c r="U13" i="1"/>
  <c r="U12" i="1"/>
  <c r="U36" i="1"/>
  <c r="U35" i="1"/>
  <c r="U5" i="1"/>
  <c r="U41" i="1"/>
  <c r="U17" i="1"/>
  <c r="T41" i="1"/>
  <c r="T5" i="1"/>
  <c r="V23" i="1" l="1"/>
  <c r="T35" i="1" l="1"/>
  <c r="T36" i="1" l="1"/>
  <c r="T12" i="1" l="1"/>
  <c r="T13" i="1"/>
  <c r="T42" i="1"/>
  <c r="T20" i="1"/>
  <c r="T29" i="1"/>
  <c r="T28" i="1"/>
  <c r="T24" i="1"/>
  <c r="T27" i="1"/>
  <c r="T22" i="1"/>
  <c r="T23" i="1"/>
  <c r="T37" i="1" l="1"/>
  <c r="T8" i="1" l="1"/>
  <c r="T7" i="1"/>
  <c r="T18" i="1"/>
  <c r="T3" i="1"/>
  <c r="T32" i="1"/>
  <c r="T17" i="1"/>
</calcChain>
</file>

<file path=xl/sharedStrings.xml><?xml version="1.0" encoding="utf-8"?>
<sst xmlns="http://schemas.openxmlformats.org/spreadsheetml/2006/main" count="161" uniqueCount="96">
  <si>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</si>
  <si>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</si>
  <si>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</si>
  <si>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</si>
  <si>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</si>
  <si>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</si>
  <si>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</si>
  <si>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</si>
  <si>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</si>
  <si>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</si>
  <si>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</si>
  <si>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</si>
  <si>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</si>
  <si>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</si>
  <si>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</si>
  <si>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</si>
  <si>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</si>
  <si>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</si>
  <si>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</si>
  <si>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</si>
  <si>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</si>
  <si>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</si>
  <si>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</si>
  <si>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</si>
  <si>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</si>
  <si>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</si>
  <si>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</si>
  <si>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</si>
  <si>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</si>
  <si>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</si>
  <si>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</si>
  <si>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</si>
  <si>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</si>
  <si>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</si>
  <si>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</si>
  <si>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</si>
  <si>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</si>
  <si>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</si>
  <si>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</si>
  <si>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</si>
  <si>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</si>
  <si>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</si>
  <si>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</si>
  <si>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</si>
  <si>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Chromel</t>
  </si>
  <si>
    <t>4140 Steel</t>
  </si>
  <si>
    <t>Steel</t>
  </si>
  <si>
    <t>Normalized</t>
  </si>
  <si>
    <t>Input Quantities</t>
  </si>
  <si>
    <t>MoE/Density</t>
  </si>
  <si>
    <t>Uranium</t>
  </si>
  <si>
    <t>U-238 Metal</t>
  </si>
  <si>
    <t>As-Cast</t>
  </si>
  <si>
    <t>Bronze</t>
  </si>
  <si>
    <t>932 Bearing Bronze</t>
  </si>
  <si>
    <t>M07</t>
  </si>
  <si>
    <t>Thermal Diffusivity</t>
  </si>
  <si>
    <t>Molybdenum</t>
  </si>
  <si>
    <t>Indium</t>
  </si>
  <si>
    <t>Gold</t>
  </si>
  <si>
    <t>Vickers Hardness</t>
  </si>
  <si>
    <t>Rhenium</t>
  </si>
  <si>
    <t>Rhodium</t>
  </si>
  <si>
    <t>Niobium</t>
  </si>
  <si>
    <t>360 Brass</t>
  </si>
  <si>
    <t>Brass</t>
  </si>
  <si>
    <t>H02</t>
  </si>
  <si>
    <t>Makrolon GP</t>
  </si>
  <si>
    <t>Polycarbonate</t>
  </si>
  <si>
    <t>Invar 36</t>
  </si>
  <si>
    <t>Cold Drawn</t>
  </si>
  <si>
    <t>Zerodur</t>
  </si>
  <si>
    <t>Aluminosilicate</t>
  </si>
  <si>
    <t>Glass</t>
  </si>
  <si>
    <t>Computed Quantities</t>
  </si>
  <si>
    <t>Flexure FoM</t>
  </si>
  <si>
    <t>1095 Steel</t>
  </si>
  <si>
    <t>17-4 PH</t>
  </si>
  <si>
    <t>17-4</t>
  </si>
  <si>
    <t>34MoCr4</t>
  </si>
  <si>
    <t>4130 Steel</t>
  </si>
  <si>
    <t>Beryllium Copper</t>
  </si>
  <si>
    <t>TM08</t>
  </si>
  <si>
    <t>Nitinol</t>
  </si>
  <si>
    <t>Osmium</t>
  </si>
  <si>
    <t>Titanium 6Al-4V</t>
  </si>
  <si>
    <t>6Al-4V</t>
  </si>
  <si>
    <t>BTU-in/hr-ft²-°F</t>
  </si>
  <si>
    <t>BTU*in/s*in^2*°F</t>
  </si>
  <si>
    <t>Inconel 600</t>
  </si>
  <si>
    <t>Aluminum Nitride</t>
  </si>
  <si>
    <t>PCAN1000</t>
  </si>
  <si>
    <t>W/m*k</t>
  </si>
  <si>
    <t>uS/C</t>
  </si>
  <si>
    <t>uS/F</t>
  </si>
  <si>
    <t>PCAN4000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</si>
</sst>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W44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Q21" sqref="Q21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5" max="15" width="9.140625" style="12"/>
    <col min="16" max="16" width="13.85546875" style="8" customWidth="1"/>
    <col min="17" max="17" width="18" customWidth="1"/>
    <col min="18" max="18" width="9.140625" style="10"/>
    <col min="22" max="22" width="9.85546875" customWidth="1"/>
    <col min="23" max="23" width="9.140625" style="8"/>
  </cols>
  <sheetData>
    <row r="1" spans="1:23" ht="15" customHeight="1" x14ac:dyDescent="0.25">
      <c r="A1" s="13" t="s">
        <v>0</v>
      </c>
      <c r="B1" s="13"/>
      <c r="C1" s="13"/>
      <c r="D1" s="13"/>
      <c r="E1" s="13" t="s">
        <v>48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 t="s">
        <v>74</v>
      </c>
      <c r="U1" s="13"/>
      <c r="V1" s="13"/>
      <c r="W1" s="13"/>
    </row>
    <row r="2" spans="1:23" s="1" customFormat="1" ht="48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1" t="s">
        <v>4</v>
      </c>
      <c r="F2" s="1" t="s">
        <v>8</v>
      </c>
      <c r="G2" s="1" t="s">
        <v>9</v>
      </c>
      <c r="H2" s="1" t="s">
        <v>10</v>
      </c>
      <c r="I2" s="1" t="s">
        <v>60</v>
      </c>
      <c r="J2" s="1" t="s">
        <v>11</v>
      </c>
      <c r="K2" s="1" t="s">
        <v>21</v>
      </c>
      <c r="L2" s="1" t="s">
        <v>12</v>
      </c>
      <c r="M2" s="1" t="s">
        <v>13</v>
      </c>
      <c r="N2" s="1" t="s">
        <v>14</v>
      </c>
      <c r="O2" s="11" t="s">
        <v>15</v>
      </c>
      <c r="P2" s="7" t="s">
        <v>16</v>
      </c>
      <c r="Q2" s="1" t="s">
        <v>17</v>
      </c>
      <c r="R2" s="9" t="s">
        <v>18</v>
      </c>
      <c r="S2" s="1" t="s">
        <v>22</v>
      </c>
      <c r="T2" s="1" t="s">
        <v>30</v>
      </c>
      <c r="U2" s="1" t="s">
        <v>49</v>
      </c>
      <c r="V2" s="1" t="s">
        <v>56</v>
      </c>
      <c r="W2" s="7" t="s">
        <v>75</v>
      </c>
    </row>
    <row r="3" spans="1:23" x14ac:dyDescent="0.25">
      <c r="A3" t="s">
        <v>26</v>
      </c>
      <c r="B3" t="s">
        <v>26</v>
      </c>
      <c r="E3">
        <v>43900</v>
      </c>
      <c r="F3">
        <v>53700</v>
      </c>
      <c r="G3">
        <v>34800</v>
      </c>
      <c r="J3">
        <v>80</v>
      </c>
      <c r="L3">
        <v>0.12</v>
      </c>
      <c r="M3">
        <v>50000</v>
      </c>
      <c r="N3" s="2">
        <v>1.6929999999999999E-6</v>
      </c>
      <c r="O3" s="12">
        <v>6.39</v>
      </c>
      <c r="P3" s="8">
        <v>0.46010000000000001</v>
      </c>
      <c r="Q3" s="6">
        <v>2.8939999999999999E-3</v>
      </c>
      <c r="R3" s="10">
        <v>2349</v>
      </c>
      <c r="S3">
        <v>6.6619999999999999E-2</v>
      </c>
      <c r="T3">
        <f>F3/S3</f>
        <v>806064.2449714801</v>
      </c>
      <c r="U3">
        <f>E3/S3</f>
        <v>658961.27289102378</v>
      </c>
      <c r="V3">
        <f>Q3/(P3*S3)</f>
        <v>9.4415145154966448E-2</v>
      </c>
      <c r="W3" s="8">
        <f>G3/E3</f>
        <v>0.79271070615034167</v>
      </c>
    </row>
    <row r="4" spans="1:23" x14ac:dyDescent="0.25">
      <c r="A4" t="s">
        <v>71</v>
      </c>
      <c r="B4" t="s">
        <v>73</v>
      </c>
      <c r="C4" t="s">
        <v>72</v>
      </c>
      <c r="E4">
        <v>13100</v>
      </c>
      <c r="L4">
        <v>0.24</v>
      </c>
      <c r="O4" s="12">
        <v>1.11E-2</v>
      </c>
      <c r="P4" s="8">
        <v>0.191</v>
      </c>
      <c r="Q4" s="6">
        <v>1.948E-5</v>
      </c>
      <c r="S4">
        <v>9.1399999999999995E-2</v>
      </c>
      <c r="U4">
        <f>E4/S4</f>
        <v>143326.03938730856</v>
      </c>
      <c r="V4">
        <f>Q4/(P4*S4)</f>
        <v>1.1158591771970627E-3</v>
      </c>
      <c r="W4" s="8">
        <f>G4/E4</f>
        <v>0</v>
      </c>
    </row>
    <row r="5" spans="1:23" x14ac:dyDescent="0.25">
      <c r="A5" t="s">
        <v>57</v>
      </c>
      <c r="B5" t="s">
        <v>57</v>
      </c>
      <c r="C5" t="s">
        <v>32</v>
      </c>
      <c r="D5" t="s">
        <v>43</v>
      </c>
      <c r="E5">
        <v>47900</v>
      </c>
      <c r="F5">
        <v>47000</v>
      </c>
      <c r="H5">
        <v>225</v>
      </c>
      <c r="I5">
        <v>230</v>
      </c>
      <c r="J5">
        <v>98</v>
      </c>
      <c r="K5">
        <v>19</v>
      </c>
      <c r="L5">
        <v>0.38</v>
      </c>
      <c r="M5">
        <v>72500</v>
      </c>
      <c r="N5" s="2">
        <v>2.2400000000000002E-6</v>
      </c>
      <c r="O5" s="12">
        <v>2.97</v>
      </c>
      <c r="P5" s="8">
        <v>6.0900000000000003E-2</v>
      </c>
      <c r="Q5" s="6">
        <v>1.848E-3</v>
      </c>
      <c r="R5" s="10">
        <v>4743</v>
      </c>
      <c r="S5">
        <v>0.36919999999999997</v>
      </c>
      <c r="T5">
        <f>F5/S5</f>
        <v>127302.27518959914</v>
      </c>
      <c r="U5">
        <f>E5/S5</f>
        <v>129739.97833152764</v>
      </c>
      <c r="V5">
        <f>Q5/(P5*S5)</f>
        <v>8.2190757275749995E-2</v>
      </c>
      <c r="W5" s="8">
        <f>G5/E5</f>
        <v>0</v>
      </c>
    </row>
    <row r="6" spans="1:23" x14ac:dyDescent="0.25">
      <c r="A6" t="s">
        <v>62</v>
      </c>
      <c r="B6" t="s">
        <v>62</v>
      </c>
      <c r="C6" t="s">
        <v>32</v>
      </c>
      <c r="D6" t="s">
        <v>43</v>
      </c>
      <c r="E6">
        <v>52100</v>
      </c>
      <c r="F6">
        <v>138000</v>
      </c>
      <c r="H6">
        <v>89</v>
      </c>
      <c r="I6">
        <v>100</v>
      </c>
      <c r="J6">
        <v>51</v>
      </c>
      <c r="N6" s="2">
        <v>1.6899999999999999E-6</v>
      </c>
      <c r="O6" s="12">
        <v>4.72</v>
      </c>
      <c r="P6" s="8">
        <v>5.8099999999999999E-2</v>
      </c>
      <c r="Q6" s="6">
        <v>2.0249999999999999E-3</v>
      </c>
      <c r="R6" s="10">
        <v>3560</v>
      </c>
      <c r="S6">
        <v>0.44800000000000001</v>
      </c>
      <c r="T6">
        <f>F6/S6</f>
        <v>308035.71428571426</v>
      </c>
      <c r="U6">
        <f>E6/S6</f>
        <v>116294.64285714286</v>
      </c>
      <c r="V6">
        <f>Q6/(P6*S6)</f>
        <v>7.7798438652569454E-2</v>
      </c>
      <c r="W6" s="8">
        <f>G6/E6</f>
        <v>0</v>
      </c>
    </row>
    <row r="7" spans="1:23" x14ac:dyDescent="0.25">
      <c r="A7" t="s">
        <v>24</v>
      </c>
      <c r="B7" t="s">
        <v>6</v>
      </c>
      <c r="C7">
        <v>5052</v>
      </c>
      <c r="D7" t="s">
        <v>23</v>
      </c>
      <c r="E7">
        <v>10200</v>
      </c>
      <c r="F7">
        <v>47900</v>
      </c>
      <c r="G7">
        <v>47100</v>
      </c>
      <c r="H7">
        <v>88</v>
      </c>
      <c r="J7">
        <v>54</v>
      </c>
      <c r="L7">
        <v>0.33</v>
      </c>
      <c r="M7">
        <v>29000</v>
      </c>
      <c r="N7" s="2">
        <v>1.9649999999999998E-6</v>
      </c>
      <c r="O7" s="12">
        <v>12.3</v>
      </c>
      <c r="P7" s="8">
        <v>0.21</v>
      </c>
      <c r="Q7" s="6">
        <v>1.8519999999999999E-3</v>
      </c>
      <c r="R7" s="10">
        <v>1125</v>
      </c>
      <c r="S7">
        <v>9.6799999999999997E-2</v>
      </c>
      <c r="T7">
        <f>F7/S7</f>
        <v>494834.71074380167</v>
      </c>
      <c r="U7">
        <f>E7/S7</f>
        <v>105371.90082644629</v>
      </c>
      <c r="V7">
        <f>Q7/(P7*S7)</f>
        <v>9.1105863833136555E-2</v>
      </c>
      <c r="W7" s="8">
        <f>G7/E7</f>
        <v>4.617647058823529</v>
      </c>
    </row>
    <row r="8" spans="1:23" x14ac:dyDescent="0.25">
      <c r="A8" t="s">
        <v>19</v>
      </c>
      <c r="B8" t="s">
        <v>6</v>
      </c>
      <c r="C8">
        <v>5052</v>
      </c>
      <c r="D8" t="s">
        <v>20</v>
      </c>
      <c r="E8">
        <v>10200</v>
      </c>
      <c r="F8">
        <v>33000</v>
      </c>
      <c r="G8">
        <v>28000</v>
      </c>
      <c r="H8">
        <v>60</v>
      </c>
      <c r="L8">
        <v>0.33</v>
      </c>
      <c r="M8">
        <v>20000</v>
      </c>
      <c r="N8" s="2">
        <v>1.9649999999999998E-6</v>
      </c>
      <c r="O8" s="12">
        <v>12.3</v>
      </c>
      <c r="P8" s="8">
        <v>0.21</v>
      </c>
      <c r="Q8" s="6">
        <v>1.8519999999999999E-3</v>
      </c>
      <c r="R8" s="10">
        <v>1125</v>
      </c>
      <c r="S8">
        <v>9.6799999999999997E-2</v>
      </c>
      <c r="T8">
        <f>F8/S8</f>
        <v>340909.09090909094</v>
      </c>
      <c r="U8">
        <f>E8/S8</f>
        <v>105371.90082644629</v>
      </c>
      <c r="V8">
        <f>Q8/(P8*S8)</f>
        <v>9.1105863833136555E-2</v>
      </c>
      <c r="W8" s="8">
        <f>G8/E8</f>
        <v>2.7450980392156863</v>
      </c>
    </row>
    <row r="9" spans="1:23" x14ac:dyDescent="0.25">
      <c r="A9" t="s">
        <v>76</v>
      </c>
      <c r="B9" t="s">
        <v>46</v>
      </c>
      <c r="C9">
        <v>1095</v>
      </c>
      <c r="D9" t="s">
        <v>47</v>
      </c>
      <c r="E9">
        <v>29700</v>
      </c>
      <c r="F9">
        <v>147200</v>
      </c>
      <c r="G9">
        <v>73200</v>
      </c>
      <c r="H9">
        <v>293</v>
      </c>
      <c r="I9">
        <v>309</v>
      </c>
      <c r="J9">
        <v>99</v>
      </c>
      <c r="K9">
        <v>31</v>
      </c>
      <c r="L9">
        <v>0.28999999999999998</v>
      </c>
      <c r="N9" s="2">
        <v>1.8E-5</v>
      </c>
      <c r="O9" s="12">
        <v>6.11</v>
      </c>
      <c r="P9" s="8">
        <v>0.11</v>
      </c>
      <c r="Q9" s="6">
        <v>6.6739999999999996E-4</v>
      </c>
      <c r="S9">
        <v>0.28399999999999997</v>
      </c>
      <c r="T9">
        <f>F9/S9</f>
        <v>518309.85915492964</v>
      </c>
      <c r="U9">
        <f>E9/S9</f>
        <v>104577.46478873241</v>
      </c>
      <c r="V9">
        <f>Q9/(P9*S9)</f>
        <v>2.1363636363636366E-2</v>
      </c>
      <c r="W9" s="8">
        <f>G9/E9</f>
        <v>2.4646464646464645</v>
      </c>
    </row>
    <row r="10" spans="1:23" x14ac:dyDescent="0.25">
      <c r="A10" t="s">
        <v>76</v>
      </c>
      <c r="B10" t="s">
        <v>46</v>
      </c>
      <c r="C10">
        <v>1095</v>
      </c>
      <c r="D10" t="s">
        <v>43</v>
      </c>
      <c r="E10">
        <v>29700</v>
      </c>
      <c r="F10">
        <v>96500</v>
      </c>
      <c r="G10">
        <v>55100</v>
      </c>
      <c r="H10">
        <v>192</v>
      </c>
      <c r="J10">
        <v>91</v>
      </c>
      <c r="K10">
        <v>11</v>
      </c>
      <c r="L10">
        <v>0.28999999999999998</v>
      </c>
      <c r="N10" s="2">
        <v>1.8E-5</v>
      </c>
      <c r="O10" s="12">
        <v>6.11</v>
      </c>
      <c r="P10" s="8">
        <v>0.11</v>
      </c>
      <c r="Q10" s="6">
        <v>6.6739999999999996E-4</v>
      </c>
      <c r="S10">
        <v>0.28399999999999997</v>
      </c>
      <c r="T10">
        <f>F10/S10</f>
        <v>339788.73239436623</v>
      </c>
      <c r="U10">
        <f>E10/S10</f>
        <v>104577.46478873241</v>
      </c>
      <c r="V10">
        <f>Q10/(P10*S10)</f>
        <v>2.1363636363636366E-2</v>
      </c>
      <c r="W10" s="8">
        <f>G10/E10</f>
        <v>1.8552188552188553</v>
      </c>
    </row>
    <row r="11" spans="1:23" x14ac:dyDescent="0.25">
      <c r="A11" t="s">
        <v>79</v>
      </c>
      <c r="B11" t="s">
        <v>46</v>
      </c>
      <c r="C11" t="s">
        <v>79</v>
      </c>
      <c r="E11">
        <v>29700</v>
      </c>
      <c r="F11">
        <v>170000</v>
      </c>
      <c r="G11">
        <v>116000</v>
      </c>
      <c r="L11">
        <v>0.28999999999999998</v>
      </c>
      <c r="N11" s="2">
        <v>2.23E-5</v>
      </c>
      <c r="O11" s="12">
        <v>6.22</v>
      </c>
      <c r="P11" s="8">
        <v>0.114</v>
      </c>
      <c r="Q11" s="6">
        <v>5.7098399999999997E-4</v>
      </c>
      <c r="R11" s="10">
        <v>2590</v>
      </c>
      <c r="S11">
        <v>0.28399999999999997</v>
      </c>
      <c r="T11">
        <f>F11/S11</f>
        <v>598591.54929577466</v>
      </c>
      <c r="U11">
        <f>E11/S11</f>
        <v>104577.46478873241</v>
      </c>
      <c r="V11">
        <f>Q11/(P11*S11)</f>
        <v>1.7636026686434398E-2</v>
      </c>
      <c r="W11" s="8">
        <f>G11/E11</f>
        <v>3.9057239057239057</v>
      </c>
    </row>
    <row r="12" spans="1:23" x14ac:dyDescent="0.25">
      <c r="A12" t="s">
        <v>45</v>
      </c>
      <c r="B12" t="s">
        <v>46</v>
      </c>
      <c r="C12">
        <v>4140</v>
      </c>
      <c r="D12" t="s">
        <v>47</v>
      </c>
      <c r="E12">
        <v>29700</v>
      </c>
      <c r="F12">
        <v>148000</v>
      </c>
      <c r="G12">
        <v>97900</v>
      </c>
      <c r="H12">
        <v>302</v>
      </c>
      <c r="I12">
        <v>319</v>
      </c>
      <c r="J12">
        <v>99</v>
      </c>
      <c r="K12">
        <v>32</v>
      </c>
      <c r="L12">
        <v>0.28999999999999998</v>
      </c>
      <c r="N12">
        <v>8.6610000000000006E-6</v>
      </c>
      <c r="O12" s="12">
        <v>6.78</v>
      </c>
      <c r="P12" s="8">
        <v>0.113</v>
      </c>
      <c r="Q12" s="6">
        <v>4.417E-4</v>
      </c>
      <c r="S12">
        <v>0.28399999999999997</v>
      </c>
      <c r="T12">
        <f>F12/S12</f>
        <v>521126.76056338032</v>
      </c>
      <c r="U12">
        <f>E12/S12</f>
        <v>104577.46478873241</v>
      </c>
      <c r="V12">
        <f>Q12/(P12*S12)</f>
        <v>1.3763554780007481E-2</v>
      </c>
      <c r="W12" s="8">
        <f>G12/E12</f>
        <v>3.2962962962962963</v>
      </c>
    </row>
    <row r="13" spans="1:23" x14ac:dyDescent="0.25">
      <c r="A13" t="s">
        <v>45</v>
      </c>
      <c r="B13" t="s">
        <v>46</v>
      </c>
      <c r="C13">
        <v>4140</v>
      </c>
      <c r="D13" t="s">
        <v>43</v>
      </c>
      <c r="E13">
        <v>29700</v>
      </c>
      <c r="F13">
        <v>95000</v>
      </c>
      <c r="G13">
        <v>60200</v>
      </c>
      <c r="H13">
        <v>197</v>
      </c>
      <c r="I13">
        <v>207</v>
      </c>
      <c r="J13">
        <v>92</v>
      </c>
      <c r="K13">
        <v>13</v>
      </c>
      <c r="L13">
        <v>0.28999999999999998</v>
      </c>
      <c r="N13" s="2">
        <v>8.6610000000000006E-6</v>
      </c>
      <c r="O13" s="12">
        <v>6.78</v>
      </c>
      <c r="P13" s="8">
        <v>0.113</v>
      </c>
      <c r="Q13" s="6">
        <v>4.417E-4</v>
      </c>
      <c r="S13">
        <v>0.28399999999999997</v>
      </c>
      <c r="T13">
        <f>F13/S13</f>
        <v>334507.04225352115</v>
      </c>
      <c r="U13">
        <f>E13/S13</f>
        <v>104577.46478873241</v>
      </c>
      <c r="V13">
        <f>Q13/(P13*S13)</f>
        <v>1.3763554780007481E-2</v>
      </c>
      <c r="W13" s="8">
        <f>G13/E13</f>
        <v>2.0269360269360268</v>
      </c>
    </row>
    <row r="14" spans="1:23" x14ac:dyDescent="0.25">
      <c r="A14" t="s">
        <v>80</v>
      </c>
      <c r="B14" t="s">
        <v>46</v>
      </c>
      <c r="C14">
        <v>4130</v>
      </c>
      <c r="D14" t="s">
        <v>47</v>
      </c>
      <c r="E14">
        <v>29700</v>
      </c>
      <c r="F14">
        <v>97200</v>
      </c>
      <c r="G14">
        <v>63100</v>
      </c>
      <c r="H14">
        <v>197</v>
      </c>
      <c r="I14">
        <v>207</v>
      </c>
      <c r="J14">
        <v>92</v>
      </c>
      <c r="K14">
        <v>13</v>
      </c>
      <c r="L14">
        <v>0.28999999999999998</v>
      </c>
      <c r="N14" s="2">
        <v>2.23E-5</v>
      </c>
      <c r="P14" s="8">
        <v>0.114</v>
      </c>
      <c r="Q14" s="6">
        <v>4.0319999999999999E-4</v>
      </c>
      <c r="S14">
        <v>0.28399999999999997</v>
      </c>
      <c r="T14">
        <f>F14/S14</f>
        <v>342253.52112676058</v>
      </c>
      <c r="U14">
        <f>E14/S14</f>
        <v>104577.46478873241</v>
      </c>
      <c r="V14">
        <f>Q14/(P14*S14)</f>
        <v>1.2453669384729431E-2</v>
      </c>
      <c r="W14" s="8">
        <f>G14/E14</f>
        <v>2.1245791245791246</v>
      </c>
    </row>
    <row r="15" spans="1:23" x14ac:dyDescent="0.25">
      <c r="A15" t="s">
        <v>80</v>
      </c>
      <c r="B15" t="s">
        <v>46</v>
      </c>
      <c r="C15">
        <v>4130</v>
      </c>
      <c r="D15" t="s">
        <v>43</v>
      </c>
      <c r="E15">
        <v>29700</v>
      </c>
      <c r="F15">
        <v>81200</v>
      </c>
      <c r="G15">
        <v>52200</v>
      </c>
      <c r="H15">
        <v>156</v>
      </c>
      <c r="I15">
        <v>163</v>
      </c>
      <c r="J15">
        <v>82</v>
      </c>
      <c r="L15">
        <v>0.28999999999999998</v>
      </c>
      <c r="N15" s="2">
        <v>2.23E-5</v>
      </c>
      <c r="P15" s="8">
        <v>0.114</v>
      </c>
      <c r="Q15" s="6">
        <v>4.0319999999999999E-4</v>
      </c>
      <c r="S15">
        <v>0.28399999999999997</v>
      </c>
      <c r="T15">
        <f>F15/S15</f>
        <v>285915.49295774649</v>
      </c>
      <c r="U15">
        <f>E15/S15</f>
        <v>104577.46478873241</v>
      </c>
      <c r="V15">
        <f>Q15/(P15*S15)</f>
        <v>1.2453669384729431E-2</v>
      </c>
      <c r="W15" s="8">
        <f>G15/E15</f>
        <v>1.7575757575757576</v>
      </c>
    </row>
    <row r="16" spans="1:23" x14ac:dyDescent="0.25">
      <c r="A16" t="s">
        <v>85</v>
      </c>
      <c r="B16" t="s">
        <v>38</v>
      </c>
      <c r="C16" t="s">
        <v>86</v>
      </c>
      <c r="D16" t="s">
        <v>43</v>
      </c>
      <c r="E16">
        <v>16500</v>
      </c>
      <c r="F16">
        <v>131000</v>
      </c>
      <c r="G16">
        <v>120000</v>
      </c>
      <c r="H16">
        <v>334</v>
      </c>
      <c r="I16">
        <v>349</v>
      </c>
      <c r="K16">
        <v>36</v>
      </c>
      <c r="L16">
        <v>0.33</v>
      </c>
      <c r="N16" s="2">
        <v>7.0080000000000007E-5</v>
      </c>
      <c r="O16" s="12">
        <v>4.78</v>
      </c>
      <c r="P16" s="8">
        <v>0.1258</v>
      </c>
      <c r="Q16" s="6">
        <v>8.9699999999999998E-5</v>
      </c>
      <c r="R16" s="10">
        <v>2919</v>
      </c>
      <c r="S16">
        <v>0.16</v>
      </c>
      <c r="T16">
        <f>F16/S16</f>
        <v>818750</v>
      </c>
      <c r="U16">
        <f>E16/S16</f>
        <v>103125</v>
      </c>
      <c r="V16">
        <f>Q16/(P16*S16)</f>
        <v>4.45647853736089E-3</v>
      </c>
      <c r="W16" s="8">
        <f>G16/E16</f>
        <v>7.2727272727272725</v>
      </c>
    </row>
    <row r="17" spans="1:23" x14ac:dyDescent="0.25">
      <c r="A17" t="s">
        <v>5</v>
      </c>
      <c r="B17" t="s">
        <v>6</v>
      </c>
      <c r="C17">
        <v>6061</v>
      </c>
      <c r="D17" t="s">
        <v>7</v>
      </c>
      <c r="E17">
        <v>10000</v>
      </c>
      <c r="F17">
        <v>45000</v>
      </c>
      <c r="G17">
        <v>40000</v>
      </c>
      <c r="H17">
        <v>95</v>
      </c>
      <c r="I17">
        <v>107</v>
      </c>
      <c r="J17">
        <v>60</v>
      </c>
      <c r="L17">
        <v>0.33</v>
      </c>
      <c r="M17">
        <v>30000</v>
      </c>
      <c r="N17" s="2">
        <v>1.5710000000000001E-6</v>
      </c>
      <c r="O17" s="12">
        <v>13.1</v>
      </c>
      <c r="P17" s="8">
        <v>0.124</v>
      </c>
      <c r="Q17" s="6">
        <v>2.238E-3</v>
      </c>
      <c r="R17" s="10">
        <v>1080</v>
      </c>
      <c r="S17">
        <v>9.7500000000000003E-2</v>
      </c>
      <c r="T17">
        <f>F17/S17</f>
        <v>461538.4615384615</v>
      </c>
      <c r="U17">
        <f>E17/S17</f>
        <v>102564.10256410256</v>
      </c>
      <c r="V17">
        <f>Q17/(P17*S17)</f>
        <v>0.18511166253101738</v>
      </c>
      <c r="W17" s="8">
        <f>G17/E17</f>
        <v>4</v>
      </c>
    </row>
    <row r="18" spans="1:23" x14ac:dyDescent="0.25">
      <c r="A18" t="s">
        <v>25</v>
      </c>
      <c r="B18" t="s">
        <v>6</v>
      </c>
      <c r="C18">
        <v>7075</v>
      </c>
      <c r="D18" t="s">
        <v>7</v>
      </c>
      <c r="E18">
        <v>10400</v>
      </c>
      <c r="F18">
        <v>83000</v>
      </c>
      <c r="G18">
        <v>73000</v>
      </c>
      <c r="H18">
        <v>150</v>
      </c>
      <c r="J18">
        <v>87</v>
      </c>
      <c r="L18">
        <v>0.33</v>
      </c>
      <c r="M18">
        <v>48000</v>
      </c>
      <c r="N18" s="2">
        <v>2.0279999999999999E-6</v>
      </c>
      <c r="O18" s="12">
        <v>13.1</v>
      </c>
      <c r="P18" s="8">
        <v>0.22900000000000001</v>
      </c>
      <c r="Q18" s="6">
        <v>1.7359999999999999E-3</v>
      </c>
      <c r="R18" s="10">
        <v>890</v>
      </c>
      <c r="S18">
        <v>0.10199999999999999</v>
      </c>
      <c r="T18">
        <f>F18/S18</f>
        <v>813725.49019607843</v>
      </c>
      <c r="U18">
        <f>E18/S18</f>
        <v>101960.7843137255</v>
      </c>
      <c r="V18">
        <f>Q18/(P18*S18)</f>
        <v>7.4321431629420329E-2</v>
      </c>
      <c r="W18" s="8">
        <f>G18/E18</f>
        <v>7.0192307692307692</v>
      </c>
    </row>
    <row r="19" spans="1:23" x14ac:dyDescent="0.25">
      <c r="A19" t="s">
        <v>77</v>
      </c>
      <c r="B19" t="s">
        <v>33</v>
      </c>
      <c r="C19" t="s">
        <v>78</v>
      </c>
      <c r="D19" t="s">
        <v>43</v>
      </c>
      <c r="E19">
        <v>28500</v>
      </c>
      <c r="F19">
        <v>160000</v>
      </c>
      <c r="H19">
        <v>352</v>
      </c>
      <c r="I19">
        <v>349</v>
      </c>
      <c r="K19">
        <v>36</v>
      </c>
      <c r="N19" s="2">
        <v>2.9499999999999999E-5</v>
      </c>
      <c r="O19" s="12">
        <v>6</v>
      </c>
      <c r="P19" s="8">
        <v>0.11</v>
      </c>
      <c r="Q19" s="6">
        <v>2.3919999999999999E-4</v>
      </c>
      <c r="R19" s="10">
        <v>2560</v>
      </c>
      <c r="S19">
        <v>0.28000000000000003</v>
      </c>
      <c r="T19">
        <f>F19/S19</f>
        <v>571428.57142857136</v>
      </c>
      <c r="U19">
        <f>E19/S19</f>
        <v>101785.71428571428</v>
      </c>
      <c r="V19">
        <f>Q19/(P19*S19)</f>
        <v>7.7662337662337648E-3</v>
      </c>
      <c r="W19" s="8">
        <f>G19/E19</f>
        <v>0</v>
      </c>
    </row>
    <row r="20" spans="1:23" x14ac:dyDescent="0.25">
      <c r="A20" t="s">
        <v>89</v>
      </c>
      <c r="B20" t="s">
        <v>41</v>
      </c>
      <c r="C20">
        <v>600</v>
      </c>
      <c r="D20" t="s">
        <v>43</v>
      </c>
      <c r="E20">
        <v>31000</v>
      </c>
      <c r="F20">
        <v>80000</v>
      </c>
      <c r="G20">
        <v>26100</v>
      </c>
      <c r="N20" s="2">
        <v>4.0550000000000003E-5</v>
      </c>
      <c r="O20" s="12">
        <v>7.39</v>
      </c>
      <c r="P20" s="8">
        <v>0.106</v>
      </c>
      <c r="Q20" s="6">
        <v>1.9870000000000001E-4</v>
      </c>
      <c r="R20" s="10">
        <v>2469</v>
      </c>
      <c r="S20">
        <v>0.30599999999999999</v>
      </c>
      <c r="T20">
        <f>F20/S20</f>
        <v>261437.90849673204</v>
      </c>
      <c r="U20">
        <f>E20/S20</f>
        <v>101307.18954248365</v>
      </c>
      <c r="V20">
        <f>Q20/(P20*S20)</f>
        <v>6.1259094832901715E-3</v>
      </c>
      <c r="W20" s="8">
        <f>G20/E20</f>
        <v>0.84193548387096773</v>
      </c>
    </row>
    <row r="21" spans="1:23" x14ac:dyDescent="0.25">
      <c r="A21" t="s">
        <v>84</v>
      </c>
      <c r="B21" t="s">
        <v>84</v>
      </c>
      <c r="C21" t="s">
        <v>32</v>
      </c>
      <c r="D21" t="s">
        <v>43</v>
      </c>
      <c r="E21">
        <v>81200</v>
      </c>
      <c r="F21">
        <v>145000</v>
      </c>
      <c r="H21">
        <v>293</v>
      </c>
      <c r="I21">
        <v>300</v>
      </c>
      <c r="K21">
        <v>30</v>
      </c>
      <c r="N21" s="2">
        <v>3.1970000000000001E-6</v>
      </c>
      <c r="O21" s="12">
        <v>3.67</v>
      </c>
      <c r="P21" s="8">
        <v>3.1300000000000001E-2</v>
      </c>
      <c r="Q21" s="6">
        <v>1.2271999999999999E-3</v>
      </c>
      <c r="R21" s="10">
        <v>5520</v>
      </c>
      <c r="S21">
        <v>0.81299999999999994</v>
      </c>
      <c r="T21">
        <f>F21/S21</f>
        <v>178351.7835178352</v>
      </c>
      <c r="U21">
        <f>E21/S21</f>
        <v>99876.998769987709</v>
      </c>
      <c r="V21">
        <f>Q21/(P21*S21)</f>
        <v>4.8225913569039845E-2</v>
      </c>
      <c r="W21" s="8">
        <f>G21/E21</f>
        <v>0</v>
      </c>
    </row>
    <row r="22" spans="1:23" x14ac:dyDescent="0.25">
      <c r="A22" t="s">
        <v>35</v>
      </c>
      <c r="B22" t="s">
        <v>33</v>
      </c>
      <c r="C22">
        <v>316</v>
      </c>
      <c r="E22">
        <v>28000</v>
      </c>
      <c r="F22">
        <v>84100</v>
      </c>
      <c r="G22">
        <v>42100</v>
      </c>
      <c r="J22">
        <v>79</v>
      </c>
      <c r="N22" s="2">
        <v>2.9130000000000001E-5</v>
      </c>
      <c r="O22" s="12">
        <v>8.89</v>
      </c>
      <c r="P22" s="8">
        <v>0.12</v>
      </c>
      <c r="Q22" s="6">
        <v>2.1800000000000001E-4</v>
      </c>
      <c r="R22" s="10">
        <v>2500</v>
      </c>
      <c r="S22">
        <v>0.28899999999999998</v>
      </c>
      <c r="T22">
        <f>F22/S22</f>
        <v>291003.46020761249</v>
      </c>
      <c r="U22">
        <f>E22/S22</f>
        <v>96885.813148788933</v>
      </c>
      <c r="V22">
        <f>Q22/(P22*S22)</f>
        <v>6.2860438292964256E-3</v>
      </c>
      <c r="W22" s="8">
        <f>G22/E22</f>
        <v>1.5035714285714286</v>
      </c>
    </row>
    <row r="23" spans="1:23" x14ac:dyDescent="0.25">
      <c r="A23" t="s">
        <v>34</v>
      </c>
      <c r="B23" t="s">
        <v>33</v>
      </c>
      <c r="C23">
        <v>304</v>
      </c>
      <c r="E23">
        <v>28000</v>
      </c>
      <c r="F23">
        <v>73200</v>
      </c>
      <c r="G23">
        <v>31200</v>
      </c>
      <c r="H23">
        <v>123</v>
      </c>
      <c r="J23">
        <v>70</v>
      </c>
      <c r="L23">
        <v>0.28999999999999998</v>
      </c>
      <c r="N23" s="2">
        <v>2.8350000000000001E-5</v>
      </c>
      <c r="O23" s="12">
        <v>9.61</v>
      </c>
      <c r="P23" s="8">
        <v>0.12</v>
      </c>
      <c r="Q23" s="6">
        <v>2.1599999999999999E-4</v>
      </c>
      <c r="R23" s="10">
        <v>2550</v>
      </c>
      <c r="S23">
        <v>0.28899999999999998</v>
      </c>
      <c r="T23">
        <f>F23/S23</f>
        <v>253287.19723183394</v>
      </c>
      <c r="U23">
        <f>E23/S23</f>
        <v>96885.813148788933</v>
      </c>
      <c r="V23">
        <f>Q23/(P23*S23)</f>
        <v>6.2283737024221462E-3</v>
      </c>
      <c r="W23" s="8">
        <f>G23/E23</f>
        <v>1.1142857142857143</v>
      </c>
    </row>
    <row r="24" spans="1:23" x14ac:dyDescent="0.25">
      <c r="A24" t="s">
        <v>37</v>
      </c>
      <c r="B24" t="s">
        <v>38</v>
      </c>
      <c r="C24" t="s">
        <v>39</v>
      </c>
      <c r="E24">
        <v>15200</v>
      </c>
      <c r="F24">
        <v>49900</v>
      </c>
      <c r="G24">
        <v>45000</v>
      </c>
      <c r="H24">
        <v>200</v>
      </c>
      <c r="I24">
        <v>145</v>
      </c>
      <c r="J24">
        <v>80</v>
      </c>
      <c r="L24">
        <v>0.37</v>
      </c>
      <c r="N24" s="2">
        <v>2.0469999999999999E-5</v>
      </c>
      <c r="O24" s="12">
        <v>4.78</v>
      </c>
      <c r="P24" s="8">
        <v>0.125</v>
      </c>
      <c r="Q24" s="6">
        <v>2.1990000000000001E-4</v>
      </c>
      <c r="R24" s="10">
        <v>3030</v>
      </c>
      <c r="S24">
        <v>0.16300000000000001</v>
      </c>
      <c r="T24">
        <f>F24/S24</f>
        <v>306134.96932515339</v>
      </c>
      <c r="U24">
        <f>E24/S24</f>
        <v>93251.533742331289</v>
      </c>
      <c r="V24">
        <f>Q24/(P24*S24)</f>
        <v>1.0792638036809816E-2</v>
      </c>
      <c r="W24" s="8">
        <f>G24/E24</f>
        <v>2.9605263157894739</v>
      </c>
    </row>
    <row r="25" spans="1:23" x14ac:dyDescent="0.25">
      <c r="A25" t="s">
        <v>37</v>
      </c>
      <c r="B25" t="s">
        <v>38</v>
      </c>
      <c r="C25" t="s">
        <v>39</v>
      </c>
      <c r="D25" t="s">
        <v>43</v>
      </c>
      <c r="E25">
        <v>14800</v>
      </c>
      <c r="F25">
        <v>62400</v>
      </c>
      <c r="G25">
        <v>49300</v>
      </c>
      <c r="H25">
        <v>200</v>
      </c>
      <c r="J25">
        <v>98</v>
      </c>
      <c r="L25">
        <v>0.34</v>
      </c>
      <c r="M25">
        <v>55100</v>
      </c>
      <c r="N25" s="2">
        <v>2.05E-5</v>
      </c>
      <c r="O25" s="12">
        <v>4.78</v>
      </c>
      <c r="P25" s="8">
        <v>0.125</v>
      </c>
      <c r="Q25" s="6">
        <v>2.1990000000000001E-4</v>
      </c>
      <c r="R25" s="10">
        <v>3029</v>
      </c>
      <c r="S25">
        <v>0.16300000000000001</v>
      </c>
      <c r="T25">
        <f>F25/S25</f>
        <v>382822.08588957053</v>
      </c>
      <c r="U25">
        <f>E25/S25</f>
        <v>90797.54601226993</v>
      </c>
      <c r="V25">
        <f>Q25/(P25*S25)</f>
        <v>1.0792638036809816E-2</v>
      </c>
      <c r="W25" s="8">
        <f>G25/E25</f>
        <v>3.3310810810810811</v>
      </c>
    </row>
    <row r="26" spans="1:23" x14ac:dyDescent="0.25">
      <c r="A26" t="s">
        <v>61</v>
      </c>
      <c r="B26" t="s">
        <v>61</v>
      </c>
      <c r="C26" t="s">
        <v>32</v>
      </c>
      <c r="D26" t="s">
        <v>43</v>
      </c>
      <c r="E26">
        <v>68000</v>
      </c>
      <c r="F26">
        <v>155000</v>
      </c>
      <c r="G26">
        <v>42100</v>
      </c>
      <c r="H26">
        <v>165</v>
      </c>
      <c r="I26">
        <v>170</v>
      </c>
      <c r="J26">
        <v>85</v>
      </c>
      <c r="L26">
        <v>0.29599999999999999</v>
      </c>
      <c r="N26" s="2">
        <v>7.6000000000000001E-6</v>
      </c>
      <c r="O26" s="12">
        <v>3.44</v>
      </c>
      <c r="P26" s="8">
        <v>3.3000000000000002E-2</v>
      </c>
      <c r="Q26" s="6">
        <v>5.3050000000000005E-4</v>
      </c>
      <c r="R26" s="10">
        <v>5760</v>
      </c>
      <c r="S26">
        <v>0.75980000000000003</v>
      </c>
      <c r="T26">
        <f>F26/S26</f>
        <v>204001.05290866017</v>
      </c>
      <c r="U26">
        <f>E26/S26</f>
        <v>89497.236114767045</v>
      </c>
      <c r="V26">
        <f>Q26/(P26*S26)</f>
        <v>2.1157880462960747E-2</v>
      </c>
      <c r="W26" s="8">
        <f>G26/E26</f>
        <v>0.61911764705882355</v>
      </c>
    </row>
    <row r="27" spans="1:23" x14ac:dyDescent="0.25">
      <c r="A27" t="s">
        <v>36</v>
      </c>
      <c r="B27" t="s">
        <v>36</v>
      </c>
      <c r="C27" t="s">
        <v>32</v>
      </c>
      <c r="E27">
        <v>58000</v>
      </c>
      <c r="F27">
        <v>142000</v>
      </c>
      <c r="G27">
        <v>109000</v>
      </c>
      <c r="H27">
        <v>294</v>
      </c>
      <c r="K27">
        <v>31</v>
      </c>
      <c r="L27">
        <v>0.28000000000000003</v>
      </c>
      <c r="M27">
        <v>58000</v>
      </c>
      <c r="N27" s="2">
        <v>2.2199999999999999E-6</v>
      </c>
      <c r="O27" s="12">
        <v>2.44</v>
      </c>
      <c r="P27" s="8">
        <v>3.2000000000000001E-2</v>
      </c>
      <c r="Q27" s="6">
        <v>2.186E-3</v>
      </c>
      <c r="R27" s="10">
        <v>6100</v>
      </c>
      <c r="S27">
        <v>0.69699999999999995</v>
      </c>
      <c r="T27">
        <f>F27/S27</f>
        <v>203730.27259684363</v>
      </c>
      <c r="U27">
        <f>E27/S27</f>
        <v>83213.773314203732</v>
      </c>
      <c r="V27">
        <f>Q27/(P27*S27)</f>
        <v>9.8009325681492121E-2</v>
      </c>
      <c r="W27" s="8">
        <f>G27/E27</f>
        <v>1.8793103448275863</v>
      </c>
    </row>
    <row r="28" spans="1:23" x14ac:dyDescent="0.25">
      <c r="A28" t="s">
        <v>40</v>
      </c>
      <c r="B28" t="s">
        <v>41</v>
      </c>
      <c r="C28">
        <v>400</v>
      </c>
      <c r="D28" t="s">
        <v>42</v>
      </c>
      <c r="E28">
        <v>26000</v>
      </c>
      <c r="F28">
        <v>75000</v>
      </c>
      <c r="G28">
        <v>40000</v>
      </c>
      <c r="L28">
        <v>0.32</v>
      </c>
      <c r="N28" s="2">
        <v>4.0939999999999998E-5</v>
      </c>
      <c r="O28" s="12">
        <v>7.7</v>
      </c>
      <c r="P28" s="8">
        <v>0.12</v>
      </c>
      <c r="Q28" s="6">
        <v>2.9129999999999998E-4</v>
      </c>
      <c r="R28" s="10">
        <v>2370</v>
      </c>
      <c r="S28">
        <v>0.31900000000000001</v>
      </c>
      <c r="T28">
        <f>F28/S28</f>
        <v>235109.71786833854</v>
      </c>
      <c r="U28">
        <f>E28/S28</f>
        <v>81504.702194357364</v>
      </c>
      <c r="V28">
        <f>Q28/(P28*S28)</f>
        <v>7.6097178683385575E-3</v>
      </c>
      <c r="W28" s="8">
        <f>G28/E28</f>
        <v>1.5384615384615385</v>
      </c>
    </row>
    <row r="29" spans="1:23" x14ac:dyDescent="0.25">
      <c r="A29" t="s">
        <v>40</v>
      </c>
      <c r="B29" t="s">
        <v>41</v>
      </c>
      <c r="C29">
        <v>400</v>
      </c>
      <c r="D29" t="s">
        <v>43</v>
      </c>
      <c r="E29">
        <v>26000</v>
      </c>
      <c r="F29">
        <v>70000</v>
      </c>
      <c r="G29">
        <v>28000</v>
      </c>
      <c r="L29">
        <v>0.32</v>
      </c>
      <c r="N29" s="2">
        <v>4.0899999999999998E-5</v>
      </c>
      <c r="O29" s="12">
        <v>7.7</v>
      </c>
      <c r="P29" s="8">
        <v>0.12</v>
      </c>
      <c r="Q29" s="6">
        <v>2.9129999999999998E-4</v>
      </c>
      <c r="R29" s="10">
        <v>2370</v>
      </c>
      <c r="S29">
        <v>0.31900000000000001</v>
      </c>
      <c r="T29">
        <f>F29/S29</f>
        <v>219435.73667711599</v>
      </c>
      <c r="U29">
        <f>E29/S29</f>
        <v>81504.702194357364</v>
      </c>
      <c r="V29">
        <f>Q29/(P29*S29)</f>
        <v>7.6097178683385575E-3</v>
      </c>
      <c r="W29" s="8">
        <f>G29/E29</f>
        <v>1.0769230769230769</v>
      </c>
    </row>
    <row r="30" spans="1:23" x14ac:dyDescent="0.25">
      <c r="A30" t="s">
        <v>69</v>
      </c>
      <c r="B30" t="s">
        <v>41</v>
      </c>
      <c r="C30">
        <v>36</v>
      </c>
      <c r="D30" t="s">
        <v>70</v>
      </c>
      <c r="E30">
        <v>21500</v>
      </c>
      <c r="F30">
        <v>90100</v>
      </c>
      <c r="G30">
        <v>70100</v>
      </c>
      <c r="J30">
        <v>90</v>
      </c>
      <c r="N30" s="2">
        <v>3.2299999999999999E-5</v>
      </c>
      <c r="O30" s="12">
        <v>0.72199999999999998</v>
      </c>
      <c r="P30" s="8">
        <v>0.123</v>
      </c>
      <c r="Q30" s="6">
        <v>1.3587876E-4</v>
      </c>
      <c r="R30" s="10">
        <v>2601</v>
      </c>
      <c r="S30">
        <v>0.29099999999999998</v>
      </c>
      <c r="T30">
        <f>F30/S30</f>
        <v>309621.99312714778</v>
      </c>
      <c r="U30">
        <f>E30/S30</f>
        <v>73883.161512027495</v>
      </c>
      <c r="V30">
        <f>Q30/(P30*S30)</f>
        <v>3.796238370631129E-3</v>
      </c>
      <c r="W30" s="8">
        <f>G30/E30</f>
        <v>3.2604651162790699</v>
      </c>
    </row>
    <row r="31" spans="1:23" x14ac:dyDescent="0.25">
      <c r="A31" t="s">
        <v>81</v>
      </c>
      <c r="B31" t="s">
        <v>28</v>
      </c>
      <c r="C31">
        <v>172</v>
      </c>
      <c r="D31" t="s">
        <v>82</v>
      </c>
      <c r="E31">
        <v>18500</v>
      </c>
      <c r="F31">
        <v>180000</v>
      </c>
      <c r="G31">
        <v>170000</v>
      </c>
      <c r="I31">
        <v>380</v>
      </c>
      <c r="K31">
        <v>38</v>
      </c>
      <c r="L31">
        <v>0.3</v>
      </c>
      <c r="N31" s="2">
        <v>3.0000000000000001E-6</v>
      </c>
      <c r="O31" s="12">
        <v>9.2799999999999994</v>
      </c>
      <c r="P31" s="8">
        <v>0.1</v>
      </c>
      <c r="Q31" s="6">
        <v>1.5817799999999999E-3</v>
      </c>
      <c r="R31" s="10">
        <v>1590</v>
      </c>
      <c r="S31">
        <v>0.29799999999999999</v>
      </c>
      <c r="T31">
        <f>F31/S31</f>
        <v>604026.84563758387</v>
      </c>
      <c r="U31">
        <f>E31/S31</f>
        <v>62080.536912751682</v>
      </c>
      <c r="V31">
        <f>Q31/(P31*S31)</f>
        <v>5.3079865771812076E-2</v>
      </c>
      <c r="W31" s="8">
        <f>G31/E31</f>
        <v>9.1891891891891895</v>
      </c>
    </row>
    <row r="32" spans="1:23" x14ac:dyDescent="0.25">
      <c r="A32" t="s">
        <v>27</v>
      </c>
      <c r="B32" t="s">
        <v>28</v>
      </c>
      <c r="C32">
        <v>145</v>
      </c>
      <c r="D32" t="s">
        <v>29</v>
      </c>
      <c r="E32">
        <v>17400</v>
      </c>
      <c r="F32">
        <v>47900</v>
      </c>
      <c r="G32">
        <v>44200</v>
      </c>
      <c r="H32">
        <v>76</v>
      </c>
      <c r="J32">
        <v>43</v>
      </c>
      <c r="L32">
        <v>0.31</v>
      </c>
      <c r="N32" s="2">
        <v>7.2989999999999999E-7</v>
      </c>
      <c r="O32" s="12">
        <v>9.5</v>
      </c>
      <c r="P32" s="8">
        <v>9.1999999999999998E-2</v>
      </c>
      <c r="Q32" s="6">
        <v>4.7450000000000001E-3</v>
      </c>
      <c r="R32" s="10">
        <v>1924</v>
      </c>
      <c r="S32">
        <v>0.32300000000000001</v>
      </c>
      <c r="T32">
        <f>F32/S32</f>
        <v>148297.21362229102</v>
      </c>
      <c r="U32">
        <f>E32/S32</f>
        <v>53869.969040247677</v>
      </c>
      <c r="V32">
        <f>Q32/(P32*S32)</f>
        <v>0.15967828779108897</v>
      </c>
      <c r="W32" s="8">
        <f>G32/E32</f>
        <v>2.5402298850574714</v>
      </c>
    </row>
    <row r="33" spans="1:23" x14ac:dyDescent="0.25">
      <c r="A33" t="s">
        <v>63</v>
      </c>
      <c r="B33" t="s">
        <v>63</v>
      </c>
      <c r="C33" t="s">
        <v>32</v>
      </c>
      <c r="D33" t="s">
        <v>43</v>
      </c>
      <c r="E33">
        <v>14900</v>
      </c>
      <c r="F33">
        <v>43500</v>
      </c>
      <c r="G33">
        <v>30000</v>
      </c>
      <c r="I33">
        <v>80</v>
      </c>
      <c r="L33">
        <v>0.38</v>
      </c>
      <c r="N33" s="2">
        <v>5.9399999999999999E-6</v>
      </c>
      <c r="O33" s="12">
        <v>3.94</v>
      </c>
      <c r="P33" s="8">
        <v>6.5000000000000002E-2</v>
      </c>
      <c r="Q33" s="6">
        <v>7.002E-4</v>
      </c>
      <c r="R33" s="10">
        <v>4474</v>
      </c>
      <c r="S33">
        <v>0.311</v>
      </c>
      <c r="T33">
        <f>F33/S33</f>
        <v>139871.38263665594</v>
      </c>
      <c r="U33">
        <f>E33/S33</f>
        <v>47909.967845659165</v>
      </c>
      <c r="V33">
        <f>Q33/(P33*S33)</f>
        <v>3.4637645312886468E-2</v>
      </c>
      <c r="W33" s="8">
        <f>G33/E33</f>
        <v>2.0134228187919465</v>
      </c>
    </row>
    <row r="34" spans="1:23" x14ac:dyDescent="0.25">
      <c r="A34" t="s">
        <v>64</v>
      </c>
      <c r="B34" t="s">
        <v>65</v>
      </c>
      <c r="C34">
        <v>360</v>
      </c>
      <c r="D34" t="s">
        <v>66</v>
      </c>
      <c r="E34">
        <v>14100</v>
      </c>
      <c r="F34">
        <v>68200</v>
      </c>
      <c r="G34">
        <v>52200</v>
      </c>
      <c r="J34">
        <v>80</v>
      </c>
      <c r="L34">
        <v>0.311</v>
      </c>
      <c r="M34">
        <v>37700</v>
      </c>
      <c r="N34" s="2">
        <v>2.6000000000000001E-6</v>
      </c>
      <c r="O34" s="12">
        <v>11.4</v>
      </c>
      <c r="P34" s="8">
        <v>9.0800000000000006E-2</v>
      </c>
      <c r="Q34" s="6">
        <v>1.539E-3</v>
      </c>
      <c r="R34" s="10">
        <v>1630</v>
      </c>
      <c r="S34">
        <v>0.307</v>
      </c>
      <c r="T34">
        <f>F34/S34</f>
        <v>222149.83713355049</v>
      </c>
      <c r="U34">
        <f>E34/S34</f>
        <v>45928.338762214982</v>
      </c>
      <c r="V34">
        <f>Q34/(P34*S34)</f>
        <v>5.5209573964327227E-2</v>
      </c>
      <c r="W34" s="8">
        <f>G34/E34</f>
        <v>3.7021276595744679</v>
      </c>
    </row>
    <row r="35" spans="1:23" x14ac:dyDescent="0.25">
      <c r="A35" t="s">
        <v>54</v>
      </c>
      <c r="B35" t="s">
        <v>53</v>
      </c>
      <c r="C35">
        <v>932</v>
      </c>
      <c r="D35" t="s">
        <v>55</v>
      </c>
      <c r="E35">
        <v>14500</v>
      </c>
      <c r="F35">
        <v>34800</v>
      </c>
      <c r="G35">
        <v>18100</v>
      </c>
      <c r="H35">
        <v>65</v>
      </c>
      <c r="N35" s="2">
        <v>5.6690000000000003E-6</v>
      </c>
      <c r="O35" s="12">
        <v>10</v>
      </c>
      <c r="P35" s="8">
        <v>0.09</v>
      </c>
      <c r="Q35" s="6">
        <v>7.8899999999999999E-4</v>
      </c>
      <c r="R35" s="10">
        <v>1570</v>
      </c>
      <c r="S35">
        <v>0.32300000000000001</v>
      </c>
      <c r="T35">
        <f>F35/S35</f>
        <v>107739.93808049535</v>
      </c>
      <c r="U35">
        <f>E35/S35</f>
        <v>44891.640866873066</v>
      </c>
      <c r="V35">
        <f>Q35/(P35*S35)</f>
        <v>2.7141382868937049E-2</v>
      </c>
      <c r="W35" s="8">
        <f>G35/E35</f>
        <v>1.2482758620689656</v>
      </c>
    </row>
    <row r="36" spans="1:23" x14ac:dyDescent="0.25">
      <c r="A36" t="s">
        <v>51</v>
      </c>
      <c r="B36" t="s">
        <v>50</v>
      </c>
      <c r="D36" t="s">
        <v>52</v>
      </c>
      <c r="E36">
        <v>27600</v>
      </c>
      <c r="F36">
        <v>58000</v>
      </c>
      <c r="G36">
        <v>29000</v>
      </c>
      <c r="H36">
        <v>185</v>
      </c>
      <c r="I36">
        <v>190</v>
      </c>
      <c r="J36">
        <v>90</v>
      </c>
      <c r="K36">
        <v>10</v>
      </c>
      <c r="L36">
        <v>0.22</v>
      </c>
      <c r="N36" s="2">
        <v>1.181E-5</v>
      </c>
      <c r="O36" s="12">
        <v>10.6</v>
      </c>
      <c r="P36" s="8">
        <v>2.7629999999999998E-2</v>
      </c>
      <c r="Q36" s="6">
        <v>3.5879999999999999E-4</v>
      </c>
      <c r="R36" s="10">
        <v>2070.1</v>
      </c>
      <c r="S36">
        <v>0.68889999999999996</v>
      </c>
      <c r="T36">
        <f>F36/S36</f>
        <v>84192.190448541165</v>
      </c>
      <c r="U36">
        <f>E36/S36</f>
        <v>40063.869937581658</v>
      </c>
      <c r="V36">
        <f>Q36/(P36*S36)</f>
        <v>1.8850174056770235E-2</v>
      </c>
      <c r="W36" s="8">
        <f>G36/E36</f>
        <v>1.0507246376811594</v>
      </c>
    </row>
    <row r="37" spans="1:23" x14ac:dyDescent="0.25">
      <c r="A37" t="s">
        <v>31</v>
      </c>
      <c r="B37" t="s">
        <v>31</v>
      </c>
      <c r="C37" t="s">
        <v>32</v>
      </c>
      <c r="E37">
        <v>11000</v>
      </c>
      <c r="F37">
        <v>20300</v>
      </c>
      <c r="L37">
        <v>0.37</v>
      </c>
      <c r="N37" s="2">
        <v>6.0999999999999998E-7</v>
      </c>
      <c r="O37" s="12">
        <v>10.9</v>
      </c>
      <c r="P37" s="8">
        <v>5.5899999999999998E-2</v>
      </c>
      <c r="Q37" s="6">
        <v>5.6129999999999999E-3</v>
      </c>
      <c r="R37" s="10">
        <v>1763.5</v>
      </c>
      <c r="S37">
        <v>0.379</v>
      </c>
      <c r="T37">
        <f>F37/S37</f>
        <v>53562.005277044853</v>
      </c>
      <c r="U37">
        <f>E37/S37</f>
        <v>29023.746701846965</v>
      </c>
      <c r="V37">
        <f>Q37/(P37*S37)</f>
        <v>0.26493786020079202</v>
      </c>
      <c r="W37" s="8">
        <f>G37/E37</f>
        <v>0</v>
      </c>
    </row>
    <row r="38" spans="1:23" x14ac:dyDescent="0.25">
      <c r="A38" t="s">
        <v>83</v>
      </c>
      <c r="B38" t="s">
        <v>41</v>
      </c>
      <c r="E38">
        <v>4060</v>
      </c>
      <c r="F38">
        <v>130000</v>
      </c>
      <c r="G38">
        <v>14500</v>
      </c>
      <c r="L38">
        <v>0.3</v>
      </c>
      <c r="P38" s="8">
        <v>7.6499999999999999E-2</v>
      </c>
      <c r="Q38" s="6">
        <v>1.3387260000000001E-4</v>
      </c>
      <c r="R38" s="10">
        <v>2260</v>
      </c>
      <c r="S38">
        <v>0.23300000000000001</v>
      </c>
      <c r="T38">
        <f>F38/S38</f>
        <v>557939.91416309006</v>
      </c>
      <c r="U38">
        <f>E38/S38</f>
        <v>17424.892703862661</v>
      </c>
      <c r="V38">
        <f>Q38/(P38*S38)</f>
        <v>7.5105949676007745E-3</v>
      </c>
      <c r="W38" s="8">
        <f>G38/E38</f>
        <v>3.5714285714285716</v>
      </c>
    </row>
    <row r="39" spans="1:23" x14ac:dyDescent="0.25">
      <c r="A39" t="s">
        <v>59</v>
      </c>
      <c r="B39" t="s">
        <v>59</v>
      </c>
      <c r="C39" t="s">
        <v>32</v>
      </c>
      <c r="E39">
        <v>11200</v>
      </c>
      <c r="F39">
        <v>17400</v>
      </c>
      <c r="I39">
        <v>25</v>
      </c>
      <c r="L39">
        <v>0.42</v>
      </c>
      <c r="N39" s="2">
        <v>2.2000000000000001E-6</v>
      </c>
      <c r="O39" s="12">
        <v>8</v>
      </c>
      <c r="P39" s="8">
        <v>3.0599999999999999E-2</v>
      </c>
      <c r="Q39" s="6">
        <v>4.032E-3</v>
      </c>
      <c r="R39" s="10">
        <v>1947.97</v>
      </c>
      <c r="S39">
        <v>0.69799999999999995</v>
      </c>
      <c r="T39">
        <f>F39/S39</f>
        <v>24928.366762177651</v>
      </c>
      <c r="U39">
        <f>E39/S39</f>
        <v>16045.845272206305</v>
      </c>
      <c r="V39">
        <f>Q39/(P39*S39)</f>
        <v>0.18877465026125065</v>
      </c>
      <c r="W39" s="8">
        <f>G39/E39</f>
        <v>0</v>
      </c>
    </row>
    <row r="40" spans="1:23" x14ac:dyDescent="0.25">
      <c r="A40" t="s">
        <v>67</v>
      </c>
      <c r="B40" t="s">
        <v>68</v>
      </c>
      <c r="E40">
        <v>340</v>
      </c>
      <c r="F40">
        <v>9500</v>
      </c>
      <c r="G40">
        <v>9000</v>
      </c>
      <c r="L40">
        <v>0.38</v>
      </c>
      <c r="M40">
        <v>10000</v>
      </c>
      <c r="O40" s="12">
        <v>37.5</v>
      </c>
      <c r="Q40" s="6">
        <v>2.604E-6</v>
      </c>
      <c r="S40">
        <v>4.335E-2</v>
      </c>
      <c r="T40">
        <f>F40/S40</f>
        <v>219146.48212226067</v>
      </c>
      <c r="U40">
        <f>E40/S40</f>
        <v>7843.1372549019607</v>
      </c>
      <c r="V40" t="e">
        <f>Q40/(P40*S40)</f>
        <v>#DIV/0!</v>
      </c>
      <c r="W40" s="8">
        <f>G40/E40</f>
        <v>26.470588235294116</v>
      </c>
    </row>
    <row r="41" spans="1:23" x14ac:dyDescent="0.25">
      <c r="A41" t="s">
        <v>58</v>
      </c>
      <c r="B41" t="s">
        <v>58</v>
      </c>
      <c r="C41" t="s">
        <v>32</v>
      </c>
      <c r="D41" t="s">
        <v>43</v>
      </c>
      <c r="E41">
        <v>1848</v>
      </c>
      <c r="F41">
        <v>653</v>
      </c>
      <c r="H41">
        <v>0.9</v>
      </c>
      <c r="I41">
        <v>10</v>
      </c>
      <c r="L41">
        <v>0.44979999999999998</v>
      </c>
      <c r="N41" s="2">
        <v>3.3100000000000001E-6</v>
      </c>
      <c r="O41" s="12">
        <v>18.3</v>
      </c>
      <c r="P41" s="8">
        <v>5.57E-2</v>
      </c>
      <c r="Q41" s="6">
        <v>1.121E-3</v>
      </c>
      <c r="R41" s="10">
        <v>313.89999999999998</v>
      </c>
      <c r="S41">
        <v>0.26400000000000001</v>
      </c>
      <c r="T41">
        <f>F41/S41</f>
        <v>2473.4848484848485</v>
      </c>
      <c r="U41">
        <f>E41/S41</f>
        <v>7000</v>
      </c>
      <c r="V41">
        <f>Q41/(P41*S41)</f>
        <v>7.6233610793754417E-2</v>
      </c>
      <c r="W41" s="8">
        <f>G41/E41</f>
        <v>0</v>
      </c>
    </row>
    <row r="42" spans="1:23" x14ac:dyDescent="0.25">
      <c r="A42" t="s">
        <v>44</v>
      </c>
      <c r="B42" t="s">
        <v>41</v>
      </c>
      <c r="C42" t="s">
        <v>44</v>
      </c>
      <c r="D42" t="s">
        <v>43</v>
      </c>
      <c r="F42">
        <v>100000</v>
      </c>
      <c r="N42" s="2">
        <v>2.783E-5</v>
      </c>
      <c r="O42" s="12">
        <v>7.28</v>
      </c>
      <c r="P42" s="8">
        <v>0.107</v>
      </c>
      <c r="Q42" s="6">
        <v>2.566E-4</v>
      </c>
      <c r="R42" s="10">
        <v>2606</v>
      </c>
      <c r="S42">
        <v>0.31540000000000001</v>
      </c>
      <c r="T42">
        <f>F42/S42</f>
        <v>317057.70450221939</v>
      </c>
      <c r="U42">
        <f>E42/S42</f>
        <v>0</v>
      </c>
      <c r="V42">
        <f>Q42/(P42*S42)</f>
        <v>7.603458595819579E-3</v>
      </c>
      <c r="W42" s="8" t="e">
        <f>G42/E42</f>
        <v>#DIV/0!</v>
      </c>
    </row>
    <row r="43" spans="1:23" x14ac:dyDescent="0.25">
      <c r="A43" t="s">
        <v>90</v>
      </c>
      <c r="C43" t="s">
        <v>95</v>
      </c>
      <c r="E43">
        <v>46410</v>
      </c>
      <c r="L43">
        <v>0.22</v>
      </c>
      <c r="O43" s="12">
        <v>1.9446000000000001</v>
      </c>
      <c r="Q43" s="6">
        <v>2.6740000000000002E-3</v>
      </c>
    </row>
    <row r="44" spans="1:23" x14ac:dyDescent="0.25">
      <c r="A44" t="s">
        <v>90</v>
      </c>
      <c r="C44" t="s">
        <v>91</v>
      </c>
      <c r="O44" s="12">
        <v>2.5002</v>
      </c>
      <c r="Q44" s="6">
        <v>2.274E-3</v>
      </c>
    </row>
  </sheetData>
  <autoFilter ref="A2:W2" xr:uid="{7F24ACC1-850C-4852-9E66-161C3AC31468}">
    <sortState xmlns:xlrd2="http://schemas.microsoft.com/office/spreadsheetml/2017/richdata2" ref="A3:W44">
      <sortCondition descending="1" ref="U2"/>
    </sortState>
  </autoFilter>
  <mergeCells count="3">
    <mergeCell ref="A1:D1"/>
    <mergeCell ref="E1:S1"/>
    <mergeCell ref="T1:W1"/>
  </mergeCells>
  <phoneticPr fontId="2" type="noConversion"/>
  <conditionalFormatting sqref="E1:E104857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B658-84A2-48D1-ABF6-C3EE9C1BD480}">
  <dimension ref="A1:B10"/>
  <sheetViews>
    <sheetView workbookViewId="0">
      <selection activeCell="B10" sqref="B10"/>
    </sheetView>
  </sheetViews>
  <sheetFormatPr defaultRowHeight="15" x14ac:dyDescent="0.25"/>
  <cols>
    <col min="1" max="1" width="16.28515625" customWidth="1"/>
    <col min="2" max="2" width="18.42578125" customWidth="1"/>
  </cols>
  <sheetData>
    <row r="1" spans="1:2" x14ac:dyDescent="0.25">
      <c r="A1" s="4" t="s">
        <v>87</v>
      </c>
      <c r="B1" t="s">
        <v>88</v>
      </c>
    </row>
    <row r="2" spans="1:2" x14ac:dyDescent="0.25">
      <c r="A2">
        <v>70.44</v>
      </c>
      <c r="B2" s="5">
        <f>A2*1.929*10^-6</f>
        <v>1.3587876E-4</v>
      </c>
    </row>
    <row r="5" spans="1:2" x14ac:dyDescent="0.25">
      <c r="A5" t="s">
        <v>92</v>
      </c>
      <c r="B5" t="s">
        <v>88</v>
      </c>
    </row>
    <row r="6" spans="1:2" x14ac:dyDescent="0.25">
      <c r="A6">
        <v>200</v>
      </c>
      <c r="B6">
        <f>A6*0.00001337</f>
        <v>2.6740000000000002E-3</v>
      </c>
    </row>
    <row r="9" spans="1:2" x14ac:dyDescent="0.25">
      <c r="A9" t="s">
        <v>93</v>
      </c>
      <c r="B9" t="s">
        <v>94</v>
      </c>
    </row>
    <row r="10" spans="1:2" x14ac:dyDescent="0.25">
      <c r="A10">
        <v>3.5</v>
      </c>
      <c r="B10">
        <f>A10*0.5556</f>
        <v>1.9445999999999999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2024-06-04T12:09:36Z</dcterms:modified>
</cp:coreProperties>
</file>