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Training\"/>
    </mc:Choice>
  </mc:AlternateContent>
  <xr:revisionPtr revIDLastSave="0" documentId="13_ncr:1_{39B613C0-B218-45CF-A1BE-B1D868D046FF}" xr6:coauthVersionLast="46" xr6:coauthVersionMax="46" xr10:uidLastSave="{00000000-0000-0000-0000-000000000000}"/>
  <bookViews>
    <workbookView xWindow="25080" yWindow="-75" windowWidth="25440" windowHeight="15390" xr2:uid="{39838462-5C6B-42D1-9B60-BE490CBF5420}"/>
  </bookViews>
  <sheets>
    <sheet name="Sheet1" sheetId="1" r:id="rId1"/>
  </sheets>
  <definedNames>
    <definedName name="_xlnm._FilterDatabase" localSheetId="0" hidden="1">Sheet1!$A$2:$V$2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T3" i="1"/>
  <c r="U31" i="1"/>
  <c r="T31" i="1"/>
  <c r="V25" i="1"/>
  <c r="U25" i="1"/>
  <c r="T25" i="1"/>
  <c r="V7" i="1"/>
  <c r="U7" i="1"/>
  <c r="T7" i="1"/>
  <c r="V8" i="1"/>
  <c r="U8" i="1"/>
  <c r="T8" i="1"/>
  <c r="T6" i="1"/>
  <c r="U6" i="1"/>
  <c r="V6" i="1"/>
  <c r="V10" i="1"/>
  <c r="U10" i="1"/>
  <c r="T10" i="1"/>
  <c r="V18" i="1"/>
  <c r="U18" i="1"/>
  <c r="T18" i="1"/>
  <c r="U27" i="1" l="1"/>
  <c r="U26" i="1"/>
  <c r="U28" i="1"/>
  <c r="U11" i="1"/>
  <c r="U20" i="1"/>
  <c r="U24" i="1"/>
  <c r="U21" i="1"/>
  <c r="U19" i="1"/>
  <c r="U4" i="1"/>
  <c r="U9" i="1"/>
  <c r="U17" i="1"/>
  <c r="U16" i="1"/>
  <c r="U15" i="1"/>
  <c r="U14" i="1"/>
  <c r="U13" i="1"/>
  <c r="U12" i="1"/>
  <c r="U23" i="1"/>
  <c r="U22" i="1"/>
  <c r="U5" i="1"/>
  <c r="U30" i="1"/>
  <c r="U29" i="1"/>
  <c r="V30" i="1"/>
  <c r="T30" i="1"/>
  <c r="V5" i="1"/>
  <c r="T5" i="1"/>
  <c r="V27" i="1" l="1"/>
  <c r="V26" i="1"/>
  <c r="V28" i="1"/>
  <c r="V11" i="1"/>
  <c r="V20" i="1"/>
  <c r="V24" i="1"/>
  <c r="V21" i="1"/>
  <c r="V19" i="1"/>
  <c r="V4" i="1"/>
  <c r="V9" i="1"/>
  <c r="V17" i="1"/>
  <c r="V16" i="1"/>
  <c r="V15" i="1"/>
  <c r="V14" i="1"/>
  <c r="V13" i="1"/>
  <c r="V12" i="1"/>
  <c r="V23" i="1"/>
  <c r="V22" i="1"/>
  <c r="V29" i="1"/>
  <c r="T22" i="1" l="1"/>
  <c r="T23" i="1" l="1"/>
  <c r="T12" i="1" l="1"/>
  <c r="T13" i="1"/>
  <c r="T14" i="1"/>
  <c r="T15" i="1"/>
  <c r="T16" i="1"/>
  <c r="T17" i="1"/>
  <c r="T9" i="1"/>
  <c r="T4" i="1"/>
  <c r="T19" i="1"/>
  <c r="T21" i="1"/>
  <c r="T24" i="1" l="1"/>
  <c r="T27" i="1" l="1"/>
  <c r="T26" i="1"/>
  <c r="T28" i="1"/>
  <c r="T11" i="1"/>
  <c r="T20" i="1"/>
  <c r="T29" i="1"/>
</calcChain>
</file>

<file path=xl/sharedStrings.xml><?xml version="1.0" encoding="utf-8"?>
<sst xmlns="http://schemas.openxmlformats.org/spreadsheetml/2006/main" count="115" uniqueCount="73">
  <si>
    <t>Material</t>
  </si>
  <si>
    <t>Base Material</t>
  </si>
  <si>
    <t>Composition/Alloy</t>
  </si>
  <si>
    <t>Treatment</t>
  </si>
  <si>
    <t>Modulus of Elasticity (ksi)</t>
  </si>
  <si>
    <t>Aluminum 6061-T6</t>
  </si>
  <si>
    <t>Aluminum</t>
  </si>
  <si>
    <t>T6</t>
  </si>
  <si>
    <t>Ultimate Tensile Strength (psi)</t>
  </si>
  <si>
    <t>Yield Strength (psi)</t>
  </si>
  <si>
    <t>Brinell Hardness</t>
  </si>
  <si>
    <t>Rockwell B Hardness</t>
  </si>
  <si>
    <t>Poisson Ratio</t>
  </si>
  <si>
    <t>Shear Strength (psi)</t>
  </si>
  <si>
    <r>
      <t>Resistivity (</t>
    </r>
    <r>
      <rPr>
        <sz val="11"/>
        <color theme="1"/>
        <rFont val="Calibri"/>
        <family val="2"/>
      </rPr>
      <t>Ω-in)</t>
    </r>
  </si>
  <si>
    <r>
      <t>CTE (</t>
    </r>
    <r>
      <rPr>
        <sz val="11"/>
        <color theme="1"/>
        <rFont val="Calibri"/>
        <family val="2"/>
      </rPr>
      <t>μs/°</t>
    </r>
    <r>
      <rPr>
        <sz val="11"/>
        <color theme="1"/>
        <rFont val="Calibri"/>
        <family val="2"/>
        <scheme val="minor"/>
      </rPr>
      <t>F)</t>
    </r>
  </si>
  <si>
    <r>
      <t>Specific Heat (BTU/lb</t>
    </r>
    <r>
      <rPr>
        <sz val="11"/>
        <color theme="1"/>
        <rFont val="Calibri"/>
        <family val="2"/>
      </rPr>
      <t>°F)</t>
    </r>
  </si>
  <si>
    <r>
      <t>Thermal Conductivity (BTU*in/s*in^2*</t>
    </r>
    <r>
      <rPr>
        <sz val="11"/>
        <color theme="1"/>
        <rFont val="Calibri"/>
        <family val="2"/>
      </rPr>
      <t>°F)</t>
    </r>
  </si>
  <si>
    <r>
      <t>Solidus (</t>
    </r>
    <r>
      <rPr>
        <sz val="11"/>
        <color theme="1"/>
        <rFont val="Calibri"/>
        <family val="2"/>
      </rPr>
      <t>°F)</t>
    </r>
  </si>
  <si>
    <t>Aluminum 5052-H32</t>
  </si>
  <si>
    <t>H32</t>
  </si>
  <si>
    <t>Rockwell C Hardness</t>
  </si>
  <si>
    <t>Density (lb/in^3)</t>
  </si>
  <si>
    <t>H19</t>
  </si>
  <si>
    <t>Aluminum 5052-H19</t>
  </si>
  <si>
    <t>Aluminum 7075-T6</t>
  </si>
  <si>
    <t>Beryllium</t>
  </si>
  <si>
    <t>Copper 145 H04</t>
  </si>
  <si>
    <t>Copper</t>
  </si>
  <si>
    <t>H04</t>
  </si>
  <si>
    <t>UTS/Density</t>
  </si>
  <si>
    <t>Silver</t>
  </si>
  <si>
    <t>Elemental</t>
  </si>
  <si>
    <t>Stainless Steel</t>
  </si>
  <si>
    <t>304 Stainless</t>
  </si>
  <si>
    <t>316 Stainless</t>
  </si>
  <si>
    <t>Tungsten</t>
  </si>
  <si>
    <t>Grade 2 Titanium</t>
  </si>
  <si>
    <t>Titanium</t>
  </si>
  <si>
    <t>Grade 2</t>
  </si>
  <si>
    <t>Nickel 400</t>
  </si>
  <si>
    <t>Nickel</t>
  </si>
  <si>
    <t>As Rolled</t>
  </si>
  <si>
    <t>Annealed</t>
  </si>
  <si>
    <t>Nickel 600</t>
  </si>
  <si>
    <t>Chromel</t>
  </si>
  <si>
    <t>4140 Steel</t>
  </si>
  <si>
    <t>Steel</t>
  </si>
  <si>
    <t>Normalized</t>
  </si>
  <si>
    <t>Input Quantities</t>
  </si>
  <si>
    <t>Computed Properties</t>
  </si>
  <si>
    <t>MoE/Density</t>
  </si>
  <si>
    <t>Uranium</t>
  </si>
  <si>
    <t>U-238 Metal</t>
  </si>
  <si>
    <t>As-Cast</t>
  </si>
  <si>
    <t>Bronze</t>
  </si>
  <si>
    <t>932 Bearing Bronze</t>
  </si>
  <si>
    <t>M07</t>
  </si>
  <si>
    <t>Thermal Diffusivity</t>
  </si>
  <si>
    <t>Molybdenum</t>
  </si>
  <si>
    <t>Indium</t>
  </si>
  <si>
    <t>Gold</t>
  </si>
  <si>
    <t>Vickers Hardness</t>
  </si>
  <si>
    <t>Rhenium</t>
  </si>
  <si>
    <t>Rhodium</t>
  </si>
  <si>
    <t>Niobium</t>
  </si>
  <si>
    <t>360 Brass</t>
  </si>
  <si>
    <t>Brass</t>
  </si>
  <si>
    <t>H02</t>
  </si>
  <si>
    <t>Makrolon GP</t>
  </si>
  <si>
    <t>Polycarbonate</t>
  </si>
  <si>
    <t>Invar 36</t>
  </si>
  <si>
    <t>Cold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</si>
</sst>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D6F7-204A-4FBC-858D-7B70D6599497}">
  <dimension ref="A1:V31"/>
  <sheetViews>
    <sheetView tabSelected="1" workbookViewId="0">
      <pane ySplit="2" topLeftCell="A3" activePane="bottomLeft" state="frozen"/>
      <selection pane="bottomLeft" activeCell="L16" sqref="L16"/>
    </sheetView>
  </sheetViews>
  <sheetFormatPr defaultRowHeight="15" x14ac:dyDescent="0.25"/>
  <cols>
    <col min="1" max="1" width="19.28515625" customWidth="1"/>
    <col min="2" max="3" width="13" customWidth="1"/>
    <col min="4" max="4" width="10.7109375" customWidth="1"/>
    <col min="5" max="5" width="16" customWidth="1"/>
    <col min="6" max="6" width="14.42578125" customWidth="1"/>
    <col min="7" max="7" width="12.28515625" customWidth="1"/>
    <col min="10" max="11" width="12.7109375" customWidth="1"/>
    <col min="13" max="13" width="12.7109375" customWidth="1"/>
    <col min="14" max="14" width="11.140625" customWidth="1"/>
    <col min="16" max="16" width="13.85546875" customWidth="1"/>
    <col min="17" max="17" width="18" customWidth="1"/>
    <col min="22" max="22" width="9.85546875" customWidth="1"/>
  </cols>
  <sheetData>
    <row r="1" spans="1:22" ht="15" customHeight="1" x14ac:dyDescent="0.25">
      <c r="A1" s="5" t="s">
        <v>0</v>
      </c>
      <c r="B1" s="5"/>
      <c r="C1" s="5"/>
      <c r="D1" s="5"/>
      <c r="E1" s="5" t="s">
        <v>49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 t="s">
        <v>50</v>
      </c>
      <c r="U1" s="5"/>
      <c r="V1" s="5"/>
    </row>
    <row r="2" spans="1:22" s="1" customFormat="1" ht="48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1" t="s">
        <v>4</v>
      </c>
      <c r="F2" s="1" t="s">
        <v>8</v>
      </c>
      <c r="G2" s="1" t="s">
        <v>9</v>
      </c>
      <c r="H2" s="1" t="s">
        <v>10</v>
      </c>
      <c r="I2" s="3" t="s">
        <v>62</v>
      </c>
      <c r="J2" s="1" t="s">
        <v>11</v>
      </c>
      <c r="K2" s="1" t="s">
        <v>21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22</v>
      </c>
      <c r="T2" s="1" t="s">
        <v>30</v>
      </c>
      <c r="U2" s="1" t="s">
        <v>51</v>
      </c>
      <c r="V2" s="1" t="s">
        <v>58</v>
      </c>
    </row>
    <row r="3" spans="1:22" x14ac:dyDescent="0.25">
      <c r="A3" t="s">
        <v>71</v>
      </c>
      <c r="B3" t="s">
        <v>41</v>
      </c>
      <c r="C3">
        <v>36</v>
      </c>
      <c r="D3" t="s">
        <v>72</v>
      </c>
      <c r="E3">
        <v>21500</v>
      </c>
      <c r="F3">
        <v>90100</v>
      </c>
      <c r="G3">
        <v>70100</v>
      </c>
      <c r="J3">
        <v>90</v>
      </c>
      <c r="N3" s="2">
        <v>3.2299999999999999E-5</v>
      </c>
      <c r="O3">
        <v>0.72199999999999998</v>
      </c>
      <c r="R3">
        <v>2601</v>
      </c>
      <c r="S3">
        <v>0.29099999999999998</v>
      </c>
      <c r="T3">
        <f>F3/S3</f>
        <v>309621.99312714778</v>
      </c>
      <c r="U3">
        <f>E3/S3</f>
        <v>73883.161512027495</v>
      </c>
    </row>
    <row r="4" spans="1:22" x14ac:dyDescent="0.25">
      <c r="A4" t="s">
        <v>36</v>
      </c>
      <c r="B4" t="s">
        <v>36</v>
      </c>
      <c r="C4" t="s">
        <v>32</v>
      </c>
      <c r="E4">
        <v>58000</v>
      </c>
      <c r="F4">
        <v>142000</v>
      </c>
      <c r="G4">
        <v>109000</v>
      </c>
      <c r="H4">
        <v>294</v>
      </c>
      <c r="K4">
        <v>31</v>
      </c>
      <c r="L4">
        <v>0.28000000000000003</v>
      </c>
      <c r="M4">
        <v>58000</v>
      </c>
      <c r="N4" s="2">
        <v>2.2199999999999999E-6</v>
      </c>
      <c r="O4">
        <v>2.44</v>
      </c>
      <c r="P4">
        <v>3.2000000000000001E-2</v>
      </c>
      <c r="Q4">
        <v>2.186E-3</v>
      </c>
      <c r="R4">
        <v>6100</v>
      </c>
      <c r="S4">
        <v>0.69699999999999995</v>
      </c>
      <c r="T4">
        <f>F4/S4</f>
        <v>203730.27259684363</v>
      </c>
      <c r="U4">
        <f>E4/S4</f>
        <v>83213.773314203732</v>
      </c>
      <c r="V4">
        <f>Q4/(P4*S4)</f>
        <v>9.8009325681492121E-2</v>
      </c>
    </row>
    <row r="5" spans="1:22" x14ac:dyDescent="0.25">
      <c r="A5" t="s">
        <v>59</v>
      </c>
      <c r="B5" t="s">
        <v>59</v>
      </c>
      <c r="C5" t="s">
        <v>32</v>
      </c>
      <c r="D5" t="s">
        <v>43</v>
      </c>
      <c r="E5">
        <v>47900</v>
      </c>
      <c r="F5">
        <v>47000</v>
      </c>
      <c r="H5">
        <v>225</v>
      </c>
      <c r="I5">
        <v>230</v>
      </c>
      <c r="J5">
        <v>98</v>
      </c>
      <c r="K5">
        <v>19</v>
      </c>
      <c r="L5">
        <v>0.38</v>
      </c>
      <c r="M5">
        <v>72500</v>
      </c>
      <c r="N5" s="2">
        <v>2.2400000000000002E-6</v>
      </c>
      <c r="O5">
        <v>2.97</v>
      </c>
      <c r="P5">
        <v>6.0900000000000003E-2</v>
      </c>
      <c r="Q5">
        <v>1.848E-3</v>
      </c>
      <c r="R5">
        <v>4743</v>
      </c>
      <c r="S5">
        <v>0.36919999999999997</v>
      </c>
      <c r="T5">
        <f>F5/S5</f>
        <v>127302.27518959914</v>
      </c>
      <c r="U5">
        <f>E5/S5</f>
        <v>129739.97833152764</v>
      </c>
      <c r="V5">
        <f>Q5/(P5*S5)</f>
        <v>8.2190757275749995E-2</v>
      </c>
    </row>
    <row r="6" spans="1:22" x14ac:dyDescent="0.25">
      <c r="A6" t="s">
        <v>63</v>
      </c>
      <c r="B6" t="s">
        <v>63</v>
      </c>
      <c r="C6" t="s">
        <v>32</v>
      </c>
      <c r="D6" t="s">
        <v>43</v>
      </c>
      <c r="E6">
        <v>68000</v>
      </c>
      <c r="F6">
        <v>155000</v>
      </c>
      <c r="G6">
        <v>42100</v>
      </c>
      <c r="H6">
        <v>165</v>
      </c>
      <c r="I6">
        <v>170</v>
      </c>
      <c r="J6">
        <v>85</v>
      </c>
      <c r="L6">
        <v>0.29599999999999999</v>
      </c>
      <c r="N6" s="2">
        <v>7.6000000000000001E-6</v>
      </c>
      <c r="O6">
        <v>3.44</v>
      </c>
      <c r="P6">
        <v>3.3000000000000002E-2</v>
      </c>
      <c r="Q6" s="2">
        <v>5.3050000000000005E-4</v>
      </c>
      <c r="R6">
        <v>5760</v>
      </c>
      <c r="S6">
        <v>0.75980000000000003</v>
      </c>
      <c r="T6">
        <f>F6/S6</f>
        <v>204001.05290866017</v>
      </c>
      <c r="U6">
        <f>E6/S6</f>
        <v>89497.236114767045</v>
      </c>
      <c r="V6">
        <f>Q6/(P6*S6)</f>
        <v>2.1157880462960747E-2</v>
      </c>
    </row>
    <row r="7" spans="1:22" x14ac:dyDescent="0.25">
      <c r="A7" t="s">
        <v>65</v>
      </c>
      <c r="B7" t="s">
        <v>65</v>
      </c>
      <c r="C7" t="s">
        <v>32</v>
      </c>
      <c r="D7" t="s">
        <v>43</v>
      </c>
      <c r="E7">
        <v>14900</v>
      </c>
      <c r="F7">
        <v>43500</v>
      </c>
      <c r="G7">
        <v>30000</v>
      </c>
      <c r="I7">
        <v>80</v>
      </c>
      <c r="L7">
        <v>0.38</v>
      </c>
      <c r="N7" s="2">
        <v>5.9399999999999999E-6</v>
      </c>
      <c r="O7">
        <v>3.94</v>
      </c>
      <c r="P7">
        <v>6.5000000000000002E-2</v>
      </c>
      <c r="Q7" s="2">
        <v>7.002E-4</v>
      </c>
      <c r="R7">
        <v>4474</v>
      </c>
      <c r="S7">
        <v>0.311</v>
      </c>
      <c r="T7">
        <f>F7/S7</f>
        <v>139871.38263665594</v>
      </c>
      <c r="U7">
        <f>E7/S7</f>
        <v>47909.967845659165</v>
      </c>
      <c r="V7">
        <f>Q7/(P7*S7)</f>
        <v>3.4637645312886468E-2</v>
      </c>
    </row>
    <row r="8" spans="1:22" x14ac:dyDescent="0.25">
      <c r="A8" t="s">
        <v>64</v>
      </c>
      <c r="B8" t="s">
        <v>64</v>
      </c>
      <c r="C8" t="s">
        <v>32</v>
      </c>
      <c r="D8" t="s">
        <v>43</v>
      </c>
      <c r="E8">
        <v>52100</v>
      </c>
      <c r="F8">
        <v>138000</v>
      </c>
      <c r="H8">
        <v>89</v>
      </c>
      <c r="I8">
        <v>100</v>
      </c>
      <c r="J8">
        <v>51</v>
      </c>
      <c r="N8" s="2">
        <v>1.6899999999999999E-6</v>
      </c>
      <c r="O8">
        <v>4.72</v>
      </c>
      <c r="P8">
        <v>5.8099999999999999E-2</v>
      </c>
      <c r="Q8" s="2">
        <v>2.0249999999999999E-3</v>
      </c>
      <c r="R8">
        <v>3560</v>
      </c>
      <c r="S8">
        <v>0.44800000000000001</v>
      </c>
      <c r="T8">
        <f>F8/S8</f>
        <v>308035.71428571426</v>
      </c>
      <c r="U8">
        <f>E8/S8</f>
        <v>116294.64285714286</v>
      </c>
      <c r="V8">
        <f>Q8/(P8*S8)</f>
        <v>7.7798438652569454E-2</v>
      </c>
    </row>
    <row r="9" spans="1:22" x14ac:dyDescent="0.25">
      <c r="A9" t="s">
        <v>37</v>
      </c>
      <c r="B9" t="s">
        <v>38</v>
      </c>
      <c r="C9" t="s">
        <v>39</v>
      </c>
      <c r="E9">
        <v>15200</v>
      </c>
      <c r="F9">
        <v>49900</v>
      </c>
      <c r="G9">
        <v>45000</v>
      </c>
      <c r="H9">
        <v>200</v>
      </c>
      <c r="I9">
        <v>145</v>
      </c>
      <c r="J9">
        <v>80</v>
      </c>
      <c r="L9">
        <v>0.37</v>
      </c>
      <c r="N9" s="2">
        <v>2.0469999999999999E-5</v>
      </c>
      <c r="O9">
        <v>4.78</v>
      </c>
      <c r="P9">
        <v>0.125</v>
      </c>
      <c r="Q9">
        <v>2.1990000000000001E-4</v>
      </c>
      <c r="R9">
        <v>3030</v>
      </c>
      <c r="S9">
        <v>0.16300000000000001</v>
      </c>
      <c r="T9">
        <f>F9/S9</f>
        <v>306134.96932515339</v>
      </c>
      <c r="U9">
        <f>E9/S9</f>
        <v>93251.533742331289</v>
      </c>
      <c r="V9">
        <f>Q9/(P9*S9)</f>
        <v>1.0792638036809816E-2</v>
      </c>
    </row>
    <row r="10" spans="1:22" x14ac:dyDescent="0.25">
      <c r="A10" t="s">
        <v>37</v>
      </c>
      <c r="B10" t="s">
        <v>38</v>
      </c>
      <c r="C10" t="s">
        <v>39</v>
      </c>
      <c r="D10" t="s">
        <v>43</v>
      </c>
      <c r="E10">
        <v>14800</v>
      </c>
      <c r="F10">
        <v>62400</v>
      </c>
      <c r="G10">
        <v>49300</v>
      </c>
      <c r="H10">
        <v>200</v>
      </c>
      <c r="J10">
        <v>98</v>
      </c>
      <c r="L10">
        <v>0.34</v>
      </c>
      <c r="M10">
        <v>55100</v>
      </c>
      <c r="N10" s="2">
        <v>2.05E-5</v>
      </c>
      <c r="O10">
        <v>4.78</v>
      </c>
      <c r="P10">
        <v>0.125</v>
      </c>
      <c r="Q10" s="2">
        <v>2.1990000000000001E-4</v>
      </c>
      <c r="R10">
        <v>3029</v>
      </c>
      <c r="S10">
        <v>0.16300000000000001</v>
      </c>
      <c r="T10">
        <f>F10/S10</f>
        <v>382822.08588957053</v>
      </c>
      <c r="U10">
        <f>E10/S10</f>
        <v>90797.54601226993</v>
      </c>
      <c r="V10">
        <f>Q10/(P10*S10)</f>
        <v>1.0792638036809816E-2</v>
      </c>
    </row>
    <row r="11" spans="1:22" x14ac:dyDescent="0.25">
      <c r="A11" t="s">
        <v>26</v>
      </c>
      <c r="B11" t="s">
        <v>26</v>
      </c>
      <c r="E11">
        <v>43900</v>
      </c>
      <c r="F11">
        <v>53700</v>
      </c>
      <c r="G11">
        <v>34800</v>
      </c>
      <c r="J11">
        <v>80</v>
      </c>
      <c r="L11">
        <v>0.12</v>
      </c>
      <c r="M11">
        <v>50000</v>
      </c>
      <c r="N11" s="2">
        <v>1.6929999999999999E-6</v>
      </c>
      <c r="O11">
        <v>6.39</v>
      </c>
      <c r="P11">
        <v>0.46010000000000001</v>
      </c>
      <c r="Q11">
        <v>2.8939999999999999E-3</v>
      </c>
      <c r="R11">
        <v>2349</v>
      </c>
      <c r="S11">
        <v>6.6619999999999999E-2</v>
      </c>
      <c r="T11">
        <f>F11/S11</f>
        <v>806064.2449714801</v>
      </c>
      <c r="U11">
        <f>E11/S11</f>
        <v>658961.27289102378</v>
      </c>
      <c r="V11">
        <f>Q11/(P11*S11)</f>
        <v>9.4415145154966448E-2</v>
      </c>
    </row>
    <row r="12" spans="1:22" x14ac:dyDescent="0.25">
      <c r="A12" t="s">
        <v>46</v>
      </c>
      <c r="B12" t="s">
        <v>47</v>
      </c>
      <c r="C12">
        <v>4140</v>
      </c>
      <c r="D12" t="s">
        <v>48</v>
      </c>
      <c r="E12">
        <v>29700</v>
      </c>
      <c r="F12">
        <v>148000</v>
      </c>
      <c r="G12">
        <v>97900</v>
      </c>
      <c r="H12">
        <v>302</v>
      </c>
      <c r="I12">
        <v>319</v>
      </c>
      <c r="J12">
        <v>99</v>
      </c>
      <c r="K12">
        <v>32</v>
      </c>
      <c r="L12">
        <v>0.28999999999999998</v>
      </c>
      <c r="N12">
        <v>8.6610000000000006E-6</v>
      </c>
      <c r="O12">
        <v>6.78</v>
      </c>
      <c r="P12">
        <v>0.113</v>
      </c>
      <c r="Q12">
        <v>4.417E-4</v>
      </c>
      <c r="S12">
        <v>0.28399999999999997</v>
      </c>
      <c r="T12">
        <f>F12/S12</f>
        <v>521126.76056338032</v>
      </c>
      <c r="U12">
        <f>E12/S12</f>
        <v>104577.46478873241</v>
      </c>
      <c r="V12">
        <f>Q12/(P12*S12)</f>
        <v>1.3763554780007481E-2</v>
      </c>
    </row>
    <row r="13" spans="1:22" x14ac:dyDescent="0.25">
      <c r="A13" t="s">
        <v>46</v>
      </c>
      <c r="B13" t="s">
        <v>47</v>
      </c>
      <c r="C13">
        <v>4140</v>
      </c>
      <c r="D13" t="s">
        <v>43</v>
      </c>
      <c r="E13">
        <v>29700</v>
      </c>
      <c r="F13">
        <v>95000</v>
      </c>
      <c r="G13">
        <v>60200</v>
      </c>
      <c r="H13">
        <v>197</v>
      </c>
      <c r="I13">
        <v>207</v>
      </c>
      <c r="J13">
        <v>92</v>
      </c>
      <c r="K13">
        <v>13</v>
      </c>
      <c r="L13">
        <v>0.28999999999999998</v>
      </c>
      <c r="N13" s="2">
        <v>8.6610000000000006E-6</v>
      </c>
      <c r="O13">
        <v>6.78</v>
      </c>
      <c r="P13">
        <v>0.113</v>
      </c>
      <c r="Q13">
        <v>4.417E-4</v>
      </c>
      <c r="S13">
        <v>0.28399999999999997</v>
      </c>
      <c r="T13">
        <f>F13/S13</f>
        <v>334507.04225352115</v>
      </c>
      <c r="U13">
        <f>E13/S13</f>
        <v>104577.46478873241</v>
      </c>
      <c r="V13">
        <f>Q13/(P13*S13)</f>
        <v>1.3763554780007481E-2</v>
      </c>
    </row>
    <row r="14" spans="1:22" x14ac:dyDescent="0.25">
      <c r="A14" t="s">
        <v>45</v>
      </c>
      <c r="B14" t="s">
        <v>41</v>
      </c>
      <c r="C14" t="s">
        <v>45</v>
      </c>
      <c r="D14" t="s">
        <v>43</v>
      </c>
      <c r="F14">
        <v>100000</v>
      </c>
      <c r="N14" s="2">
        <v>2.783E-5</v>
      </c>
      <c r="O14">
        <v>7.28</v>
      </c>
      <c r="P14">
        <v>0.107</v>
      </c>
      <c r="Q14">
        <v>2.566E-4</v>
      </c>
      <c r="R14">
        <v>2606</v>
      </c>
      <c r="S14">
        <v>0.31540000000000001</v>
      </c>
      <c r="T14">
        <f>F14/S14</f>
        <v>317057.70450221939</v>
      </c>
      <c r="U14">
        <f>E14/S14</f>
        <v>0</v>
      </c>
      <c r="V14">
        <f>Q14/(P14*S14)</f>
        <v>7.603458595819579E-3</v>
      </c>
    </row>
    <row r="15" spans="1:22" x14ac:dyDescent="0.25">
      <c r="A15" t="s">
        <v>44</v>
      </c>
      <c r="B15" t="s">
        <v>41</v>
      </c>
      <c r="C15">
        <v>600</v>
      </c>
      <c r="D15" t="s">
        <v>43</v>
      </c>
      <c r="F15">
        <v>80000</v>
      </c>
      <c r="G15">
        <v>26100</v>
      </c>
      <c r="N15" s="2">
        <v>4.0550000000000003E-5</v>
      </c>
      <c r="O15">
        <v>7.39</v>
      </c>
      <c r="P15">
        <v>0.106</v>
      </c>
      <c r="Q15">
        <v>1.9870000000000001E-4</v>
      </c>
      <c r="R15">
        <v>2469</v>
      </c>
      <c r="S15">
        <v>0.30599999999999999</v>
      </c>
      <c r="T15">
        <f>F15/S15</f>
        <v>261437.90849673204</v>
      </c>
      <c r="U15">
        <f>E15/S15</f>
        <v>0</v>
      </c>
      <c r="V15">
        <f>Q15/(P15*S15)</f>
        <v>6.1259094832901715E-3</v>
      </c>
    </row>
    <row r="16" spans="1:22" x14ac:dyDescent="0.25">
      <c r="A16" t="s">
        <v>40</v>
      </c>
      <c r="B16" t="s">
        <v>41</v>
      </c>
      <c r="C16">
        <v>400</v>
      </c>
      <c r="D16" t="s">
        <v>43</v>
      </c>
      <c r="E16">
        <v>26000</v>
      </c>
      <c r="F16">
        <v>70000</v>
      </c>
      <c r="G16">
        <v>28000</v>
      </c>
      <c r="L16">
        <v>0.32</v>
      </c>
      <c r="N16" s="2">
        <v>4.0899999999999998E-5</v>
      </c>
      <c r="O16">
        <v>7.7</v>
      </c>
      <c r="P16">
        <v>0.12</v>
      </c>
      <c r="Q16" s="2">
        <v>2.9129999999999998E-4</v>
      </c>
      <c r="R16">
        <v>2370</v>
      </c>
      <c r="S16">
        <v>0.31900000000000001</v>
      </c>
      <c r="T16">
        <f>F16/S16</f>
        <v>219435.73667711599</v>
      </c>
      <c r="U16">
        <f>E16/S16</f>
        <v>81504.702194357364</v>
      </c>
      <c r="V16">
        <f>Q16/(P16*S16)</f>
        <v>7.6097178683385575E-3</v>
      </c>
    </row>
    <row r="17" spans="1:22" x14ac:dyDescent="0.25">
      <c r="A17" t="s">
        <v>40</v>
      </c>
      <c r="B17" t="s">
        <v>41</v>
      </c>
      <c r="C17">
        <v>400</v>
      </c>
      <c r="D17" t="s">
        <v>42</v>
      </c>
      <c r="E17">
        <v>26000</v>
      </c>
      <c r="F17">
        <v>75000</v>
      </c>
      <c r="G17">
        <v>40000</v>
      </c>
      <c r="L17">
        <v>0.32</v>
      </c>
      <c r="N17" s="2">
        <v>4.0939999999999998E-5</v>
      </c>
      <c r="O17">
        <v>7.7</v>
      </c>
      <c r="P17">
        <v>0.12</v>
      </c>
      <c r="Q17" s="2">
        <v>2.9129999999999998E-4</v>
      </c>
      <c r="R17">
        <v>2370</v>
      </c>
      <c r="S17">
        <v>0.31900000000000001</v>
      </c>
      <c r="T17">
        <f>F17/S17</f>
        <v>235109.71786833854</v>
      </c>
      <c r="U17">
        <f>E17/S17</f>
        <v>81504.702194357364</v>
      </c>
      <c r="V17">
        <f>Q17/(P17*S17)</f>
        <v>7.6097178683385575E-3</v>
      </c>
    </row>
    <row r="18" spans="1:22" x14ac:dyDescent="0.25">
      <c r="A18" t="s">
        <v>61</v>
      </c>
      <c r="B18" t="s">
        <v>61</v>
      </c>
      <c r="C18" t="s">
        <v>32</v>
      </c>
      <c r="E18">
        <v>11200</v>
      </c>
      <c r="F18">
        <v>17400</v>
      </c>
      <c r="I18">
        <v>25</v>
      </c>
      <c r="L18">
        <v>0.42</v>
      </c>
      <c r="N18" s="2">
        <v>2.2000000000000001E-6</v>
      </c>
      <c r="O18">
        <v>8</v>
      </c>
      <c r="P18">
        <v>3.0599999999999999E-2</v>
      </c>
      <c r="Q18">
        <v>4.032E-3</v>
      </c>
      <c r="R18">
        <v>1947.97</v>
      </c>
      <c r="S18">
        <v>0.69799999999999995</v>
      </c>
      <c r="T18">
        <f>F18/S18</f>
        <v>24928.366762177651</v>
      </c>
      <c r="U18">
        <f>E18/S18</f>
        <v>16045.845272206305</v>
      </c>
      <c r="V18">
        <f>Q18/(P18*S18)</f>
        <v>0.18877465026125065</v>
      </c>
    </row>
    <row r="19" spans="1:22" x14ac:dyDescent="0.25">
      <c r="A19" t="s">
        <v>35</v>
      </c>
      <c r="B19" t="s">
        <v>33</v>
      </c>
      <c r="C19">
        <v>316</v>
      </c>
      <c r="E19">
        <v>28000</v>
      </c>
      <c r="F19">
        <v>84100</v>
      </c>
      <c r="G19">
        <v>42100</v>
      </c>
      <c r="J19">
        <v>79</v>
      </c>
      <c r="N19" s="2">
        <v>2.9130000000000001E-5</v>
      </c>
      <c r="O19">
        <v>8.89</v>
      </c>
      <c r="P19">
        <v>0.12</v>
      </c>
      <c r="Q19">
        <v>2.1800000000000001E-4</v>
      </c>
      <c r="R19">
        <v>2500</v>
      </c>
      <c r="S19">
        <v>0.28899999999999998</v>
      </c>
      <c r="T19">
        <f>F19/S19</f>
        <v>291003.46020761249</v>
      </c>
      <c r="U19">
        <f>E19/S19</f>
        <v>96885.813148788933</v>
      </c>
      <c r="V19">
        <f>Q19/(P19*S19)</f>
        <v>6.2860438292964256E-3</v>
      </c>
    </row>
    <row r="20" spans="1:22" x14ac:dyDescent="0.25">
      <c r="A20" t="s">
        <v>27</v>
      </c>
      <c r="B20" t="s">
        <v>28</v>
      </c>
      <c r="C20">
        <v>145</v>
      </c>
      <c r="D20" t="s">
        <v>29</v>
      </c>
      <c r="E20">
        <v>17400</v>
      </c>
      <c r="F20">
        <v>47900</v>
      </c>
      <c r="G20">
        <v>44200</v>
      </c>
      <c r="H20">
        <v>76</v>
      </c>
      <c r="J20">
        <v>43</v>
      </c>
      <c r="L20">
        <v>0.31</v>
      </c>
      <c r="N20" s="2">
        <v>7.2989999999999999E-7</v>
      </c>
      <c r="O20">
        <v>9.5</v>
      </c>
      <c r="P20">
        <v>9.1999999999999998E-2</v>
      </c>
      <c r="Q20">
        <v>4.7450000000000001E-3</v>
      </c>
      <c r="R20">
        <v>1924</v>
      </c>
      <c r="S20">
        <v>0.32300000000000001</v>
      </c>
      <c r="T20">
        <f>F20/S20</f>
        <v>148297.21362229102</v>
      </c>
      <c r="U20">
        <f>E20/S20</f>
        <v>53869.969040247677</v>
      </c>
      <c r="V20">
        <f>Q20/(P20*S20)</f>
        <v>0.15967828779108897</v>
      </c>
    </row>
    <row r="21" spans="1:22" x14ac:dyDescent="0.25">
      <c r="A21" t="s">
        <v>34</v>
      </c>
      <c r="B21" t="s">
        <v>33</v>
      </c>
      <c r="C21">
        <v>304</v>
      </c>
      <c r="E21">
        <v>28000</v>
      </c>
      <c r="F21">
        <v>73200</v>
      </c>
      <c r="G21">
        <v>31200</v>
      </c>
      <c r="H21">
        <v>123</v>
      </c>
      <c r="J21">
        <v>70</v>
      </c>
      <c r="L21">
        <v>0.28999999999999998</v>
      </c>
      <c r="N21" s="2">
        <v>2.8350000000000001E-5</v>
      </c>
      <c r="O21">
        <v>9.61</v>
      </c>
      <c r="P21">
        <v>0.12</v>
      </c>
      <c r="Q21">
        <v>2.1599999999999999E-4</v>
      </c>
      <c r="R21">
        <v>2550</v>
      </c>
      <c r="S21">
        <v>0.28899999999999998</v>
      </c>
      <c r="T21">
        <f>F21/S21</f>
        <v>253287.19723183394</v>
      </c>
      <c r="U21">
        <f>E21/S21</f>
        <v>96885.813148788933</v>
      </c>
      <c r="V21">
        <f>Q21/(P21*S21)</f>
        <v>6.2283737024221462E-3</v>
      </c>
    </row>
    <row r="22" spans="1:22" x14ac:dyDescent="0.25">
      <c r="A22" t="s">
        <v>56</v>
      </c>
      <c r="B22" t="s">
        <v>55</v>
      </c>
      <c r="C22">
        <v>932</v>
      </c>
      <c r="D22" t="s">
        <v>57</v>
      </c>
      <c r="E22">
        <v>14500</v>
      </c>
      <c r="F22">
        <v>34800</v>
      </c>
      <c r="G22">
        <v>18100</v>
      </c>
      <c r="H22">
        <v>65</v>
      </c>
      <c r="N22" s="2">
        <v>5.6690000000000003E-6</v>
      </c>
      <c r="O22">
        <v>10</v>
      </c>
      <c r="P22">
        <v>0.09</v>
      </c>
      <c r="Q22" s="2">
        <v>7.8899999999999999E-4</v>
      </c>
      <c r="R22">
        <v>1570</v>
      </c>
      <c r="S22">
        <v>0.32300000000000001</v>
      </c>
      <c r="T22">
        <f>F22/S22</f>
        <v>107739.93808049535</v>
      </c>
      <c r="U22">
        <f>E22/S22</f>
        <v>44891.640866873066</v>
      </c>
      <c r="V22">
        <f>Q22/(P22*S22)</f>
        <v>2.7141382868937049E-2</v>
      </c>
    </row>
    <row r="23" spans="1:22" x14ac:dyDescent="0.25">
      <c r="A23" t="s">
        <v>53</v>
      </c>
      <c r="B23" t="s">
        <v>52</v>
      </c>
      <c r="D23" t="s">
        <v>54</v>
      </c>
      <c r="E23">
        <v>27600</v>
      </c>
      <c r="F23">
        <v>58000</v>
      </c>
      <c r="G23">
        <v>29000</v>
      </c>
      <c r="H23">
        <v>185</v>
      </c>
      <c r="I23">
        <v>190</v>
      </c>
      <c r="J23">
        <v>90</v>
      </c>
      <c r="K23">
        <v>10</v>
      </c>
      <c r="L23">
        <v>0.22</v>
      </c>
      <c r="N23" s="2">
        <v>1.181E-5</v>
      </c>
      <c r="O23">
        <v>10.6</v>
      </c>
      <c r="P23">
        <v>2.7629999999999998E-2</v>
      </c>
      <c r="Q23" s="2">
        <v>3.5879999999999999E-4</v>
      </c>
      <c r="R23">
        <v>2070.1</v>
      </c>
      <c r="S23">
        <v>0.68889999999999996</v>
      </c>
      <c r="T23">
        <f>F23/S23</f>
        <v>84192.190448541165</v>
      </c>
      <c r="U23">
        <f>E23/S23</f>
        <v>40063.869937581658</v>
      </c>
      <c r="V23">
        <f>Q23/(P23*S23)</f>
        <v>1.8850174056770235E-2</v>
      </c>
    </row>
    <row r="24" spans="1:22" x14ac:dyDescent="0.25">
      <c r="A24" t="s">
        <v>31</v>
      </c>
      <c r="B24" t="s">
        <v>31</v>
      </c>
      <c r="C24" t="s">
        <v>32</v>
      </c>
      <c r="E24">
        <v>11000</v>
      </c>
      <c r="F24">
        <v>20300</v>
      </c>
      <c r="L24">
        <v>0.37</v>
      </c>
      <c r="N24" s="2">
        <v>6.0999999999999998E-7</v>
      </c>
      <c r="O24">
        <v>10.9</v>
      </c>
      <c r="P24">
        <v>5.5899999999999998E-2</v>
      </c>
      <c r="Q24">
        <v>5.6129999999999999E-3</v>
      </c>
      <c r="R24">
        <v>1763.5</v>
      </c>
      <c r="S24">
        <v>0.379</v>
      </c>
      <c r="T24">
        <f>F24/S24</f>
        <v>53562.005277044853</v>
      </c>
      <c r="U24">
        <f>E24/S24</f>
        <v>29023.746701846965</v>
      </c>
      <c r="V24">
        <f>Q24/(P24*S24)</f>
        <v>0.26493786020079202</v>
      </c>
    </row>
    <row r="25" spans="1:22" x14ac:dyDescent="0.25">
      <c r="A25" t="s">
        <v>66</v>
      </c>
      <c r="B25" t="s">
        <v>67</v>
      </c>
      <c r="C25">
        <v>360</v>
      </c>
      <c r="D25" t="s">
        <v>68</v>
      </c>
      <c r="E25">
        <v>14100</v>
      </c>
      <c r="F25">
        <v>68200</v>
      </c>
      <c r="G25">
        <v>52200</v>
      </c>
      <c r="J25">
        <v>80</v>
      </c>
      <c r="L25">
        <v>0.311</v>
      </c>
      <c r="M25">
        <v>37700</v>
      </c>
      <c r="N25" s="2">
        <v>2.6000000000000001E-6</v>
      </c>
      <c r="O25">
        <v>11.4</v>
      </c>
      <c r="P25">
        <v>9.0800000000000006E-2</v>
      </c>
      <c r="Q25">
        <v>1.539E-3</v>
      </c>
      <c r="R25">
        <v>1630</v>
      </c>
      <c r="S25">
        <v>0.307</v>
      </c>
      <c r="T25">
        <f>F25/S25</f>
        <v>222149.83713355049</v>
      </c>
      <c r="U25">
        <f>E25/S25</f>
        <v>45928.338762214982</v>
      </c>
      <c r="V25">
        <f>Q25/(P25*S25)</f>
        <v>5.5209573964327227E-2</v>
      </c>
    </row>
    <row r="26" spans="1:22" x14ac:dyDescent="0.25">
      <c r="A26" t="s">
        <v>24</v>
      </c>
      <c r="B26" t="s">
        <v>6</v>
      </c>
      <c r="C26">
        <v>5052</v>
      </c>
      <c r="D26" t="s">
        <v>23</v>
      </c>
      <c r="E26">
        <v>10200</v>
      </c>
      <c r="F26">
        <v>47900</v>
      </c>
      <c r="G26">
        <v>47100</v>
      </c>
      <c r="H26">
        <v>88</v>
      </c>
      <c r="J26">
        <v>54</v>
      </c>
      <c r="L26">
        <v>0.33</v>
      </c>
      <c r="M26">
        <v>29000</v>
      </c>
      <c r="N26" s="2">
        <v>1.9649999999999998E-6</v>
      </c>
      <c r="O26">
        <v>12.3</v>
      </c>
      <c r="P26">
        <v>0.21</v>
      </c>
      <c r="Q26">
        <v>1.8519999999999999E-3</v>
      </c>
      <c r="R26">
        <v>1125</v>
      </c>
      <c r="S26">
        <v>9.6799999999999997E-2</v>
      </c>
      <c r="T26">
        <f>F26/S26</f>
        <v>494834.71074380167</v>
      </c>
      <c r="U26">
        <f>E26/S26</f>
        <v>105371.90082644629</v>
      </c>
      <c r="V26">
        <f>Q26/(P26*S26)</f>
        <v>9.1105863833136555E-2</v>
      </c>
    </row>
    <row r="27" spans="1:22" x14ac:dyDescent="0.25">
      <c r="A27" t="s">
        <v>19</v>
      </c>
      <c r="B27" t="s">
        <v>6</v>
      </c>
      <c r="C27">
        <v>5052</v>
      </c>
      <c r="D27" t="s">
        <v>20</v>
      </c>
      <c r="E27">
        <v>10200</v>
      </c>
      <c r="F27">
        <v>33000</v>
      </c>
      <c r="G27">
        <v>28000</v>
      </c>
      <c r="H27">
        <v>60</v>
      </c>
      <c r="L27">
        <v>0.33</v>
      </c>
      <c r="M27">
        <v>20000</v>
      </c>
      <c r="N27" s="2">
        <v>1.9649999999999998E-6</v>
      </c>
      <c r="O27">
        <v>12.3</v>
      </c>
      <c r="P27">
        <v>0.21</v>
      </c>
      <c r="Q27">
        <v>1.8519999999999999E-3</v>
      </c>
      <c r="R27">
        <v>1125</v>
      </c>
      <c r="S27">
        <v>9.6799999999999997E-2</v>
      </c>
      <c r="T27">
        <f>F27/S27</f>
        <v>340909.09090909094</v>
      </c>
      <c r="U27">
        <f>E27/S27</f>
        <v>105371.90082644629</v>
      </c>
      <c r="V27">
        <f>Q27/(P27*S27)</f>
        <v>9.1105863833136555E-2</v>
      </c>
    </row>
    <row r="28" spans="1:22" x14ac:dyDescent="0.25">
      <c r="A28" t="s">
        <v>25</v>
      </c>
      <c r="B28" t="s">
        <v>6</v>
      </c>
      <c r="C28">
        <v>7075</v>
      </c>
      <c r="D28" t="s">
        <v>7</v>
      </c>
      <c r="E28">
        <v>10400</v>
      </c>
      <c r="F28">
        <v>83000</v>
      </c>
      <c r="G28">
        <v>73000</v>
      </c>
      <c r="H28">
        <v>150</v>
      </c>
      <c r="J28">
        <v>87</v>
      </c>
      <c r="L28">
        <v>0.33</v>
      </c>
      <c r="M28">
        <v>48000</v>
      </c>
      <c r="N28" s="2">
        <v>2.0279999999999999E-6</v>
      </c>
      <c r="O28">
        <v>13.1</v>
      </c>
      <c r="P28">
        <v>0.22900000000000001</v>
      </c>
      <c r="Q28">
        <v>1.7359999999999999E-3</v>
      </c>
      <c r="R28">
        <v>890</v>
      </c>
      <c r="S28">
        <v>0.10199999999999999</v>
      </c>
      <c r="T28">
        <f>F28/S28</f>
        <v>813725.49019607843</v>
      </c>
      <c r="U28">
        <f>E28/S28</f>
        <v>101960.7843137255</v>
      </c>
      <c r="V28">
        <f>Q28/(P28*S28)</f>
        <v>7.4321431629420329E-2</v>
      </c>
    </row>
    <row r="29" spans="1:22" x14ac:dyDescent="0.25">
      <c r="A29" t="s">
        <v>5</v>
      </c>
      <c r="B29" t="s">
        <v>6</v>
      </c>
      <c r="C29">
        <v>6061</v>
      </c>
      <c r="D29" t="s">
        <v>7</v>
      </c>
      <c r="E29">
        <v>10000</v>
      </c>
      <c r="F29">
        <v>45000</v>
      </c>
      <c r="G29">
        <v>40000</v>
      </c>
      <c r="H29">
        <v>95</v>
      </c>
      <c r="I29">
        <v>107</v>
      </c>
      <c r="J29">
        <v>60</v>
      </c>
      <c r="L29">
        <v>0.33</v>
      </c>
      <c r="M29">
        <v>30000</v>
      </c>
      <c r="N29" s="2">
        <v>1.5710000000000001E-6</v>
      </c>
      <c r="O29">
        <v>13.1</v>
      </c>
      <c r="P29">
        <v>0.124</v>
      </c>
      <c r="Q29">
        <v>2.238E-3</v>
      </c>
      <c r="R29">
        <v>1080</v>
      </c>
      <c r="S29">
        <v>9.7500000000000003E-2</v>
      </c>
      <c r="T29">
        <f>F29/S29</f>
        <v>461538.4615384615</v>
      </c>
      <c r="U29">
        <f>E29/S29</f>
        <v>102564.10256410256</v>
      </c>
      <c r="V29">
        <f>Q29/(P29*S29)</f>
        <v>0.18511166253101738</v>
      </c>
    </row>
    <row r="30" spans="1:22" x14ac:dyDescent="0.25">
      <c r="A30" t="s">
        <v>60</v>
      </c>
      <c r="B30" t="s">
        <v>60</v>
      </c>
      <c r="C30" t="s">
        <v>32</v>
      </c>
      <c r="D30" t="s">
        <v>43</v>
      </c>
      <c r="E30">
        <v>1848</v>
      </c>
      <c r="F30">
        <v>653</v>
      </c>
      <c r="H30">
        <v>0.9</v>
      </c>
      <c r="I30">
        <v>10</v>
      </c>
      <c r="L30">
        <v>0.44979999999999998</v>
      </c>
      <c r="N30" s="2">
        <v>3.3100000000000001E-6</v>
      </c>
      <c r="O30">
        <v>18.3</v>
      </c>
      <c r="P30">
        <v>5.57E-2</v>
      </c>
      <c r="Q30">
        <v>1.121E-3</v>
      </c>
      <c r="R30">
        <v>313.89999999999998</v>
      </c>
      <c r="S30">
        <v>0.26400000000000001</v>
      </c>
      <c r="T30">
        <f>F30/S30</f>
        <v>2473.4848484848485</v>
      </c>
      <c r="U30">
        <f>E30/S30</f>
        <v>7000</v>
      </c>
      <c r="V30">
        <f>Q30/(P30*S30)</f>
        <v>7.6233610793754417E-2</v>
      </c>
    </row>
    <row r="31" spans="1:22" x14ac:dyDescent="0.25">
      <c r="A31" t="s">
        <v>69</v>
      </c>
      <c r="B31" t="s">
        <v>70</v>
      </c>
      <c r="E31">
        <v>340</v>
      </c>
      <c r="F31">
        <v>9500</v>
      </c>
      <c r="G31">
        <v>9000</v>
      </c>
      <c r="L31">
        <v>0.38</v>
      </c>
      <c r="M31">
        <v>10000</v>
      </c>
      <c r="O31">
        <v>37.5</v>
      </c>
      <c r="Q31" s="2">
        <v>2.604E-6</v>
      </c>
      <c r="S31">
        <v>4.335E-2</v>
      </c>
      <c r="T31">
        <f>F31/S31</f>
        <v>219146.48212226067</v>
      </c>
      <c r="U31">
        <f>E31/S31</f>
        <v>7843.1372549019607</v>
      </c>
    </row>
  </sheetData>
  <autoFilter ref="A2:V2" xr:uid="{9108AD1D-A28B-4749-98F2-5D16BF8D0F07}">
    <sortState xmlns:xlrd2="http://schemas.microsoft.com/office/spreadsheetml/2017/richdata2" ref="A3:V31">
      <sortCondition ref="O2"/>
    </sortState>
  </autoFilter>
  <mergeCells count="3">
    <mergeCell ref="A1:D1"/>
    <mergeCell ref="T1:V1"/>
    <mergeCell ref="E1:S1"/>
  </mergeCells>
  <phoneticPr fontId="2" type="noConversion"/>
  <conditionalFormatting sqref="E1:E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2020-08-10T03:27:50Z</dcterms:created>
  <dcterms:modified xsi:type="dcterms:W3CDTF">2021-07-06T06:36:47Z</dcterms:modified>
</cp:coreProperties>
</file>