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Temperature-Measurement-Electronics\"/>
    </mc:Choice>
  </mc:AlternateContent>
  <xr:revisionPtr revIDLastSave="0" documentId="8_{8551DEC1-B8B1-4E69-91B2-E2492AD4372E}" xr6:coauthVersionLast="45" xr6:coauthVersionMax="45" xr10:uidLastSave="{00000000-0000-0000-0000-000000000000}"/>
  <bookViews>
    <workbookView xWindow="25080" yWindow="-165" windowWidth="25440" windowHeight="15390" xr2:uid="{A3506034-1ECB-4AE8-A296-F58B60626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6" i="1"/>
  <c r="P2" i="1"/>
  <c r="K2" i="1" l="1"/>
  <c r="B2" i="1"/>
  <c r="B14" i="1" s="1"/>
  <c r="F2" i="1"/>
  <c r="B8" i="1" l="1"/>
  <c r="B21" i="1"/>
  <c r="B29" i="1"/>
  <c r="B37" i="1"/>
  <c r="B45" i="1"/>
  <c r="B53" i="1"/>
  <c r="B22" i="1"/>
  <c r="B38" i="1"/>
  <c r="B30" i="1"/>
  <c r="B46" i="1"/>
  <c r="B54" i="1"/>
  <c r="B31" i="1"/>
  <c r="B47" i="1"/>
  <c r="B32" i="1"/>
  <c r="B48" i="1"/>
  <c r="B25" i="1"/>
  <c r="B41" i="1"/>
  <c r="B36" i="1"/>
  <c r="B23" i="1"/>
  <c r="B39" i="1"/>
  <c r="B55" i="1"/>
  <c r="B24" i="1"/>
  <c r="B40" i="1"/>
  <c r="B56" i="1"/>
  <c r="B33" i="1"/>
  <c r="B49" i="1"/>
  <c r="B44" i="1"/>
  <c r="B52" i="1"/>
  <c r="B26" i="1"/>
  <c r="B34" i="1"/>
  <c r="B42" i="1"/>
  <c r="B50" i="1"/>
  <c r="B27" i="1"/>
  <c r="B35" i="1"/>
  <c r="B43" i="1"/>
  <c r="B51" i="1"/>
  <c r="B28" i="1"/>
  <c r="B7" i="1"/>
  <c r="D8" i="1" s="1"/>
  <c r="E8" i="1" s="1"/>
  <c r="F8" i="1" s="1"/>
  <c r="B15" i="1"/>
  <c r="D15" i="1" s="1"/>
  <c r="E15" i="1" s="1"/>
  <c r="F15" i="1" s="1"/>
  <c r="B13" i="1"/>
  <c r="D14" i="1" s="1"/>
  <c r="E14" i="1" s="1"/>
  <c r="F14" i="1" s="1"/>
  <c r="B12" i="1"/>
  <c r="G7" i="1"/>
  <c r="B11" i="1"/>
  <c r="B10" i="1"/>
  <c r="B6" i="1"/>
  <c r="B9" i="1"/>
  <c r="B16" i="1"/>
  <c r="G8" i="1" l="1"/>
  <c r="H8" i="1"/>
  <c r="H7" i="1"/>
  <c r="D12" i="1"/>
  <c r="E12" i="1" s="1"/>
  <c r="F12" i="1" s="1"/>
  <c r="D16" i="1"/>
  <c r="E16" i="1" s="1"/>
  <c r="F16" i="1" s="1"/>
  <c r="D9" i="1"/>
  <c r="E9" i="1" s="1"/>
  <c r="F9" i="1" s="1"/>
  <c r="D11" i="1"/>
  <c r="E11" i="1" s="1"/>
  <c r="F11" i="1" s="1"/>
  <c r="H6" i="1"/>
  <c r="G6" i="1"/>
  <c r="D7" i="1"/>
  <c r="D13" i="1"/>
  <c r="E13" i="1" s="1"/>
  <c r="F13" i="1" s="1"/>
  <c r="D10" i="1"/>
  <c r="E10" i="1" s="1"/>
  <c r="F10" i="1" s="1"/>
  <c r="I6" i="1" l="1"/>
  <c r="I8" i="1"/>
  <c r="I7" i="1"/>
  <c r="G11" i="1"/>
  <c r="G9" i="1"/>
  <c r="H9" i="1"/>
  <c r="G10" i="1"/>
  <c r="H10" i="1"/>
  <c r="E7" i="1"/>
  <c r="F7" i="1" s="1"/>
  <c r="D6" i="1"/>
  <c r="E6" i="1" s="1"/>
  <c r="F6" i="1" s="1"/>
  <c r="G12" i="1"/>
  <c r="H12" i="1"/>
  <c r="I10" i="1" l="1"/>
  <c r="I9" i="1"/>
  <c r="I12" i="1"/>
  <c r="H11" i="1"/>
  <c r="G16" i="1" l="1"/>
  <c r="G19" i="1" s="1"/>
  <c r="H16" i="1"/>
  <c r="I16" i="1" s="1"/>
  <c r="I11" i="1"/>
  <c r="G13" i="1"/>
  <c r="H13" i="1"/>
  <c r="I13" i="1" s="1"/>
  <c r="G14" i="1"/>
  <c r="H14" i="1"/>
  <c r="I14" i="1" s="1"/>
  <c r="G15" i="1" l="1"/>
  <c r="H15" i="1"/>
  <c r="I15" i="1" s="1"/>
</calcChain>
</file>

<file path=xl/sharedStrings.xml><?xml version="1.0" encoding="utf-8"?>
<sst xmlns="http://schemas.openxmlformats.org/spreadsheetml/2006/main" count="26" uniqueCount="26">
  <si>
    <t>Temperature</t>
  </si>
  <si>
    <t>PRT Resistance</t>
  </si>
  <si>
    <t>Wire Resistance</t>
  </si>
  <si>
    <t>Total Resistance</t>
  </si>
  <si>
    <t>a</t>
  </si>
  <si>
    <t>b</t>
  </si>
  <si>
    <t>c</t>
  </si>
  <si>
    <t>Wire Length</t>
  </si>
  <si>
    <t>Wire resistivity (ohm/1kft)</t>
  </si>
  <si>
    <t>Deg/Ohm</t>
  </si>
  <si>
    <t>Apparent Temp</t>
  </si>
  <si>
    <t>Difference</t>
  </si>
  <si>
    <t>Excitation Current</t>
  </si>
  <si>
    <t>Voltage</t>
  </si>
  <si>
    <t>Leakage Current</t>
  </si>
  <si>
    <t>Channels</t>
  </si>
  <si>
    <t>Total Leakage</t>
  </si>
  <si>
    <t>Voltage w/Leakage</t>
  </si>
  <si>
    <t>Temp</t>
  </si>
  <si>
    <t>GT0</t>
  </si>
  <si>
    <t>Vref+</t>
  </si>
  <si>
    <t>Vref-</t>
  </si>
  <si>
    <t>DN</t>
  </si>
  <si>
    <t>Bits</t>
  </si>
  <si>
    <t>Precision</t>
  </si>
  <si>
    <t>Series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</si>
</sst>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0" formatCode="0.0"/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D816-59C3-40EC-8FE8-CB898A5856F2}">
  <dimension ref="A1:P56"/>
  <sheetViews>
    <sheetView tabSelected="1" workbookViewId="0">
      <selection activeCell="C5" sqref="C5"/>
    </sheetView>
  </sheetViews>
  <sheetFormatPr defaultRowHeight="15" x14ac:dyDescent="0.25"/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</v>
      </c>
      <c r="G1" t="s">
        <v>12</v>
      </c>
      <c r="H1" t="s">
        <v>25</v>
      </c>
      <c r="I1" t="s">
        <v>14</v>
      </c>
      <c r="J1" t="s">
        <v>15</v>
      </c>
      <c r="K1" t="s">
        <v>16</v>
      </c>
      <c r="M1" t="s">
        <v>20</v>
      </c>
      <c r="N1" t="s">
        <v>21</v>
      </c>
      <c r="O1" t="s">
        <v>23</v>
      </c>
      <c r="P1" t="s">
        <v>24</v>
      </c>
    </row>
    <row r="2" spans="1:16" x14ac:dyDescent="0.25">
      <c r="A2" s="1">
        <v>3.9083E-3</v>
      </c>
      <c r="B2">
        <f xml:space="preserve"> -0.0000005775</f>
        <v>-5.7749999999999998E-7</v>
      </c>
      <c r="C2" s="1">
        <v>-4.1830000000000003E-12</v>
      </c>
      <c r="D2">
        <v>5</v>
      </c>
      <c r="E2">
        <v>41.62</v>
      </c>
      <c r="F2">
        <f>(E2/1000)*2*D2</f>
        <v>0.41619999999999996</v>
      </c>
      <c r="G2">
        <v>3.0000000000000001E-3</v>
      </c>
      <c r="H2">
        <v>100</v>
      </c>
      <c r="I2">
        <v>9.9999999999999995E-7</v>
      </c>
      <c r="J2">
        <v>8</v>
      </c>
      <c r="K2">
        <f>J2*I2</f>
        <v>7.9999999999999996E-6</v>
      </c>
      <c r="M2">
        <v>4.0960000000000001</v>
      </c>
      <c r="N2">
        <v>2.5</v>
      </c>
      <c r="O2">
        <v>10</v>
      </c>
      <c r="P2">
        <f>(M2-N2)/2^O2</f>
        <v>1.5585937500000001E-3</v>
      </c>
    </row>
    <row r="5" spans="1:16" x14ac:dyDescent="0.25">
      <c r="A5" t="s">
        <v>0</v>
      </c>
      <c r="B5" t="s">
        <v>1</v>
      </c>
      <c r="C5" t="s">
        <v>3</v>
      </c>
      <c r="D5" t="s">
        <v>9</v>
      </c>
      <c r="E5" t="s">
        <v>10</v>
      </c>
      <c r="F5" t="s">
        <v>11</v>
      </c>
      <c r="G5" t="s">
        <v>13</v>
      </c>
      <c r="H5" t="s">
        <v>17</v>
      </c>
      <c r="I5" t="s">
        <v>22</v>
      </c>
    </row>
    <row r="6" spans="1:16" x14ac:dyDescent="0.25">
      <c r="A6">
        <v>0</v>
      </c>
      <c r="B6" s="2">
        <f>1000*(1+$A$2*A6+$B$2*A6^2)</f>
        <v>1000</v>
      </c>
      <c r="C6" s="2">
        <f>$F$2+B6</f>
        <v>1000.4162</v>
      </c>
      <c r="D6">
        <f>D7</f>
        <v>0.25605489817016547</v>
      </c>
      <c r="E6">
        <f>A6+($F$2*D6)</f>
        <v>0.10657004861842286</v>
      </c>
      <c r="F6" s="3">
        <f>(E6-A6)</f>
        <v>0.10657004861842286</v>
      </c>
      <c r="G6">
        <f>$G$2*C6</f>
        <v>3.0012486000000003</v>
      </c>
      <c r="H6">
        <f>($G$2-$K$2)*C6</f>
        <v>2.9932452703999997</v>
      </c>
      <c r="I6">
        <f>ROUND((H6-$N$2)/$P$2, 0)</f>
        <v>316</v>
      </c>
    </row>
    <row r="7" spans="1:16" x14ac:dyDescent="0.25">
      <c r="A7">
        <v>5</v>
      </c>
      <c r="B7" s="2">
        <f t="shared" ref="B7:B17" si="0">1000*(1+$A$2*A7+$B$2*A7^2)</f>
        <v>1019.5270625000002</v>
      </c>
      <c r="C7" s="2">
        <f t="shared" ref="C7:C16" si="1">$F$2+B7</f>
        <v>1019.9432625000002</v>
      </c>
      <c r="D7">
        <f>(A7-A6)/(B7-B6)</f>
        <v>0.25605489817016547</v>
      </c>
      <c r="E7">
        <f t="shared" ref="E7:E16" si="2">A7+($F$2*D7)</f>
        <v>5.1065700486184227</v>
      </c>
      <c r="F7" s="3">
        <f t="shared" ref="F7:F16" si="3">(E7-A7)</f>
        <v>0.10657004861842267</v>
      </c>
      <c r="G7">
        <f t="shared" ref="G7:G17" si="4">$G$2*C7</f>
        <v>3.0598297875000005</v>
      </c>
      <c r="H7">
        <f t="shared" ref="H7:H17" si="5">($G$2-$K$2)*C7</f>
        <v>3.0516702414000005</v>
      </c>
      <c r="I7">
        <f t="shared" ref="I7:I16" si="6">ROUND((H7-$N$2)/$P$2, 0)</f>
        <v>354</v>
      </c>
    </row>
    <row r="8" spans="1:16" x14ac:dyDescent="0.25">
      <c r="A8">
        <v>10</v>
      </c>
      <c r="B8" s="2">
        <f t="shared" si="0"/>
        <v>1039.0252499999999</v>
      </c>
      <c r="C8" s="2">
        <f t="shared" si="1"/>
        <v>1039.4414499999998</v>
      </c>
      <c r="D8">
        <f t="shared" ref="D8:D16" si="7">(A8-A7)/(B8-B7)</f>
        <v>0.25643409163031516</v>
      </c>
      <c r="E8">
        <f t="shared" si="2"/>
        <v>10.106727868936536</v>
      </c>
      <c r="F8" s="3">
        <f t="shared" si="3"/>
        <v>0.1067278689365363</v>
      </c>
      <c r="G8">
        <f t="shared" si="4"/>
        <v>3.1183243499999995</v>
      </c>
      <c r="H8">
        <f t="shared" si="5"/>
        <v>3.1100088183999994</v>
      </c>
      <c r="I8">
        <f t="shared" si="6"/>
        <v>391</v>
      </c>
    </row>
    <row r="9" spans="1:16" x14ac:dyDescent="0.25">
      <c r="A9">
        <v>15</v>
      </c>
      <c r="B9" s="2">
        <f t="shared" si="0"/>
        <v>1058.4945625000003</v>
      </c>
      <c r="C9" s="2">
        <f t="shared" si="1"/>
        <v>1058.9107625000001</v>
      </c>
      <c r="D9">
        <f t="shared" si="7"/>
        <v>0.25681440985653253</v>
      </c>
      <c r="E9">
        <f t="shared" si="2"/>
        <v>15.10688615738229</v>
      </c>
      <c r="F9" s="3">
        <f t="shared" si="3"/>
        <v>0.10688615738228968</v>
      </c>
      <c r="G9">
        <f t="shared" si="4"/>
        <v>3.1767322875000006</v>
      </c>
      <c r="H9">
        <f t="shared" si="5"/>
        <v>3.1682610014000003</v>
      </c>
      <c r="I9">
        <f t="shared" si="6"/>
        <v>429</v>
      </c>
    </row>
    <row r="10" spans="1:16" x14ac:dyDescent="0.25">
      <c r="A10">
        <v>20</v>
      </c>
      <c r="B10" s="2">
        <f t="shared" si="0"/>
        <v>1077.9349999999999</v>
      </c>
      <c r="C10" s="2">
        <f t="shared" si="1"/>
        <v>1078.3511999999998</v>
      </c>
      <c r="D10">
        <f t="shared" si="7"/>
        <v>0.25719585786071325</v>
      </c>
      <c r="E10">
        <f t="shared" si="2"/>
        <v>20.10704491604163</v>
      </c>
      <c r="F10" s="3">
        <f t="shared" si="3"/>
        <v>0.10704491604163024</v>
      </c>
      <c r="G10">
        <f t="shared" si="4"/>
        <v>3.2350535999999996</v>
      </c>
      <c r="H10">
        <f t="shared" si="5"/>
        <v>3.2264267903999992</v>
      </c>
      <c r="I10">
        <f t="shared" si="6"/>
        <v>466</v>
      </c>
    </row>
    <row r="11" spans="1:16" x14ac:dyDescent="0.25">
      <c r="A11">
        <v>25</v>
      </c>
      <c r="B11" s="2">
        <f t="shared" si="0"/>
        <v>1097.3465625000001</v>
      </c>
      <c r="C11" s="2">
        <f t="shared" si="1"/>
        <v>1097.7627625</v>
      </c>
      <c r="D11">
        <f t="shared" si="7"/>
        <v>0.25757844068451241</v>
      </c>
      <c r="E11">
        <f t="shared" si="2"/>
        <v>25.107204147012894</v>
      </c>
      <c r="F11" s="3">
        <f t="shared" si="3"/>
        <v>0.10720414701289371</v>
      </c>
      <c r="G11">
        <f t="shared" si="4"/>
        <v>3.2932882875000002</v>
      </c>
      <c r="H11">
        <f t="shared" si="5"/>
        <v>3.2845061853999997</v>
      </c>
      <c r="I11">
        <f t="shared" si="6"/>
        <v>503</v>
      </c>
    </row>
    <row r="12" spans="1:16" x14ac:dyDescent="0.25">
      <c r="A12">
        <v>30</v>
      </c>
      <c r="B12" s="2">
        <f t="shared" si="0"/>
        <v>1116.7292499999999</v>
      </c>
      <c r="C12" s="2">
        <f t="shared" si="1"/>
        <v>1117.1454499999998</v>
      </c>
      <c r="D12">
        <f t="shared" si="7"/>
        <v>0.25796216339968669</v>
      </c>
      <c r="E12">
        <f t="shared" si="2"/>
        <v>30.107363852406948</v>
      </c>
      <c r="F12" s="3">
        <f t="shared" si="3"/>
        <v>0.10736385240694801</v>
      </c>
      <c r="G12">
        <f t="shared" si="4"/>
        <v>3.3514363499999993</v>
      </c>
      <c r="H12">
        <f t="shared" si="5"/>
        <v>3.3424991863999991</v>
      </c>
      <c r="I12">
        <f t="shared" si="6"/>
        <v>541</v>
      </c>
    </row>
    <row r="13" spans="1:16" x14ac:dyDescent="0.25">
      <c r="A13">
        <v>35</v>
      </c>
      <c r="B13" s="2">
        <f t="shared" si="0"/>
        <v>1136.0830625000001</v>
      </c>
      <c r="C13" s="2">
        <f t="shared" si="1"/>
        <v>1136.4992625</v>
      </c>
      <c r="D13">
        <f t="shared" si="7"/>
        <v>0.25834703110820878</v>
      </c>
      <c r="E13">
        <f t="shared" si="2"/>
        <v>35.107524034347236</v>
      </c>
      <c r="F13" s="3">
        <f t="shared" si="3"/>
        <v>0.1075240343472359</v>
      </c>
      <c r="G13">
        <f t="shared" si="4"/>
        <v>3.4094977874999999</v>
      </c>
      <c r="H13">
        <f t="shared" si="5"/>
        <v>3.4004057933999996</v>
      </c>
      <c r="I13">
        <f t="shared" si="6"/>
        <v>578</v>
      </c>
    </row>
    <row r="14" spans="1:16" x14ac:dyDescent="0.25">
      <c r="A14">
        <v>40</v>
      </c>
      <c r="B14" s="2">
        <f t="shared" si="0"/>
        <v>1155.4079999999999</v>
      </c>
      <c r="C14" s="2">
        <f t="shared" si="1"/>
        <v>1155.8241999999998</v>
      </c>
      <c r="D14">
        <f t="shared" si="7"/>
        <v>0.25873304894259297</v>
      </c>
      <c r="E14">
        <f t="shared" si="2"/>
        <v>40.107684694969905</v>
      </c>
      <c r="F14" s="3">
        <f t="shared" si="3"/>
        <v>0.10768469496990463</v>
      </c>
      <c r="G14">
        <f t="shared" si="4"/>
        <v>3.4674725999999993</v>
      </c>
      <c r="H14">
        <f t="shared" si="5"/>
        <v>3.4582260063999994</v>
      </c>
      <c r="I14">
        <f t="shared" si="6"/>
        <v>615</v>
      </c>
    </row>
    <row r="15" spans="1:16" x14ac:dyDescent="0.25">
      <c r="A15">
        <v>45</v>
      </c>
      <c r="B15" s="2">
        <f t="shared" si="0"/>
        <v>1174.7040625</v>
      </c>
      <c r="C15" s="2">
        <f t="shared" si="1"/>
        <v>1175.1202624999999</v>
      </c>
      <c r="D15">
        <f t="shared" si="7"/>
        <v>0.25912022206602947</v>
      </c>
      <c r="E15">
        <f t="shared" si="2"/>
        <v>45.107845836423884</v>
      </c>
      <c r="F15" s="3">
        <f t="shared" si="3"/>
        <v>0.10784583642388412</v>
      </c>
      <c r="G15">
        <f t="shared" si="4"/>
        <v>3.5253607874999995</v>
      </c>
      <c r="H15">
        <f t="shared" si="5"/>
        <v>3.5159598253999995</v>
      </c>
      <c r="I15">
        <f t="shared" si="6"/>
        <v>652</v>
      </c>
    </row>
    <row r="16" spans="1:16" x14ac:dyDescent="0.25">
      <c r="A16">
        <v>50</v>
      </c>
      <c r="B16" s="2">
        <f t="shared" si="0"/>
        <v>1193.9712500000001</v>
      </c>
      <c r="C16" s="2">
        <f t="shared" si="1"/>
        <v>1194.3874499999999</v>
      </c>
      <c r="D16">
        <f t="shared" si="7"/>
        <v>0.2595085556726936</v>
      </c>
      <c r="E16">
        <f t="shared" si="2"/>
        <v>50.108007460870972</v>
      </c>
      <c r="F16" s="3">
        <f t="shared" si="3"/>
        <v>0.10800746087097224</v>
      </c>
      <c r="G16">
        <f t="shared" si="4"/>
        <v>3.5831623499999998</v>
      </c>
      <c r="H16">
        <f t="shared" si="5"/>
        <v>3.5736072503999998</v>
      </c>
      <c r="I16">
        <f t="shared" si="6"/>
        <v>689</v>
      </c>
    </row>
    <row r="17" spans="1:7" x14ac:dyDescent="0.25">
      <c r="B17" s="2"/>
      <c r="C17" s="2"/>
      <c r="F17" s="3"/>
    </row>
    <row r="19" spans="1:7" x14ac:dyDescent="0.25">
      <c r="G19">
        <f>G16-G6</f>
        <v>0.58191374999999956</v>
      </c>
    </row>
    <row r="20" spans="1:7" x14ac:dyDescent="0.25">
      <c r="A20" t="s">
        <v>18</v>
      </c>
      <c r="B20" t="s">
        <v>19</v>
      </c>
    </row>
    <row r="21" spans="1:7" x14ac:dyDescent="0.25">
      <c r="A21">
        <v>-50</v>
      </c>
      <c r="B21" s="4">
        <f t="shared" ref="B21:B56" si="8">1000*(1+$A$2*A21+$B$2*A21^2)</f>
        <v>803.14125000000001</v>
      </c>
      <c r="C21" s="4"/>
      <c r="D21" s="5"/>
    </row>
    <row r="22" spans="1:7" x14ac:dyDescent="0.25">
      <c r="A22">
        <v>-40</v>
      </c>
      <c r="B22" s="4">
        <f t="shared" si="8"/>
        <v>842.74399999999991</v>
      </c>
      <c r="C22" s="4"/>
      <c r="D22" s="5"/>
    </row>
    <row r="23" spans="1:7" x14ac:dyDescent="0.25">
      <c r="A23">
        <v>-30</v>
      </c>
      <c r="B23" s="4">
        <f t="shared" si="8"/>
        <v>882.23125000000005</v>
      </c>
      <c r="C23" s="4"/>
      <c r="D23" s="5"/>
    </row>
    <row r="24" spans="1:7" x14ac:dyDescent="0.25">
      <c r="A24">
        <v>-20</v>
      </c>
      <c r="B24" s="4">
        <f t="shared" si="8"/>
        <v>921.60300000000007</v>
      </c>
      <c r="C24" s="4"/>
      <c r="D24" s="5"/>
    </row>
    <row r="25" spans="1:7" x14ac:dyDescent="0.25">
      <c r="A25">
        <v>-10</v>
      </c>
      <c r="B25" s="4">
        <f t="shared" si="8"/>
        <v>960.85925000000009</v>
      </c>
      <c r="C25" s="4"/>
      <c r="D25" s="5"/>
    </row>
    <row r="26" spans="1:7" x14ac:dyDescent="0.25">
      <c r="A26">
        <v>0</v>
      </c>
      <c r="B26" s="4">
        <f t="shared" si="8"/>
        <v>1000</v>
      </c>
      <c r="C26" s="4"/>
      <c r="D26" s="5"/>
    </row>
    <row r="27" spans="1:7" x14ac:dyDescent="0.25">
      <c r="A27">
        <v>10</v>
      </c>
      <c r="B27" s="4">
        <f t="shared" si="8"/>
        <v>1039.0252499999999</v>
      </c>
      <c r="C27" s="4"/>
      <c r="D27" s="5"/>
    </row>
    <row r="28" spans="1:7" x14ac:dyDescent="0.25">
      <c r="A28">
        <v>20</v>
      </c>
      <c r="B28" s="4">
        <f t="shared" si="8"/>
        <v>1077.9349999999999</v>
      </c>
      <c r="C28" s="4"/>
      <c r="D28" s="5"/>
    </row>
    <row r="29" spans="1:7" x14ac:dyDescent="0.25">
      <c r="A29">
        <v>30</v>
      </c>
      <c r="B29" s="4">
        <f t="shared" si="8"/>
        <v>1116.7292499999999</v>
      </c>
      <c r="C29" s="4"/>
      <c r="D29" s="5"/>
    </row>
    <row r="30" spans="1:7" x14ac:dyDescent="0.25">
      <c r="A30">
        <v>40</v>
      </c>
      <c r="B30" s="4">
        <f t="shared" si="8"/>
        <v>1155.4079999999999</v>
      </c>
      <c r="C30" s="4"/>
      <c r="D30" s="5"/>
    </row>
    <row r="31" spans="1:7" x14ac:dyDescent="0.25">
      <c r="A31">
        <v>50</v>
      </c>
      <c r="B31" s="4">
        <f t="shared" si="8"/>
        <v>1193.9712500000001</v>
      </c>
      <c r="C31" s="4"/>
      <c r="D31" s="5"/>
    </row>
    <row r="32" spans="1:7" x14ac:dyDescent="0.25">
      <c r="A32">
        <v>60</v>
      </c>
      <c r="B32" s="4">
        <f t="shared" si="8"/>
        <v>1232.4189999999999</v>
      </c>
      <c r="C32" s="4"/>
      <c r="D32" s="5"/>
    </row>
    <row r="33" spans="1:4" x14ac:dyDescent="0.25">
      <c r="A33">
        <v>70</v>
      </c>
      <c r="B33" s="4">
        <f t="shared" si="8"/>
        <v>1270.75125</v>
      </c>
      <c r="C33" s="4"/>
      <c r="D33" s="5"/>
    </row>
    <row r="34" spans="1:4" x14ac:dyDescent="0.25">
      <c r="A34">
        <v>80</v>
      </c>
      <c r="B34" s="4">
        <f t="shared" si="8"/>
        <v>1308.9680000000001</v>
      </c>
      <c r="C34" s="4"/>
      <c r="D34" s="5"/>
    </row>
    <row r="35" spans="1:4" x14ac:dyDescent="0.25">
      <c r="A35">
        <v>90</v>
      </c>
      <c r="B35" s="4">
        <f t="shared" si="8"/>
        <v>1347.06925</v>
      </c>
      <c r="C35" s="4"/>
      <c r="D35" s="5"/>
    </row>
    <row r="36" spans="1:4" x14ac:dyDescent="0.25">
      <c r="A36">
        <v>100</v>
      </c>
      <c r="B36" s="4">
        <f t="shared" si="8"/>
        <v>1385.0549999999998</v>
      </c>
      <c r="C36" s="4"/>
      <c r="D36" s="5"/>
    </row>
    <row r="37" spans="1:4" x14ac:dyDescent="0.25">
      <c r="A37">
        <v>110</v>
      </c>
      <c r="B37" s="4">
        <f t="shared" si="8"/>
        <v>1422.92525</v>
      </c>
      <c r="C37" s="4"/>
      <c r="D37" s="5"/>
    </row>
    <row r="38" spans="1:4" x14ac:dyDescent="0.25">
      <c r="A38">
        <v>120</v>
      </c>
      <c r="B38" s="4">
        <f t="shared" si="8"/>
        <v>1460.68</v>
      </c>
      <c r="C38" s="4"/>
      <c r="D38" s="5"/>
    </row>
    <row r="39" spans="1:4" x14ac:dyDescent="0.25">
      <c r="A39">
        <v>130</v>
      </c>
      <c r="B39" s="4">
        <f t="shared" si="8"/>
        <v>1498.31925</v>
      </c>
      <c r="C39" s="4"/>
      <c r="D39" s="5"/>
    </row>
    <row r="40" spans="1:4" x14ac:dyDescent="0.25">
      <c r="A40">
        <v>140</v>
      </c>
      <c r="B40" s="4">
        <f t="shared" si="8"/>
        <v>1535.8430000000001</v>
      </c>
      <c r="C40" s="4"/>
      <c r="D40" s="5"/>
    </row>
    <row r="41" spans="1:4" x14ac:dyDescent="0.25">
      <c r="A41">
        <v>150</v>
      </c>
      <c r="B41" s="4">
        <f t="shared" si="8"/>
        <v>1573.25125</v>
      </c>
      <c r="C41" s="4"/>
      <c r="D41" s="5"/>
    </row>
    <row r="42" spans="1:4" x14ac:dyDescent="0.25">
      <c r="A42">
        <v>160</v>
      </c>
      <c r="B42" s="4">
        <f t="shared" si="8"/>
        <v>1610.5440000000001</v>
      </c>
      <c r="C42" s="4"/>
      <c r="D42" s="5"/>
    </row>
    <row r="43" spans="1:4" x14ac:dyDescent="0.25">
      <c r="A43">
        <v>170</v>
      </c>
      <c r="B43" s="4">
        <f t="shared" si="8"/>
        <v>1647.7212499999998</v>
      </c>
      <c r="C43" s="4"/>
      <c r="D43" s="5"/>
    </row>
    <row r="44" spans="1:4" x14ac:dyDescent="0.25">
      <c r="A44">
        <v>180</v>
      </c>
      <c r="B44" s="4">
        <f t="shared" si="8"/>
        <v>1684.7830000000001</v>
      </c>
      <c r="C44" s="4"/>
      <c r="D44" s="5"/>
    </row>
    <row r="45" spans="1:4" x14ac:dyDescent="0.25">
      <c r="A45">
        <v>190</v>
      </c>
      <c r="B45" s="4">
        <f t="shared" si="8"/>
        <v>1721.7292500000001</v>
      </c>
      <c r="C45" s="4"/>
      <c r="D45" s="5"/>
    </row>
    <row r="46" spans="1:4" x14ac:dyDescent="0.25">
      <c r="A46">
        <v>200</v>
      </c>
      <c r="B46" s="4">
        <f t="shared" si="8"/>
        <v>1758.5600000000002</v>
      </c>
      <c r="C46" s="4"/>
      <c r="D46" s="5"/>
    </row>
    <row r="47" spans="1:4" x14ac:dyDescent="0.25">
      <c r="A47">
        <v>210</v>
      </c>
      <c r="B47" s="4">
        <f t="shared" si="8"/>
        <v>1795.2752499999999</v>
      </c>
      <c r="C47" s="4"/>
      <c r="D47" s="5"/>
    </row>
    <row r="48" spans="1:4" x14ac:dyDescent="0.25">
      <c r="A48">
        <v>220</v>
      </c>
      <c r="B48" s="4">
        <f t="shared" si="8"/>
        <v>1831.875</v>
      </c>
      <c r="C48" s="4"/>
      <c r="D48" s="5"/>
    </row>
    <row r="49" spans="1:4" x14ac:dyDescent="0.25">
      <c r="A49">
        <v>230</v>
      </c>
      <c r="B49" s="4">
        <f t="shared" si="8"/>
        <v>1868.35925</v>
      </c>
      <c r="C49" s="4"/>
      <c r="D49" s="5"/>
    </row>
    <row r="50" spans="1:4" x14ac:dyDescent="0.25">
      <c r="A50">
        <v>240</v>
      </c>
      <c r="B50" s="4">
        <f t="shared" si="8"/>
        <v>1904.7280000000001</v>
      </c>
      <c r="C50" s="4"/>
      <c r="D50" s="5"/>
    </row>
    <row r="51" spans="1:4" x14ac:dyDescent="0.25">
      <c r="A51">
        <v>250</v>
      </c>
      <c r="B51" s="4">
        <f t="shared" si="8"/>
        <v>1940.98125</v>
      </c>
      <c r="C51" s="4"/>
      <c r="D51" s="5"/>
    </row>
    <row r="52" spans="1:4" x14ac:dyDescent="0.25">
      <c r="A52">
        <v>260</v>
      </c>
      <c r="B52" s="4">
        <f t="shared" si="8"/>
        <v>1977.1189999999999</v>
      </c>
      <c r="C52" s="4"/>
      <c r="D52" s="5"/>
    </row>
    <row r="53" spans="1:4" x14ac:dyDescent="0.25">
      <c r="A53">
        <v>270</v>
      </c>
      <c r="B53" s="4">
        <f t="shared" si="8"/>
        <v>2013.1412499999999</v>
      </c>
      <c r="C53" s="4"/>
      <c r="D53" s="5"/>
    </row>
    <row r="54" spans="1:4" x14ac:dyDescent="0.25">
      <c r="A54">
        <v>280</v>
      </c>
      <c r="B54" s="4">
        <f t="shared" si="8"/>
        <v>2049.0480000000002</v>
      </c>
      <c r="C54" s="4"/>
      <c r="D54" s="5"/>
    </row>
    <row r="55" spans="1:4" x14ac:dyDescent="0.25">
      <c r="A55">
        <v>290</v>
      </c>
      <c r="B55" s="4">
        <f t="shared" si="8"/>
        <v>2084.83925</v>
      </c>
      <c r="C55" s="4"/>
      <c r="D55" s="5"/>
    </row>
    <row r="56" spans="1:4" x14ac:dyDescent="0.25">
      <c r="A56">
        <v>300</v>
      </c>
      <c r="B56" s="4">
        <f t="shared" si="8"/>
        <v>2120.5149999999999</v>
      </c>
      <c r="C56" s="4"/>
      <c r="D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2021-01-18T04:55:39Z</dcterms:created>
  <dcterms:modified xsi:type="dcterms:W3CDTF">2021-03-21T01:43:32Z</dcterms:modified>
</cp:coreProperties>
</file>