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Monitor\"/>
    </mc:Choice>
  </mc:AlternateContent>
  <xr:revisionPtr revIDLastSave="0" documentId="13_ncr:1_{F417D449-9DFE-43C9-85CB-EDD482AD5D80}" xr6:coauthVersionLast="47" xr6:coauthVersionMax="47" xr10:uidLastSave="{00000000-0000-0000-0000-000000000000}"/>
  <bookViews>
    <workbookView xWindow="-120" yWindow="-120" windowWidth="25440" windowHeight="14775" xr2:uid="{F3F9E1CF-B71E-41F5-AC33-A2EB0C5B28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2" i="1"/>
  <c r="I13" i="1"/>
  <c r="I14" i="1"/>
  <c r="F13" i="1"/>
  <c r="C10" i="1"/>
  <c r="E5" i="1"/>
  <c r="F5" i="1" s="1"/>
  <c r="H5" i="1"/>
  <c r="E6" i="1"/>
  <c r="F6" i="1" s="1"/>
  <c r="G6" i="1" s="1"/>
  <c r="H6" i="1"/>
  <c r="E7" i="1"/>
  <c r="F7" i="1" s="1"/>
  <c r="H7" i="1"/>
  <c r="I7" i="1" s="1"/>
  <c r="E8" i="1"/>
  <c r="F8" i="1" s="1"/>
  <c r="H8" i="1"/>
  <c r="E9" i="1"/>
  <c r="F9" i="1" s="1"/>
  <c r="H9" i="1"/>
  <c r="I9" i="1" s="1"/>
  <c r="E10" i="1"/>
  <c r="F10" i="1" s="1"/>
  <c r="H10" i="1"/>
  <c r="I10" i="1" s="1"/>
  <c r="E11" i="1"/>
  <c r="F11" i="1" s="1"/>
  <c r="H11" i="1"/>
  <c r="I11" i="1" s="1"/>
  <c r="E12" i="1"/>
  <c r="F12" i="1" s="1"/>
  <c r="H12" i="1"/>
  <c r="E13" i="1"/>
  <c r="H13" i="1"/>
  <c r="E14" i="1"/>
  <c r="F14" i="1" s="1"/>
  <c r="G14" i="1" s="1"/>
  <c r="H14" i="1"/>
  <c r="H4" i="1"/>
  <c r="I4" i="1" s="1"/>
  <c r="E4" i="1"/>
  <c r="F4" i="1" s="1"/>
  <c r="B5" i="1"/>
  <c r="C5" i="1" s="1"/>
  <c r="B6" i="1"/>
  <c r="C6" i="1" s="1"/>
  <c r="B7" i="1"/>
  <c r="C7" i="1" s="1"/>
  <c r="B8" i="1"/>
  <c r="C8" i="1" s="1"/>
  <c r="B9" i="1"/>
  <c r="C9" i="1" s="1"/>
  <c r="B10" i="1"/>
  <c r="B11" i="1"/>
  <c r="C11" i="1" s="1"/>
  <c r="B12" i="1"/>
  <c r="B13" i="1"/>
  <c r="B14" i="1"/>
  <c r="C14" i="1" s="1"/>
  <c r="B4" i="1"/>
  <c r="C4" i="1" s="1"/>
  <c r="J9" i="1" l="1"/>
  <c r="D14" i="1"/>
  <c r="G9" i="1"/>
  <c r="D4" i="1"/>
  <c r="J7" i="1"/>
  <c r="D10" i="1"/>
  <c r="C12" i="1"/>
  <c r="D12" i="1" s="1"/>
  <c r="D6" i="1"/>
  <c r="G8" i="1"/>
  <c r="C13" i="1"/>
  <c r="D13" i="1" s="1"/>
  <c r="D9" i="1"/>
  <c r="J6" i="1"/>
  <c r="I8" i="1"/>
  <c r="J8" i="1" s="1"/>
  <c r="I5" i="1"/>
  <c r="J5" i="1" s="1"/>
  <c r="J11" i="1"/>
  <c r="J14" i="1"/>
  <c r="J13" i="1"/>
  <c r="J10" i="1"/>
  <c r="J12" i="1"/>
  <c r="G13" i="1"/>
  <c r="G7" i="1"/>
  <c r="G12" i="1"/>
  <c r="G11" i="1"/>
  <c r="G5" i="1"/>
  <c r="G10" i="1"/>
  <c r="G4" i="1"/>
  <c r="D11" i="1"/>
  <c r="D8" i="1"/>
  <c r="D7" i="1"/>
  <c r="D5" i="1"/>
  <c r="J4" i="1"/>
</calcChain>
</file>

<file path=xl/sharedStrings.xml><?xml version="1.0" encoding="utf-8"?>
<sst xmlns="http://schemas.openxmlformats.org/spreadsheetml/2006/main" count="15" uniqueCount="9">
  <si>
    <t>Osc</t>
  </si>
  <si>
    <t>Baud</t>
  </si>
  <si>
    <t>BRG</t>
  </si>
  <si>
    <t>Actual Baud</t>
  </si>
  <si>
    <t>Error</t>
  </si>
  <si>
    <t>BRG16, BRGH</t>
  </si>
  <si>
    <t>0,0</t>
  </si>
  <si>
    <t>0,1 1,0</t>
  </si>
  <si>
    <t>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</si>
</sst>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FB3C-3EEB-4A9F-B2BB-8B11D4D3BC4A}">
  <dimension ref="A1:J14"/>
  <sheetViews>
    <sheetView tabSelected="1" workbookViewId="0">
      <selection activeCell="I8" sqref="I8"/>
    </sheetView>
  </sheetViews>
  <sheetFormatPr defaultRowHeight="15" x14ac:dyDescent="0.25"/>
  <cols>
    <col min="1" max="1" width="12.7109375" customWidth="1"/>
    <col min="3" max="3" width="11.5703125" customWidth="1"/>
  </cols>
  <sheetData>
    <row r="1" spans="1:10" x14ac:dyDescent="0.25">
      <c r="A1" t="s">
        <v>0</v>
      </c>
      <c r="B1">
        <v>64000000</v>
      </c>
    </row>
    <row r="2" spans="1:10" x14ac:dyDescent="0.25">
      <c r="A2" t="s">
        <v>5</v>
      </c>
      <c r="B2" s="3" t="s">
        <v>6</v>
      </c>
      <c r="C2" s="3"/>
      <c r="D2" s="3"/>
      <c r="E2" s="3" t="s">
        <v>7</v>
      </c>
      <c r="F2" s="3"/>
      <c r="G2" s="3"/>
      <c r="H2" s="3" t="s">
        <v>8</v>
      </c>
      <c r="I2" s="3"/>
      <c r="J2" s="3"/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</row>
    <row r="4" spans="1:10" x14ac:dyDescent="0.25">
      <c r="A4">
        <v>300</v>
      </c>
      <c r="B4">
        <f>ROUND($B$1/(64*A4)-1, 0)</f>
        <v>3332</v>
      </c>
      <c r="C4" s="2">
        <f t="shared" ref="C4:C13" si="0">$B$1/(64*(B4+1))</f>
        <v>300.03000300030004</v>
      </c>
      <c r="D4" s="1">
        <f>(C4-A4)/A4</f>
        <v>1.000100010001385E-4</v>
      </c>
      <c r="E4">
        <f>ROUND($B$1/(16*$A4)-1, 0)</f>
        <v>13332</v>
      </c>
      <c r="F4" s="2">
        <f>$B$1/(16*(E4+1))</f>
        <v>300.00750018750466</v>
      </c>
      <c r="G4" s="1">
        <f>(F4-$A4)/$A4</f>
        <v>2.5000625015536571E-5</v>
      </c>
      <c r="H4">
        <f>ROUND($B$1/(4*$A4)-1, 0)</f>
        <v>53332</v>
      </c>
      <c r="I4" s="2">
        <f>$B$1/(4*(H4+1))</f>
        <v>300.00187501171882</v>
      </c>
      <c r="J4" s="1">
        <f>(I4-$A4)/$A4</f>
        <v>6.2500390627443877E-6</v>
      </c>
    </row>
    <row r="5" spans="1:10" x14ac:dyDescent="0.25">
      <c r="A5">
        <v>1200</v>
      </c>
      <c r="B5">
        <f t="shared" ref="B5:B14" si="1">ROUND($B$1/(64*A5)-1, 0)</f>
        <v>832</v>
      </c>
      <c r="C5" s="2">
        <f t="shared" si="0"/>
        <v>1200.4801920768307</v>
      </c>
      <c r="D5" s="1">
        <f t="shared" ref="D5:D14" si="2">(C5-A5)/A5</f>
        <v>4.0016006402557498E-4</v>
      </c>
      <c r="E5">
        <f t="shared" ref="E5:E14" si="3">ROUND($B$1/(16*$A5)-1, 0)</f>
        <v>3332</v>
      </c>
      <c r="F5" s="2">
        <f t="shared" ref="F5:F14" si="4">$B$1/(16*(E5+1))</f>
        <v>1200.1200120012002</v>
      </c>
      <c r="G5" s="1">
        <f t="shared" ref="G5:G14" si="5">(F5-$A5)/$A5</f>
        <v>1.000100010001385E-4</v>
      </c>
      <c r="H5">
        <f t="shared" ref="H5:H14" si="6">ROUND($B$1/(4*$A5)-1, 0)</f>
        <v>13332</v>
      </c>
      <c r="I5" s="2">
        <f t="shared" ref="I5:I14" si="7">$B$1/(4*(H5+1))</f>
        <v>1200.0300007500186</v>
      </c>
      <c r="J5" s="1">
        <f t="shared" ref="J5:J14" si="8">(I5-$A5)/$A5</f>
        <v>2.5000625015536571E-5</v>
      </c>
    </row>
    <row r="6" spans="1:10" x14ac:dyDescent="0.25">
      <c r="A6">
        <v>2400</v>
      </c>
      <c r="B6">
        <f t="shared" si="1"/>
        <v>416</v>
      </c>
      <c r="C6" s="2">
        <f t="shared" si="0"/>
        <v>2398.0815347721823</v>
      </c>
      <c r="D6" s="1">
        <f t="shared" si="2"/>
        <v>-7.9936051159071059E-4</v>
      </c>
      <c r="E6">
        <f t="shared" si="3"/>
        <v>1666</v>
      </c>
      <c r="F6" s="2">
        <f t="shared" si="4"/>
        <v>2399.5200959808039</v>
      </c>
      <c r="G6" s="1">
        <f t="shared" si="5"/>
        <v>-1.9996000799835656E-4</v>
      </c>
      <c r="H6">
        <f t="shared" si="6"/>
        <v>6666</v>
      </c>
      <c r="I6" s="2">
        <f t="shared" si="7"/>
        <v>2399.8800059997002</v>
      </c>
      <c r="J6" s="1">
        <f t="shared" si="8"/>
        <v>-4.9997500124921622E-5</v>
      </c>
    </row>
    <row r="7" spans="1:10" x14ac:dyDescent="0.25">
      <c r="A7">
        <v>4800</v>
      </c>
      <c r="B7">
        <f t="shared" si="1"/>
        <v>207</v>
      </c>
      <c r="C7" s="2">
        <f t="shared" si="0"/>
        <v>4807.6923076923076</v>
      </c>
      <c r="D7" s="1">
        <f t="shared" si="2"/>
        <v>1.602564102564088E-3</v>
      </c>
      <c r="E7">
        <f t="shared" si="3"/>
        <v>832</v>
      </c>
      <c r="F7" s="2">
        <f t="shared" si="4"/>
        <v>4801.9207683073228</v>
      </c>
      <c r="G7" s="1">
        <f t="shared" si="5"/>
        <v>4.0016006402557498E-4</v>
      </c>
      <c r="H7">
        <f t="shared" si="6"/>
        <v>3332</v>
      </c>
      <c r="I7" s="2">
        <f t="shared" si="7"/>
        <v>4800.4800480048007</v>
      </c>
      <c r="J7" s="1">
        <f t="shared" si="8"/>
        <v>1.000100010001385E-4</v>
      </c>
    </row>
    <row r="8" spans="1:10" x14ac:dyDescent="0.25">
      <c r="A8">
        <v>9600</v>
      </c>
      <c r="B8">
        <f t="shared" si="1"/>
        <v>103</v>
      </c>
      <c r="C8" s="2">
        <f t="shared" si="0"/>
        <v>9615.3846153846152</v>
      </c>
      <c r="D8" s="1">
        <f t="shared" si="2"/>
        <v>1.602564102564088E-3</v>
      </c>
      <c r="E8">
        <f t="shared" si="3"/>
        <v>416</v>
      </c>
      <c r="F8" s="2">
        <f t="shared" si="4"/>
        <v>9592.3261390887292</v>
      </c>
      <c r="G8" s="1">
        <f t="shared" si="5"/>
        <v>-7.9936051159071059E-4</v>
      </c>
      <c r="H8">
        <f t="shared" si="6"/>
        <v>1666</v>
      </c>
      <c r="I8" s="2">
        <f t="shared" si="7"/>
        <v>9598.0803839232158</v>
      </c>
      <c r="J8" s="1">
        <f t="shared" si="8"/>
        <v>-1.9996000799835656E-4</v>
      </c>
    </row>
    <row r="9" spans="1:10" x14ac:dyDescent="0.25">
      <c r="A9">
        <v>19200</v>
      </c>
      <c r="B9">
        <f t="shared" si="1"/>
        <v>51</v>
      </c>
      <c r="C9" s="2">
        <f t="shared" si="0"/>
        <v>19230.76923076923</v>
      </c>
      <c r="D9" s="1">
        <f t="shared" si="2"/>
        <v>1.602564102564088E-3</v>
      </c>
      <c r="E9">
        <f t="shared" si="3"/>
        <v>207</v>
      </c>
      <c r="F9" s="2">
        <f t="shared" si="4"/>
        <v>19230.76923076923</v>
      </c>
      <c r="G9" s="1">
        <f t="shared" si="5"/>
        <v>1.602564102564088E-3</v>
      </c>
      <c r="H9">
        <f t="shared" si="6"/>
        <v>832</v>
      </c>
      <c r="I9" s="2">
        <f t="shared" si="7"/>
        <v>19207.683073229291</v>
      </c>
      <c r="J9" s="1">
        <f t="shared" si="8"/>
        <v>4.0016006402557498E-4</v>
      </c>
    </row>
    <row r="10" spans="1:10" x14ac:dyDescent="0.25">
      <c r="A10">
        <v>38400</v>
      </c>
      <c r="B10">
        <f t="shared" si="1"/>
        <v>25</v>
      </c>
      <c r="C10" s="2">
        <f t="shared" si="0"/>
        <v>38461.538461538461</v>
      </c>
      <c r="D10" s="1">
        <f t="shared" si="2"/>
        <v>1.602564102564088E-3</v>
      </c>
      <c r="E10">
        <f t="shared" si="3"/>
        <v>103</v>
      </c>
      <c r="F10" s="2">
        <f t="shared" si="4"/>
        <v>38461.538461538461</v>
      </c>
      <c r="G10" s="1">
        <f t="shared" si="5"/>
        <v>1.602564102564088E-3</v>
      </c>
      <c r="H10">
        <f t="shared" si="6"/>
        <v>416</v>
      </c>
      <c r="I10" s="2">
        <f t="shared" si="7"/>
        <v>38369.304556354917</v>
      </c>
      <c r="J10" s="1">
        <f t="shared" si="8"/>
        <v>-7.9936051159071059E-4</v>
      </c>
    </row>
    <row r="11" spans="1:10" x14ac:dyDescent="0.25">
      <c r="A11">
        <v>57600</v>
      </c>
      <c r="B11">
        <f t="shared" si="1"/>
        <v>16</v>
      </c>
      <c r="C11" s="2">
        <f t="shared" si="0"/>
        <v>58823.529411764706</v>
      </c>
      <c r="D11" s="1">
        <f t="shared" si="2"/>
        <v>2.1241830065359485E-2</v>
      </c>
      <c r="E11">
        <f t="shared" si="3"/>
        <v>68</v>
      </c>
      <c r="F11" s="2">
        <f t="shared" si="4"/>
        <v>57971.014492753624</v>
      </c>
      <c r="G11" s="1">
        <f t="shared" si="5"/>
        <v>6.4412238325281933E-3</v>
      </c>
      <c r="H11">
        <f t="shared" si="6"/>
        <v>277</v>
      </c>
      <c r="I11" s="2">
        <f t="shared" si="7"/>
        <v>57553.956834532371</v>
      </c>
      <c r="J11" s="1">
        <f t="shared" si="8"/>
        <v>-7.993605115907738E-4</v>
      </c>
    </row>
    <row r="12" spans="1:10" x14ac:dyDescent="0.25">
      <c r="A12">
        <v>115200</v>
      </c>
      <c r="B12">
        <f t="shared" si="1"/>
        <v>8</v>
      </c>
      <c r="C12" s="2">
        <f t="shared" si="0"/>
        <v>111111.11111111111</v>
      </c>
      <c r="D12" s="1">
        <f t="shared" si="2"/>
        <v>-3.5493827160493839E-2</v>
      </c>
      <c r="E12">
        <f t="shared" si="3"/>
        <v>34</v>
      </c>
      <c r="F12" s="2">
        <f t="shared" si="4"/>
        <v>114285.71428571429</v>
      </c>
      <c r="G12" s="1">
        <f t="shared" si="5"/>
        <v>-7.9365079365078996E-3</v>
      </c>
      <c r="H12">
        <f t="shared" si="6"/>
        <v>138</v>
      </c>
      <c r="I12" s="2">
        <f t="shared" si="7"/>
        <v>115107.91366906474</v>
      </c>
      <c r="J12" s="1">
        <f t="shared" si="8"/>
        <v>-7.993605115907738E-4</v>
      </c>
    </row>
    <row r="13" spans="1:10" x14ac:dyDescent="0.25">
      <c r="A13">
        <v>230400</v>
      </c>
      <c r="B13">
        <f t="shared" si="1"/>
        <v>3</v>
      </c>
      <c r="C13" s="2">
        <f t="shared" si="0"/>
        <v>250000</v>
      </c>
      <c r="D13" s="1">
        <f t="shared" si="2"/>
        <v>8.5069444444444448E-2</v>
      </c>
      <c r="E13">
        <f t="shared" si="3"/>
        <v>16</v>
      </c>
      <c r="F13" s="2">
        <f t="shared" si="4"/>
        <v>235294.11764705883</v>
      </c>
      <c r="G13" s="1">
        <f t="shared" si="5"/>
        <v>2.1241830065359485E-2</v>
      </c>
      <c r="H13">
        <f t="shared" si="6"/>
        <v>68</v>
      </c>
      <c r="I13" s="2">
        <f t="shared" si="7"/>
        <v>231884.0579710145</v>
      </c>
      <c r="J13" s="1">
        <f t="shared" si="8"/>
        <v>6.4412238325281933E-3</v>
      </c>
    </row>
    <row r="14" spans="1:10" x14ac:dyDescent="0.25">
      <c r="A14">
        <v>460800</v>
      </c>
      <c r="B14">
        <f t="shared" si="1"/>
        <v>1</v>
      </c>
      <c r="C14" s="2">
        <f>$B$1/(64*(B14+1))</f>
        <v>500000</v>
      </c>
      <c r="D14" s="1">
        <f t="shared" si="2"/>
        <v>8.5069444444444448E-2</v>
      </c>
      <c r="E14">
        <f t="shared" si="3"/>
        <v>8</v>
      </c>
      <c r="F14" s="2">
        <f t="shared" si="4"/>
        <v>444444.44444444444</v>
      </c>
      <c r="G14" s="1">
        <f t="shared" si="5"/>
        <v>-3.5493827160493839E-2</v>
      </c>
      <c r="H14">
        <f t="shared" si="6"/>
        <v>34</v>
      </c>
      <c r="I14" s="2">
        <f t="shared" si="7"/>
        <v>457142.85714285716</v>
      </c>
      <c r="J14" s="1">
        <f t="shared" si="8"/>
        <v>-7.9365079365078996E-3</v>
      </c>
    </row>
  </sheetData>
  <mergeCells count="3">
    <mergeCell ref="B2:D2"/>
    <mergeCell ref="E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(US 313G)</dc:creator>
  <cp:lastModifiedBy>Carlos</cp:lastModifiedBy>
  <dcterms:created xsi:type="dcterms:W3CDTF">2021-03-15T23:27:34Z</dcterms:created>
  <dcterms:modified xsi:type="dcterms:W3CDTF">2021-12-23T10:44:01Z</dcterms:modified>
</cp:coreProperties>
</file>