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queyanbal-my.sharepoint.com/personal/carlos_gamero_yanbal_com/Documents/Documentos/Yanbal/Equipo/dashboard_control_horas/"/>
    </mc:Choice>
  </mc:AlternateContent>
  <xr:revisionPtr revIDLastSave="354" documentId="8_{2F83B730-268D-40BA-8F94-FB9925A76D0B}" xr6:coauthVersionLast="47" xr6:coauthVersionMax="47" xr10:uidLastSave="{29446069-21ED-4521-8A4D-393EDBA6329D}"/>
  <bookViews>
    <workbookView xWindow="-110" yWindow="-110" windowWidth="19420" windowHeight="10420" xr2:uid="{F33FE17F-1C3A-4A55-A144-5A389564AA0B}"/>
  </bookViews>
  <sheets>
    <sheet name="Proyectos" sheetId="1" r:id="rId1"/>
    <sheet name="Potenci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H23" i="1"/>
  <c r="G23" i="1"/>
  <c r="I30" i="1"/>
  <c r="J30" i="1"/>
  <c r="K30" i="1"/>
  <c r="L30" i="1"/>
  <c r="M30" i="1"/>
  <c r="N30" i="1"/>
  <c r="O30" i="1"/>
  <c r="F30" i="1"/>
  <c r="O31" i="1"/>
  <c r="N31" i="1"/>
  <c r="M31" i="1"/>
  <c r="L31" i="1"/>
  <c r="K31" i="1"/>
  <c r="J31" i="1"/>
  <c r="I31" i="1"/>
  <c r="E31" i="1"/>
  <c r="F31" i="1"/>
  <c r="I23" i="1"/>
  <c r="J23" i="1"/>
  <c r="K23" i="1"/>
  <c r="L23" i="1"/>
  <c r="M23" i="1"/>
  <c r="N23" i="1"/>
  <c r="O23" i="1"/>
  <c r="F23" i="1"/>
  <c r="E22" i="1"/>
  <c r="G22" i="1"/>
  <c r="H22" i="1"/>
  <c r="I22" i="1"/>
  <c r="J22" i="1"/>
  <c r="K22" i="1"/>
  <c r="L22" i="1"/>
  <c r="M22" i="1"/>
  <c r="N22" i="1"/>
  <c r="O22" i="1"/>
  <c r="F22" i="1"/>
  <c r="O21" i="1"/>
  <c r="N21" i="1"/>
  <c r="M21" i="1"/>
  <c r="L21" i="1"/>
  <c r="K21" i="1"/>
  <c r="J21" i="1"/>
  <c r="I21" i="1"/>
  <c r="H21" i="1"/>
  <c r="G21" i="1"/>
  <c r="F21" i="1"/>
  <c r="E28" i="1"/>
  <c r="O29" i="1"/>
  <c r="N29" i="1"/>
  <c r="M29" i="1"/>
  <c r="L29" i="1"/>
  <c r="K29" i="1"/>
  <c r="J29" i="1"/>
  <c r="I29" i="1"/>
  <c r="H29" i="1"/>
  <c r="G29" i="1"/>
  <c r="F29" i="1"/>
  <c r="E29" i="1" s="1"/>
  <c r="O28" i="1"/>
  <c r="N28" i="1"/>
  <c r="M28" i="1"/>
  <c r="L28" i="1"/>
  <c r="K28" i="1"/>
  <c r="J28" i="1"/>
  <c r="I28" i="1"/>
  <c r="H28" i="1"/>
  <c r="G28" i="1"/>
  <c r="F28" i="1"/>
  <c r="G27" i="1"/>
  <c r="H27" i="1"/>
  <c r="I27" i="1"/>
  <c r="J27" i="1"/>
  <c r="K27" i="1"/>
  <c r="L27" i="1"/>
  <c r="M27" i="1"/>
  <c r="N27" i="1"/>
  <c r="O27" i="1"/>
  <c r="F27" i="1"/>
  <c r="E27" i="1" s="1"/>
  <c r="O26" i="1"/>
  <c r="N26" i="1"/>
  <c r="M26" i="1"/>
  <c r="L26" i="1"/>
  <c r="K26" i="1"/>
  <c r="J26" i="1"/>
  <c r="I26" i="1"/>
  <c r="H26" i="1"/>
  <c r="G26" i="1"/>
  <c r="F26" i="1"/>
  <c r="E26" i="1" s="1"/>
  <c r="O25" i="1"/>
  <c r="N25" i="1"/>
  <c r="M25" i="1"/>
  <c r="L25" i="1"/>
  <c r="K25" i="1"/>
  <c r="J25" i="1"/>
  <c r="I25" i="1"/>
  <c r="E25" i="1" s="1"/>
  <c r="H25" i="1"/>
  <c r="G25" i="1"/>
  <c r="F25" i="1"/>
  <c r="O32" i="1"/>
  <c r="N32" i="1"/>
  <c r="M32" i="1"/>
  <c r="L32" i="1"/>
  <c r="K32" i="1"/>
  <c r="J32" i="1"/>
  <c r="I32" i="1"/>
  <c r="H32" i="1"/>
  <c r="G32" i="1"/>
  <c r="F32" i="1"/>
  <c r="E32" i="1" s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0" i="1" l="1"/>
  <c r="E21" i="1"/>
  <c r="E23" i="1"/>
</calcChain>
</file>

<file path=xl/sharedStrings.xml><?xml version="1.0" encoding="utf-8"?>
<sst xmlns="http://schemas.openxmlformats.org/spreadsheetml/2006/main" count="191" uniqueCount="73">
  <si>
    <t>Run MAM</t>
  </si>
  <si>
    <t>Run MAC</t>
  </si>
  <si>
    <t>Run</t>
  </si>
  <si>
    <t>Run PECs (USA/Europa)</t>
  </si>
  <si>
    <t>Run PECs (MX/GT)</t>
  </si>
  <si>
    <t>Run BI y AA</t>
  </si>
  <si>
    <t>Maria de la Guarda</t>
  </si>
  <si>
    <t>Pared</t>
  </si>
  <si>
    <t>D&amp;A2023-0013: Medición Ofertas semanal</t>
  </si>
  <si>
    <t>D&amp;A2023-0019: Medición descuento Ponderado de Ofertación</t>
  </si>
  <si>
    <t>D&amp;A2023-0016: Medición de Resumen de variables de Marketing</t>
  </si>
  <si>
    <t>D&amp;A2023-0021: Medición cuadrante y rol Producto - Bain</t>
  </si>
  <si>
    <t>Horas</t>
  </si>
  <si>
    <t>D&amp;A2023-0022: Reporte de Varas</t>
  </si>
  <si>
    <t>Luis Rey</t>
  </si>
  <si>
    <t>Medición de Eficiencia de Catálogo</t>
  </si>
  <si>
    <t>Equipo</t>
  </si>
  <si>
    <t>Tipo_Proyecto</t>
  </si>
  <si>
    <t>Proyecto</t>
  </si>
  <si>
    <t>Tipo_Equipo</t>
  </si>
  <si>
    <t>Consultor</t>
  </si>
  <si>
    <t>Staff</t>
  </si>
  <si>
    <t>Eduardo La Rosa</t>
  </si>
  <si>
    <t>Modelo de Cartera</t>
  </si>
  <si>
    <t>D&amp;A2023-0022: Reporte Varas y Análisis con cruce de productos y estrategia Push y Pull para activar estrategia SCM</t>
  </si>
  <si>
    <t>Lisbet Enciso</t>
  </si>
  <si>
    <t>D&amp;A2023-0009: EI - Reactivación CNS</t>
  </si>
  <si>
    <t>D&amp;A2023-0008: EI - Segmentación CNS</t>
  </si>
  <si>
    <t>D&amp;A2023-0014: Modelos y Análisis Estrategias Push</t>
  </si>
  <si>
    <t>Asignación recurso D&amp;A para análisis permanente métricas Maya</t>
  </si>
  <si>
    <t>Junior Valentin</t>
  </si>
  <si>
    <t>EI - Growth Marketing</t>
  </si>
  <si>
    <t>Soporte a D&amp;A a requerimientos de investigación y análisis de CCY</t>
  </si>
  <si>
    <t>Zully Bejarano</t>
  </si>
  <si>
    <t>Consumo Catalogo - Folletería</t>
  </si>
  <si>
    <t>Dashboard Indicadores SAC</t>
  </si>
  <si>
    <t>Frank Perez</t>
  </si>
  <si>
    <t>Ficha de Directoras Viajera</t>
  </si>
  <si>
    <t>TaskForce 2</t>
  </si>
  <si>
    <t>Reporte Consumo de Cuadrantes GP y Estrellas PAR+</t>
  </si>
  <si>
    <t>Run ODS</t>
  </si>
  <si>
    <t>Run Datamart y cierres</t>
  </si>
  <si>
    <t>Oscar Chero</t>
  </si>
  <si>
    <t>Alexander Atencio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</si>
  <si>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</si>
  <si>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</si>
  <si>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</si>
  <si>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</si>
  <si>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</si>
  <si>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</si>
  <si>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</si>
  <si>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</si>
  <si>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</si>
  <si>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</si>
  <si>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Potencial</t>
  </si>
  <si>
    <t xml:space="preserve">Creación Base de Datos de Competencia Precios </t>
  </si>
  <si>
    <t>Medición Impacto Comunicaciones</t>
  </si>
  <si>
    <t>Modelo Predictivo Bajas</t>
  </si>
  <si>
    <t>Predicción tiempo entrega Colombia</t>
  </si>
  <si>
    <t>Gestión de Calidad Centrada en el cliente</t>
  </si>
  <si>
    <t>Delivery - Dashboards</t>
  </si>
  <si>
    <t>Delivery - Cubo Comercial</t>
  </si>
  <si>
    <t>Transpasar B-App a ODS</t>
  </si>
  <si>
    <t>Simplificar / Eliminar artefactos repetidos USA-EUR</t>
  </si>
  <si>
    <t>Jose Puente (c)</t>
  </si>
  <si>
    <t>Luis Heredia (c)</t>
  </si>
  <si>
    <t>Cristian Sopan (c)</t>
  </si>
  <si>
    <t>Luis Alvarado (c)</t>
  </si>
  <si>
    <t>Kristhoffer Cruz (c)</t>
  </si>
  <si>
    <t>Carlos Cortez (c)</t>
  </si>
  <si>
    <t>Adolfo Espinoza (c)</t>
  </si>
  <si>
    <t>Run DataLake</t>
  </si>
  <si>
    <t>Migración Azure Peru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</si>
</sst>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344-3121-4007-AF53-47F3BBE7B595}">
  <dimension ref="A1:Q32"/>
  <sheetViews>
    <sheetView tabSelected="1" topLeftCell="A14" workbookViewId="0">
      <selection activeCell="C32" sqref="C32"/>
    </sheetView>
  </sheetViews>
  <sheetFormatPr baseColWidth="10" defaultRowHeight="14.5" x14ac:dyDescent="0.35"/>
  <cols>
    <col min="1" max="1" width="24.08984375" bestFit="1" customWidth="1"/>
    <col min="2" max="2" width="24.08984375" customWidth="1"/>
    <col min="4" max="4" width="20.7265625" bestFit="1" customWidth="1"/>
  </cols>
  <sheetData>
    <row r="1" spans="1:17" x14ac:dyDescent="0.35">
      <c r="A1" s="2" t="s">
        <v>16</v>
      </c>
      <c r="B1" s="2" t="s">
        <v>19</v>
      </c>
      <c r="C1" s="2" t="s">
        <v>17</v>
      </c>
      <c r="D1" s="2" t="s">
        <v>18</v>
      </c>
      <c r="E1" s="2" t="s">
        <v>12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52</v>
      </c>
      <c r="O1" s="2" t="s">
        <v>53</v>
      </c>
      <c r="P1" s="2"/>
      <c r="Q1" s="2"/>
    </row>
    <row r="2" spans="1:17" x14ac:dyDescent="0.35">
      <c r="A2" t="s">
        <v>6</v>
      </c>
      <c r="B2" t="s">
        <v>21</v>
      </c>
      <c r="C2" t="s">
        <v>7</v>
      </c>
      <c r="D2" t="s">
        <v>8</v>
      </c>
      <c r="E2" s="1">
        <f t="shared" ref="E2:E20" si="0">SUM(F2:O2)</f>
        <v>40</v>
      </c>
      <c r="F2" s="1"/>
      <c r="G2" s="1">
        <v>40</v>
      </c>
      <c r="H2" s="1"/>
      <c r="I2" s="1"/>
      <c r="J2" s="1"/>
      <c r="K2" s="1"/>
      <c r="L2" s="1"/>
      <c r="M2" s="1"/>
      <c r="N2" s="1"/>
      <c r="O2" s="1"/>
    </row>
    <row r="3" spans="1:17" x14ac:dyDescent="0.35">
      <c r="A3" t="s">
        <v>6</v>
      </c>
      <c r="B3" t="s">
        <v>21</v>
      </c>
      <c r="C3" t="s">
        <v>7</v>
      </c>
      <c r="D3" t="s">
        <v>9</v>
      </c>
      <c r="E3" s="1">
        <f t="shared" si="0"/>
        <v>64</v>
      </c>
      <c r="F3" s="1">
        <v>64</v>
      </c>
      <c r="G3" s="1"/>
      <c r="H3" s="1"/>
      <c r="I3" s="1"/>
      <c r="J3" s="1"/>
      <c r="K3" s="1"/>
      <c r="L3" s="1"/>
      <c r="M3" s="1"/>
      <c r="N3" s="1"/>
      <c r="O3" s="1"/>
    </row>
    <row r="4" spans="1:17" x14ac:dyDescent="0.35">
      <c r="A4" t="s">
        <v>6</v>
      </c>
      <c r="B4" t="s">
        <v>21</v>
      </c>
      <c r="C4" t="s">
        <v>7</v>
      </c>
      <c r="D4" t="s">
        <v>10</v>
      </c>
      <c r="E4" s="1">
        <f t="shared" si="0"/>
        <v>80</v>
      </c>
      <c r="F4" s="1"/>
      <c r="G4" s="1"/>
      <c r="H4" s="1">
        <v>80</v>
      </c>
      <c r="I4" s="1"/>
      <c r="J4" s="1"/>
      <c r="K4" s="1"/>
      <c r="L4" s="1"/>
      <c r="M4" s="1"/>
      <c r="N4" s="1"/>
      <c r="O4" s="1"/>
    </row>
    <row r="5" spans="1:17" x14ac:dyDescent="0.35">
      <c r="A5" t="s">
        <v>6</v>
      </c>
      <c r="B5" t="s">
        <v>21</v>
      </c>
      <c r="C5" t="s">
        <v>7</v>
      </c>
      <c r="D5" t="s">
        <v>11</v>
      </c>
      <c r="E5" s="1">
        <f t="shared" si="0"/>
        <v>72</v>
      </c>
      <c r="F5" s="1">
        <v>36</v>
      </c>
      <c r="G5" s="1">
        <v>36</v>
      </c>
      <c r="H5" s="1"/>
      <c r="I5" s="1"/>
      <c r="J5" s="1"/>
      <c r="K5" s="1"/>
      <c r="L5" s="1"/>
      <c r="M5" s="1"/>
      <c r="N5" s="1"/>
      <c r="O5" s="1"/>
    </row>
    <row r="6" spans="1:17" x14ac:dyDescent="0.35">
      <c r="A6" t="s">
        <v>6</v>
      </c>
      <c r="B6" t="s">
        <v>21</v>
      </c>
      <c r="C6" t="s">
        <v>7</v>
      </c>
      <c r="D6" t="s">
        <v>13</v>
      </c>
      <c r="E6" s="1">
        <f t="shared" si="0"/>
        <v>40</v>
      </c>
      <c r="F6" s="1"/>
      <c r="G6" s="1">
        <v>40</v>
      </c>
      <c r="H6" s="1"/>
      <c r="I6" s="1"/>
      <c r="J6" s="1"/>
      <c r="K6" s="1"/>
      <c r="L6" s="1"/>
      <c r="M6" s="1"/>
      <c r="N6" s="1"/>
      <c r="O6" s="1"/>
    </row>
    <row r="7" spans="1:17" x14ac:dyDescent="0.35">
      <c r="A7" t="s">
        <v>14</v>
      </c>
      <c r="B7" t="s">
        <v>21</v>
      </c>
      <c r="C7" t="s">
        <v>7</v>
      </c>
      <c r="D7" t="s">
        <v>15</v>
      </c>
      <c r="E7" s="1">
        <f t="shared" si="0"/>
        <v>200</v>
      </c>
      <c r="F7" s="1">
        <v>40</v>
      </c>
      <c r="G7" s="1">
        <v>100</v>
      </c>
      <c r="H7" s="1">
        <v>60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35">
      <c r="A8" t="s">
        <v>22</v>
      </c>
      <c r="B8" t="s">
        <v>21</v>
      </c>
      <c r="C8" t="s">
        <v>7</v>
      </c>
      <c r="D8" t="s">
        <v>23</v>
      </c>
      <c r="E8" s="1">
        <f t="shared" si="0"/>
        <v>220</v>
      </c>
      <c r="F8" s="1">
        <v>40</v>
      </c>
      <c r="G8" s="1">
        <v>120</v>
      </c>
      <c r="H8" s="1">
        <v>60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35">
      <c r="A9" t="s">
        <v>6</v>
      </c>
      <c r="B9" t="s">
        <v>21</v>
      </c>
      <c r="C9" t="s">
        <v>7</v>
      </c>
      <c r="D9" t="s">
        <v>24</v>
      </c>
      <c r="E9" s="1">
        <f t="shared" si="0"/>
        <v>40</v>
      </c>
      <c r="F9" s="1"/>
      <c r="G9" s="1">
        <v>40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5">
      <c r="A10" t="s">
        <v>25</v>
      </c>
      <c r="B10" t="s">
        <v>21</v>
      </c>
      <c r="C10" t="s">
        <v>7</v>
      </c>
      <c r="D10" t="s">
        <v>26</v>
      </c>
      <c r="E10" s="1">
        <f t="shared" si="0"/>
        <v>320</v>
      </c>
      <c r="F10" s="1">
        <v>32</v>
      </c>
      <c r="G10" s="1">
        <v>32</v>
      </c>
      <c r="H10" s="1">
        <v>32</v>
      </c>
      <c r="I10" s="1">
        <v>32</v>
      </c>
      <c r="J10" s="1">
        <v>32</v>
      </c>
      <c r="K10" s="1">
        <v>32</v>
      </c>
      <c r="L10" s="1">
        <v>32</v>
      </c>
      <c r="M10" s="1">
        <v>32</v>
      </c>
      <c r="N10" s="1">
        <v>32</v>
      </c>
      <c r="O10" s="1">
        <v>32</v>
      </c>
      <c r="P10" s="1"/>
      <c r="Q10" s="1"/>
    </row>
    <row r="11" spans="1:17" x14ac:dyDescent="0.35">
      <c r="A11" t="s">
        <v>25</v>
      </c>
      <c r="B11" t="s">
        <v>21</v>
      </c>
      <c r="C11" t="s">
        <v>7</v>
      </c>
      <c r="D11" t="s">
        <v>27</v>
      </c>
      <c r="E11" s="1">
        <f t="shared" si="0"/>
        <v>70</v>
      </c>
      <c r="F11" s="1">
        <v>42</v>
      </c>
      <c r="G11" s="1">
        <v>28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5">
      <c r="A12" t="s">
        <v>25</v>
      </c>
      <c r="B12" t="s">
        <v>21</v>
      </c>
      <c r="C12" t="s">
        <v>7</v>
      </c>
      <c r="D12" t="s">
        <v>28</v>
      </c>
      <c r="E12" s="1">
        <f t="shared" si="0"/>
        <v>30</v>
      </c>
      <c r="F12" s="1">
        <v>12</v>
      </c>
      <c r="G12" s="1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5">
      <c r="A13" t="s">
        <v>25</v>
      </c>
      <c r="B13" t="s">
        <v>21</v>
      </c>
      <c r="C13" t="s">
        <v>7</v>
      </c>
      <c r="D13" t="s">
        <v>29</v>
      </c>
      <c r="E13" s="1">
        <f t="shared" si="0"/>
        <v>320</v>
      </c>
      <c r="F13" s="1">
        <v>32</v>
      </c>
      <c r="G13" s="1">
        <v>32</v>
      </c>
      <c r="H13" s="1">
        <v>32</v>
      </c>
      <c r="I13" s="1">
        <v>32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/>
      <c r="Q13" s="1"/>
    </row>
    <row r="14" spans="1:17" x14ac:dyDescent="0.35">
      <c r="A14" t="s">
        <v>30</v>
      </c>
      <c r="B14" t="s">
        <v>21</v>
      </c>
      <c r="C14" t="s">
        <v>7</v>
      </c>
      <c r="D14" t="s">
        <v>31</v>
      </c>
      <c r="E14" s="1">
        <f t="shared" si="0"/>
        <v>400</v>
      </c>
      <c r="F14" s="1">
        <v>40</v>
      </c>
      <c r="G14" s="1">
        <v>40</v>
      </c>
      <c r="H14" s="1">
        <v>40</v>
      </c>
      <c r="I14" s="1">
        <v>40</v>
      </c>
      <c r="J14" s="1">
        <v>40</v>
      </c>
      <c r="K14" s="1">
        <v>40</v>
      </c>
      <c r="L14" s="1">
        <v>40</v>
      </c>
      <c r="M14" s="1">
        <v>40</v>
      </c>
      <c r="N14" s="1">
        <v>40</v>
      </c>
      <c r="O14" s="1">
        <v>40</v>
      </c>
      <c r="P14" s="1"/>
      <c r="Q14" s="1"/>
    </row>
    <row r="15" spans="1:17" x14ac:dyDescent="0.35">
      <c r="A15" t="s">
        <v>30</v>
      </c>
      <c r="B15" t="s">
        <v>21</v>
      </c>
      <c r="C15" t="s">
        <v>7</v>
      </c>
      <c r="D15" t="s">
        <v>32</v>
      </c>
      <c r="E15" s="1">
        <f t="shared" si="0"/>
        <v>320</v>
      </c>
      <c r="F15" s="1">
        <v>32</v>
      </c>
      <c r="G15" s="1">
        <v>32</v>
      </c>
      <c r="H15" s="1">
        <v>32</v>
      </c>
      <c r="I15" s="1">
        <v>32</v>
      </c>
      <c r="J15" s="1">
        <v>32</v>
      </c>
      <c r="K15" s="1">
        <v>32</v>
      </c>
      <c r="L15" s="1">
        <v>32</v>
      </c>
      <c r="M15" s="1">
        <v>32</v>
      </c>
      <c r="N15" s="1">
        <v>32</v>
      </c>
      <c r="O15" s="1">
        <v>32</v>
      </c>
      <c r="P15" s="1"/>
      <c r="Q15" s="1"/>
    </row>
    <row r="16" spans="1:17" x14ac:dyDescent="0.35">
      <c r="A16" t="s">
        <v>33</v>
      </c>
      <c r="B16" t="s">
        <v>21</v>
      </c>
      <c r="C16" t="s">
        <v>7</v>
      </c>
      <c r="D16" t="s">
        <v>34</v>
      </c>
      <c r="E16" s="1">
        <f t="shared" si="0"/>
        <v>80</v>
      </c>
      <c r="F16" s="1"/>
      <c r="G16" s="1">
        <v>40</v>
      </c>
      <c r="H16" s="1">
        <v>40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5">
      <c r="A17" t="s">
        <v>33</v>
      </c>
      <c r="B17" t="s">
        <v>21</v>
      </c>
      <c r="C17" t="s">
        <v>7</v>
      </c>
      <c r="D17" t="s">
        <v>35</v>
      </c>
      <c r="E17" s="1">
        <f t="shared" si="0"/>
        <v>320</v>
      </c>
      <c r="F17" s="1">
        <v>32</v>
      </c>
      <c r="G17" s="1">
        <v>32</v>
      </c>
      <c r="H17" s="1">
        <v>32</v>
      </c>
      <c r="I17" s="1">
        <v>32</v>
      </c>
      <c r="J17" s="1">
        <v>32</v>
      </c>
      <c r="K17" s="1">
        <v>32</v>
      </c>
      <c r="L17" s="1">
        <v>32</v>
      </c>
      <c r="M17" s="1">
        <v>32</v>
      </c>
      <c r="N17" s="1">
        <v>32</v>
      </c>
      <c r="O17" s="1">
        <v>32</v>
      </c>
      <c r="P17" s="1"/>
      <c r="Q17" s="1"/>
    </row>
    <row r="18" spans="1:17" x14ac:dyDescent="0.35">
      <c r="A18" t="s">
        <v>36</v>
      </c>
      <c r="B18" t="s">
        <v>21</v>
      </c>
      <c r="C18" t="s">
        <v>7</v>
      </c>
      <c r="D18" t="s">
        <v>37</v>
      </c>
      <c r="E18" s="1">
        <f t="shared" si="0"/>
        <v>40</v>
      </c>
      <c r="F18" s="1">
        <v>10</v>
      </c>
      <c r="G18" s="1">
        <v>30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t="s">
        <v>36</v>
      </c>
      <c r="B19" t="s">
        <v>21</v>
      </c>
      <c r="C19" t="s">
        <v>7</v>
      </c>
      <c r="D19" t="s">
        <v>38</v>
      </c>
      <c r="E19" s="1">
        <f t="shared" si="0"/>
        <v>400</v>
      </c>
      <c r="F19" s="1">
        <v>40</v>
      </c>
      <c r="G19" s="1">
        <v>40</v>
      </c>
      <c r="H19" s="1">
        <v>40</v>
      </c>
      <c r="I19" s="1">
        <v>40</v>
      </c>
      <c r="J19" s="1">
        <v>40</v>
      </c>
      <c r="K19" s="1">
        <v>40</v>
      </c>
      <c r="L19" s="1">
        <v>40</v>
      </c>
      <c r="M19" s="1">
        <v>40</v>
      </c>
      <c r="N19" s="1">
        <v>40</v>
      </c>
      <c r="O19" s="1">
        <v>40</v>
      </c>
      <c r="P19" s="1"/>
      <c r="Q19" s="1"/>
    </row>
    <row r="20" spans="1:17" x14ac:dyDescent="0.35">
      <c r="A20" t="s">
        <v>36</v>
      </c>
      <c r="B20" t="s">
        <v>21</v>
      </c>
      <c r="C20" t="s">
        <v>7</v>
      </c>
      <c r="D20" t="s">
        <v>39</v>
      </c>
      <c r="E20" s="1">
        <f t="shared" si="0"/>
        <v>25</v>
      </c>
      <c r="F20" s="1">
        <v>5</v>
      </c>
      <c r="G20" s="1">
        <v>20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5">
      <c r="A21" t="s">
        <v>42</v>
      </c>
      <c r="B21" t="s">
        <v>21</v>
      </c>
      <c r="C21" t="s">
        <v>2</v>
      </c>
      <c r="D21" t="s">
        <v>41</v>
      </c>
      <c r="E21" s="1">
        <f>SUM(F21:O21)</f>
        <v>640</v>
      </c>
      <c r="F21" s="1">
        <f t="shared" ref="F21:O21" si="1">40*4*40%</f>
        <v>64</v>
      </c>
      <c r="G21" s="1">
        <f t="shared" si="1"/>
        <v>64</v>
      </c>
      <c r="H21" s="1">
        <f t="shared" si="1"/>
        <v>64</v>
      </c>
      <c r="I21" s="1">
        <f t="shared" si="1"/>
        <v>64</v>
      </c>
      <c r="J21" s="1">
        <f t="shared" si="1"/>
        <v>64</v>
      </c>
      <c r="K21" s="1">
        <f t="shared" si="1"/>
        <v>64</v>
      </c>
      <c r="L21" s="1">
        <f t="shared" si="1"/>
        <v>64</v>
      </c>
      <c r="M21" s="1">
        <f t="shared" si="1"/>
        <v>64</v>
      </c>
      <c r="N21" s="1">
        <f t="shared" si="1"/>
        <v>64</v>
      </c>
      <c r="O21" s="1">
        <f t="shared" si="1"/>
        <v>64</v>
      </c>
    </row>
    <row r="22" spans="1:17" x14ac:dyDescent="0.35">
      <c r="A22" t="s">
        <v>42</v>
      </c>
      <c r="B22" t="s">
        <v>21</v>
      </c>
      <c r="C22" t="s">
        <v>2</v>
      </c>
      <c r="D22" t="s">
        <v>71</v>
      </c>
      <c r="E22" s="1">
        <f>SUM(F22:O22)</f>
        <v>320</v>
      </c>
      <c r="F22" s="1">
        <f>40*4*20%</f>
        <v>32</v>
      </c>
      <c r="G22" s="1">
        <f t="shared" ref="G22:O22" si="2">40*4*20%</f>
        <v>32</v>
      </c>
      <c r="H22" s="1">
        <f t="shared" si="2"/>
        <v>32</v>
      </c>
      <c r="I22" s="1">
        <f t="shared" si="2"/>
        <v>32</v>
      </c>
      <c r="J22" s="1">
        <f t="shared" si="2"/>
        <v>32</v>
      </c>
      <c r="K22" s="1">
        <f t="shared" si="2"/>
        <v>32</v>
      </c>
      <c r="L22" s="1">
        <f t="shared" si="2"/>
        <v>32</v>
      </c>
      <c r="M22" s="1">
        <f t="shared" si="2"/>
        <v>32</v>
      </c>
      <c r="N22" s="1">
        <f t="shared" si="2"/>
        <v>32</v>
      </c>
      <c r="O22" s="1">
        <f t="shared" si="2"/>
        <v>32</v>
      </c>
      <c r="P22" s="1"/>
      <c r="Q22" s="1"/>
    </row>
    <row r="23" spans="1:17" x14ac:dyDescent="0.35">
      <c r="A23" t="s">
        <v>43</v>
      </c>
      <c r="B23" t="s">
        <v>21</v>
      </c>
      <c r="C23" t="s">
        <v>2</v>
      </c>
      <c r="D23" t="s">
        <v>40</v>
      </c>
      <c r="E23" s="1">
        <f>SUM(F23:O23)</f>
        <v>704</v>
      </c>
      <c r="F23" s="1">
        <f>40*4*40%</f>
        <v>64</v>
      </c>
      <c r="G23" s="1">
        <f>40*4*60%</f>
        <v>96</v>
      </c>
      <c r="H23" s="1">
        <f>40*4*60%</f>
        <v>96</v>
      </c>
      <c r="I23" s="1">
        <f t="shared" ref="I23:O23" si="3">40*4*40%</f>
        <v>64</v>
      </c>
      <c r="J23" s="1">
        <f t="shared" si="3"/>
        <v>64</v>
      </c>
      <c r="K23" s="1">
        <f t="shared" si="3"/>
        <v>64</v>
      </c>
      <c r="L23" s="1">
        <f t="shared" si="3"/>
        <v>64</v>
      </c>
      <c r="M23" s="1">
        <f t="shared" si="3"/>
        <v>64</v>
      </c>
      <c r="N23" s="1">
        <f t="shared" si="3"/>
        <v>64</v>
      </c>
      <c r="O23" s="1">
        <f t="shared" si="3"/>
        <v>64</v>
      </c>
    </row>
    <row r="24" spans="1:17" x14ac:dyDescent="0.35">
      <c r="A24" t="s">
        <v>43</v>
      </c>
      <c r="B24" t="s">
        <v>21</v>
      </c>
      <c r="C24" t="s">
        <v>7</v>
      </c>
      <c r="D24" t="s">
        <v>72</v>
      </c>
      <c r="G24">
        <v>80</v>
      </c>
      <c r="H24">
        <v>40</v>
      </c>
      <c r="P24" s="1"/>
      <c r="Q24" s="1"/>
    </row>
    <row r="25" spans="1:17" x14ac:dyDescent="0.35">
      <c r="A25" t="s">
        <v>64</v>
      </c>
      <c r="B25" t="s">
        <v>20</v>
      </c>
      <c r="C25" t="s">
        <v>2</v>
      </c>
      <c r="D25" t="s">
        <v>0</v>
      </c>
      <c r="E25" s="1">
        <f t="shared" ref="E25" si="4">SUM(F25:O25)</f>
        <v>1280</v>
      </c>
      <c r="F25" s="1">
        <f>40*4*80%</f>
        <v>128</v>
      </c>
      <c r="G25" s="1">
        <f t="shared" ref="G25:O26" si="5">40*4*80%</f>
        <v>128</v>
      </c>
      <c r="H25" s="1">
        <f t="shared" si="5"/>
        <v>128</v>
      </c>
      <c r="I25" s="1">
        <f t="shared" si="5"/>
        <v>128</v>
      </c>
      <c r="J25" s="1">
        <f t="shared" si="5"/>
        <v>128</v>
      </c>
      <c r="K25" s="1">
        <f t="shared" si="5"/>
        <v>128</v>
      </c>
      <c r="L25" s="1">
        <f t="shared" si="5"/>
        <v>128</v>
      </c>
      <c r="M25" s="1">
        <f t="shared" si="5"/>
        <v>128</v>
      </c>
      <c r="N25" s="1">
        <f t="shared" si="5"/>
        <v>128</v>
      </c>
      <c r="O25" s="1">
        <f t="shared" si="5"/>
        <v>128</v>
      </c>
      <c r="P25" s="1"/>
      <c r="Q25" s="1"/>
    </row>
    <row r="26" spans="1:17" x14ac:dyDescent="0.35">
      <c r="A26" t="s">
        <v>65</v>
      </c>
      <c r="B26" t="s">
        <v>20</v>
      </c>
      <c r="C26" t="s">
        <v>2</v>
      </c>
      <c r="D26" t="s">
        <v>1</v>
      </c>
      <c r="E26" s="1">
        <f t="shared" ref="E26:E29" si="6">SUM(F26:O26)</f>
        <v>1280</v>
      </c>
      <c r="F26" s="1">
        <f>40*4*80%</f>
        <v>128</v>
      </c>
      <c r="G26" s="1">
        <f t="shared" si="5"/>
        <v>128</v>
      </c>
      <c r="H26" s="1">
        <f t="shared" si="5"/>
        <v>128</v>
      </c>
      <c r="I26" s="1">
        <f t="shared" si="5"/>
        <v>128</v>
      </c>
      <c r="J26" s="1">
        <f t="shared" si="5"/>
        <v>128</v>
      </c>
      <c r="K26" s="1">
        <f t="shared" si="5"/>
        <v>128</v>
      </c>
      <c r="L26" s="1">
        <f t="shared" si="5"/>
        <v>128</v>
      </c>
      <c r="M26" s="1">
        <f t="shared" si="5"/>
        <v>128</v>
      </c>
      <c r="N26" s="1">
        <f t="shared" si="5"/>
        <v>128</v>
      </c>
      <c r="O26" s="1">
        <f t="shared" si="5"/>
        <v>128</v>
      </c>
    </row>
    <row r="27" spans="1:17" x14ac:dyDescent="0.35">
      <c r="A27" t="s">
        <v>66</v>
      </c>
      <c r="B27" t="s">
        <v>20</v>
      </c>
      <c r="C27" t="s">
        <v>2</v>
      </c>
      <c r="D27" t="s">
        <v>3</v>
      </c>
      <c r="E27" s="1">
        <f t="shared" si="6"/>
        <v>960</v>
      </c>
      <c r="F27" s="1">
        <f>40*4*60%</f>
        <v>96</v>
      </c>
      <c r="G27" s="1">
        <f t="shared" ref="G27:O29" si="7">40*4*60%</f>
        <v>96</v>
      </c>
      <c r="H27" s="1">
        <f t="shared" si="7"/>
        <v>96</v>
      </c>
      <c r="I27" s="1">
        <f t="shared" si="7"/>
        <v>96</v>
      </c>
      <c r="J27" s="1">
        <f t="shared" si="7"/>
        <v>96</v>
      </c>
      <c r="K27" s="1">
        <f t="shared" si="7"/>
        <v>96</v>
      </c>
      <c r="L27" s="1">
        <f t="shared" si="7"/>
        <v>96</v>
      </c>
      <c r="M27" s="1">
        <f t="shared" si="7"/>
        <v>96</v>
      </c>
      <c r="N27" s="1">
        <f t="shared" si="7"/>
        <v>96</v>
      </c>
      <c r="O27" s="1">
        <f t="shared" si="7"/>
        <v>96</v>
      </c>
    </row>
    <row r="28" spans="1:17" x14ac:dyDescent="0.35">
      <c r="A28" t="s">
        <v>67</v>
      </c>
      <c r="B28" t="s">
        <v>20</v>
      </c>
      <c r="C28" t="s">
        <v>2</v>
      </c>
      <c r="D28" t="s">
        <v>4</v>
      </c>
      <c r="E28" s="1">
        <f t="shared" si="6"/>
        <v>960</v>
      </c>
      <c r="F28" s="1">
        <f>40*4*60%</f>
        <v>96</v>
      </c>
      <c r="G28" s="1">
        <f t="shared" si="7"/>
        <v>96</v>
      </c>
      <c r="H28" s="1">
        <f t="shared" si="7"/>
        <v>96</v>
      </c>
      <c r="I28" s="1">
        <f t="shared" si="7"/>
        <v>96</v>
      </c>
      <c r="J28" s="1">
        <f t="shared" si="7"/>
        <v>96</v>
      </c>
      <c r="K28" s="1">
        <f t="shared" si="7"/>
        <v>96</v>
      </c>
      <c r="L28" s="1">
        <f t="shared" si="7"/>
        <v>96</v>
      </c>
      <c r="M28" s="1">
        <f t="shared" si="7"/>
        <v>96</v>
      </c>
      <c r="N28" s="1">
        <f t="shared" si="7"/>
        <v>96</v>
      </c>
      <c r="O28" s="1">
        <f t="shared" si="7"/>
        <v>96</v>
      </c>
    </row>
    <row r="29" spans="1:17" x14ac:dyDescent="0.35">
      <c r="A29" t="s">
        <v>68</v>
      </c>
      <c r="B29" t="s">
        <v>20</v>
      </c>
      <c r="C29" t="s">
        <v>2</v>
      </c>
      <c r="D29" t="s">
        <v>5</v>
      </c>
      <c r="E29" s="1">
        <f t="shared" si="6"/>
        <v>960</v>
      </c>
      <c r="F29" s="1">
        <f>40*4*60%</f>
        <v>96</v>
      </c>
      <c r="G29" s="1">
        <f t="shared" si="7"/>
        <v>96</v>
      </c>
      <c r="H29" s="1">
        <f t="shared" si="7"/>
        <v>96</v>
      </c>
      <c r="I29" s="1">
        <f t="shared" si="7"/>
        <v>96</v>
      </c>
      <c r="J29" s="1">
        <f t="shared" si="7"/>
        <v>96</v>
      </c>
      <c r="K29" s="1">
        <f t="shared" si="7"/>
        <v>96</v>
      </c>
      <c r="L29" s="1">
        <f t="shared" si="7"/>
        <v>96</v>
      </c>
      <c r="M29" s="1">
        <f t="shared" si="7"/>
        <v>96</v>
      </c>
      <c r="N29" s="1">
        <f t="shared" si="7"/>
        <v>96</v>
      </c>
      <c r="O29" s="1">
        <f t="shared" si="7"/>
        <v>96</v>
      </c>
    </row>
    <row r="30" spans="1:17" x14ac:dyDescent="0.35">
      <c r="A30" t="s">
        <v>69</v>
      </c>
      <c r="B30" t="s">
        <v>20</v>
      </c>
      <c r="C30" t="s">
        <v>2</v>
      </c>
      <c r="D30" t="s">
        <v>40</v>
      </c>
      <c r="E30" s="1">
        <f>SUM(F30:O30)</f>
        <v>736</v>
      </c>
      <c r="F30" s="1">
        <f>40*4*50%</f>
        <v>80</v>
      </c>
      <c r="G30" s="1">
        <f>40*4*30%</f>
        <v>48</v>
      </c>
      <c r="H30" s="1">
        <f>40*4*30%</f>
        <v>48</v>
      </c>
      <c r="I30" s="1">
        <f t="shared" ref="I30:O30" si="8">40*4*50%</f>
        <v>80</v>
      </c>
      <c r="J30" s="1">
        <f t="shared" si="8"/>
        <v>80</v>
      </c>
      <c r="K30" s="1">
        <f t="shared" si="8"/>
        <v>80</v>
      </c>
      <c r="L30" s="1">
        <f t="shared" si="8"/>
        <v>80</v>
      </c>
      <c r="M30" s="1">
        <f t="shared" si="8"/>
        <v>80</v>
      </c>
      <c r="N30" s="1">
        <f t="shared" si="8"/>
        <v>80</v>
      </c>
      <c r="O30" s="1">
        <f t="shared" si="8"/>
        <v>80</v>
      </c>
    </row>
    <row r="31" spans="1:17" x14ac:dyDescent="0.35">
      <c r="A31" t="s">
        <v>69</v>
      </c>
      <c r="B31" t="s">
        <v>20</v>
      </c>
      <c r="C31" t="s">
        <v>7</v>
      </c>
      <c r="D31" t="s">
        <v>72</v>
      </c>
      <c r="E31" s="1">
        <f>SUM(F31:O31)</f>
        <v>1204</v>
      </c>
      <c r="F31" s="1">
        <f>40*4*80%</f>
        <v>128</v>
      </c>
      <c r="G31" s="1">
        <v>140</v>
      </c>
      <c r="H31" s="1">
        <v>40</v>
      </c>
      <c r="I31" s="1">
        <f t="shared" ref="G31:O32" si="9">40*4*80%</f>
        <v>128</v>
      </c>
      <c r="J31" s="1">
        <f t="shared" si="9"/>
        <v>128</v>
      </c>
      <c r="K31" s="1">
        <f t="shared" si="9"/>
        <v>128</v>
      </c>
      <c r="L31" s="1">
        <f t="shared" si="9"/>
        <v>128</v>
      </c>
      <c r="M31" s="1">
        <f t="shared" si="9"/>
        <v>128</v>
      </c>
      <c r="N31" s="1">
        <f t="shared" si="9"/>
        <v>128</v>
      </c>
      <c r="O31" s="1">
        <f t="shared" si="9"/>
        <v>128</v>
      </c>
    </row>
    <row r="32" spans="1:17" x14ac:dyDescent="0.35">
      <c r="A32" t="s">
        <v>70</v>
      </c>
      <c r="B32" t="s">
        <v>20</v>
      </c>
      <c r="C32" t="s">
        <v>2</v>
      </c>
      <c r="D32" t="s">
        <v>41</v>
      </c>
      <c r="E32" s="1">
        <f>SUM(F32:O32)</f>
        <v>1280</v>
      </c>
      <c r="F32" s="1">
        <f>40*4*80%</f>
        <v>128</v>
      </c>
      <c r="G32" s="1">
        <f t="shared" si="9"/>
        <v>128</v>
      </c>
      <c r="H32" s="1">
        <f t="shared" si="9"/>
        <v>128</v>
      </c>
      <c r="I32" s="1">
        <f t="shared" si="9"/>
        <v>128</v>
      </c>
      <c r="J32" s="1">
        <f t="shared" si="9"/>
        <v>128</v>
      </c>
      <c r="K32" s="1">
        <f t="shared" si="9"/>
        <v>128</v>
      </c>
      <c r="L32" s="1">
        <f t="shared" si="9"/>
        <v>128</v>
      </c>
      <c r="M32" s="1">
        <f t="shared" si="9"/>
        <v>128</v>
      </c>
      <c r="N32" s="1">
        <f t="shared" si="9"/>
        <v>128</v>
      </c>
      <c r="O32" s="1">
        <f t="shared" si="9"/>
        <v>128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67700-72D5-4C1D-84E8-267FD6CA7A2D}">
  <dimension ref="A1:D13"/>
  <sheetViews>
    <sheetView workbookViewId="0">
      <selection activeCell="D13" sqref="D13"/>
    </sheetView>
  </sheetViews>
  <sheetFormatPr baseColWidth="10" defaultRowHeight="14.5" x14ac:dyDescent="0.35"/>
  <sheetData>
    <row r="1" spans="1:4" x14ac:dyDescent="0.35">
      <c r="A1" s="2" t="s">
        <v>16</v>
      </c>
      <c r="B1" s="2" t="s">
        <v>19</v>
      </c>
      <c r="C1" s="2" t="s">
        <v>17</v>
      </c>
      <c r="D1" s="2" t="s">
        <v>18</v>
      </c>
    </row>
    <row r="2" spans="1:4" x14ac:dyDescent="0.35">
      <c r="A2" t="s">
        <v>14</v>
      </c>
      <c r="B2" t="s">
        <v>21</v>
      </c>
      <c r="C2" t="s">
        <v>54</v>
      </c>
      <c r="D2" t="s">
        <v>55</v>
      </c>
    </row>
    <row r="3" spans="1:4" x14ac:dyDescent="0.35">
      <c r="A3" t="s">
        <v>14</v>
      </c>
      <c r="B3" t="s">
        <v>21</v>
      </c>
      <c r="C3" t="s">
        <v>54</v>
      </c>
      <c r="D3" t="s">
        <v>56</v>
      </c>
    </row>
    <row r="4" spans="1:4" x14ac:dyDescent="0.35">
      <c r="A4" t="s">
        <v>30</v>
      </c>
      <c r="B4" t="s">
        <v>21</v>
      </c>
      <c r="C4" t="s">
        <v>54</v>
      </c>
      <c r="D4" t="s">
        <v>57</v>
      </c>
    </row>
    <row r="5" spans="1:4" x14ac:dyDescent="0.35">
      <c r="A5" t="s">
        <v>30</v>
      </c>
      <c r="B5" t="s">
        <v>21</v>
      </c>
      <c r="C5" t="s">
        <v>54</v>
      </c>
      <c r="D5" t="s">
        <v>58</v>
      </c>
    </row>
    <row r="6" spans="1:4" x14ac:dyDescent="0.35">
      <c r="A6" t="s">
        <v>33</v>
      </c>
      <c r="B6" t="s">
        <v>21</v>
      </c>
      <c r="C6" t="s">
        <v>54</v>
      </c>
      <c r="D6" t="s">
        <v>59</v>
      </c>
    </row>
    <row r="7" spans="1:4" x14ac:dyDescent="0.35">
      <c r="A7" t="s">
        <v>36</v>
      </c>
      <c r="B7" t="s">
        <v>21</v>
      </c>
      <c r="C7" t="s">
        <v>54</v>
      </c>
      <c r="D7" t="s">
        <v>60</v>
      </c>
    </row>
    <row r="8" spans="1:4" x14ac:dyDescent="0.35">
      <c r="A8" t="s">
        <v>36</v>
      </c>
      <c r="B8" t="s">
        <v>21</v>
      </c>
      <c r="C8" t="s">
        <v>54</v>
      </c>
      <c r="D8" t="s">
        <v>61</v>
      </c>
    </row>
    <row r="9" spans="1:4" x14ac:dyDescent="0.35">
      <c r="A9" t="s">
        <v>25</v>
      </c>
      <c r="B9" t="s">
        <v>21</v>
      </c>
      <c r="C9" t="s">
        <v>54</v>
      </c>
      <c r="D9" t="s">
        <v>60</v>
      </c>
    </row>
    <row r="10" spans="1:4" x14ac:dyDescent="0.35">
      <c r="A10" t="s">
        <v>42</v>
      </c>
      <c r="B10" t="s">
        <v>21</v>
      </c>
      <c r="C10" t="s">
        <v>54</v>
      </c>
      <c r="D10" t="s">
        <v>61</v>
      </c>
    </row>
    <row r="11" spans="1:4" x14ac:dyDescent="0.35">
      <c r="A11" t="s">
        <v>43</v>
      </c>
      <c r="B11" t="s">
        <v>21</v>
      </c>
      <c r="C11" t="s">
        <v>54</v>
      </c>
      <c r="D11" t="s">
        <v>61</v>
      </c>
    </row>
    <row r="12" spans="1:4" x14ac:dyDescent="0.35">
      <c r="A12" t="s">
        <v>42</v>
      </c>
      <c r="B12" t="s">
        <v>21</v>
      </c>
      <c r="C12" t="s">
        <v>54</v>
      </c>
      <c r="D12" t="s">
        <v>63</v>
      </c>
    </row>
    <row r="13" spans="1:4" x14ac:dyDescent="0.35">
      <c r="A13" t="s">
        <v>43</v>
      </c>
      <c r="B13" t="s">
        <v>21</v>
      </c>
      <c r="C13" t="s">
        <v>54</v>
      </c>
      <c r="D1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Potenciales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Gamero</dc:creator>
  <cp:lastModifiedBy>Carlos Gamero</cp:lastModifiedBy>
  <dcterms:created xsi:type="dcterms:W3CDTF">2023-05-02T19:00:32Z</dcterms:created>
  <dcterms:modified xsi:type="dcterms:W3CDTF">2023-05-03T14:32:33Z</dcterms:modified>
</cp:coreProperties>
</file>