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c50fc6140a5fd3/Universidad/Cursos/Curso 2 (2018-2019)/Semestre 2/Algoritmica/2021-2022/Practicas/P1/"/>
    </mc:Choice>
  </mc:AlternateContent>
  <xr:revisionPtr revIDLastSave="12" documentId="8_{B91CE155-CADE-43CB-A2DA-2DE58A4F3068}" xr6:coauthVersionLast="47" xr6:coauthVersionMax="47" xr10:uidLastSave="{30BA9E34-BB3F-44B7-91CA-14DED7C80792}"/>
  <bookViews>
    <workbookView xWindow="57480" yWindow="6645" windowWidth="29040" windowHeight="15840" activeTab="6" xr2:uid="{00000000-000D-0000-FFFF-FFFF00000000}"/>
  </bookViews>
  <sheets>
    <sheet name="Burbuja" sheetId="7" r:id="rId1"/>
    <sheet name="Mergesort" sheetId="10" r:id="rId2"/>
    <sheet name="Heapsort" sheetId="11" r:id="rId3"/>
    <sheet name="Comparacion" sheetId="12" r:id="rId4"/>
    <sheet name="MaxYMinDyV" sheetId="13" r:id="rId5"/>
    <sheet name="InsertarEnPos" sheetId="17" r:id="rId6"/>
    <sheet name="ReestructurarRaiz" sheetId="1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8" l="1"/>
  <c r="C4" i="18"/>
  <c r="C2" i="18" l="1"/>
  <c r="C3" i="18"/>
  <c r="C5" i="18"/>
  <c r="C6" i="18"/>
  <c r="C7" i="18"/>
  <c r="C9" i="18"/>
  <c r="C10" i="18"/>
  <c r="C11" i="18"/>
  <c r="C12" i="18"/>
  <c r="C13" i="18"/>
  <c r="C14" i="18"/>
  <c r="C15" i="18"/>
  <c r="C16" i="18"/>
  <c r="C17" i="18"/>
  <c r="C18" i="18"/>
  <c r="C19" i="18"/>
  <c r="C2" i="17"/>
  <c r="D21" i="17" s="1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3" i="11"/>
  <c r="D22" i="11" s="1"/>
  <c r="C22" i="10"/>
  <c r="D2" i="13"/>
  <c r="D21" i="18" l="1"/>
  <c r="D5" i="18"/>
  <c r="D7" i="18"/>
  <c r="D3" i="18"/>
  <c r="D6" i="18"/>
  <c r="D19" i="17"/>
  <c r="D4" i="17"/>
  <c r="D8" i="17"/>
  <c r="D12" i="17"/>
  <c r="D16" i="17"/>
  <c r="D10" i="17"/>
  <c r="D14" i="17"/>
  <c r="D18" i="17"/>
  <c r="D3" i="17"/>
  <c r="D7" i="17"/>
  <c r="D11" i="17"/>
  <c r="D15" i="17"/>
  <c r="D2" i="17"/>
  <c r="D5" i="17"/>
  <c r="D9" i="17"/>
  <c r="D13" i="17"/>
  <c r="D17" i="17"/>
  <c r="D6" i="17"/>
  <c r="C2" i="13"/>
  <c r="D13" i="13" s="1"/>
  <c r="C3" i="13"/>
  <c r="C4" i="13"/>
  <c r="C5" i="13"/>
  <c r="C6" i="13"/>
  <c r="C7" i="13"/>
  <c r="C8" i="13"/>
  <c r="C9" i="13"/>
  <c r="C10" i="13"/>
  <c r="C11" i="13"/>
  <c r="C2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D2" i="11" s="1"/>
  <c r="C18" i="11"/>
  <c r="C19" i="11"/>
  <c r="C20" i="11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" i="7"/>
  <c r="C13" i="7" s="1"/>
  <c r="D2" i="7" s="1"/>
  <c r="C3" i="7"/>
  <c r="C4" i="7"/>
  <c r="C5" i="7"/>
  <c r="C6" i="7"/>
  <c r="C7" i="7"/>
  <c r="C8" i="7"/>
  <c r="C9" i="7"/>
  <c r="C10" i="7"/>
  <c r="C11" i="7"/>
  <c r="D8" i="18" l="1"/>
  <c r="D10" i="18"/>
  <c r="D19" i="18"/>
  <c r="D15" i="18"/>
  <c r="D11" i="18"/>
  <c r="D4" i="18"/>
  <c r="D12" i="18"/>
  <c r="D13" i="18"/>
  <c r="D16" i="18"/>
  <c r="D14" i="18"/>
  <c r="D18" i="18"/>
  <c r="D9" i="18"/>
  <c r="D17" i="18"/>
  <c r="D2" i="18"/>
  <c r="D4" i="13"/>
  <c r="D3" i="13"/>
  <c r="D7" i="13"/>
  <c r="D11" i="13"/>
  <c r="D8" i="13"/>
  <c r="D6" i="13"/>
  <c r="D10" i="13"/>
  <c r="D5" i="13"/>
  <c r="D9" i="13"/>
  <c r="D3" i="11"/>
  <c r="D17" i="11"/>
  <c r="D13" i="11"/>
  <c r="D9" i="11"/>
  <c r="D5" i="11"/>
  <c r="D16" i="11"/>
  <c r="D4" i="11"/>
  <c r="D7" i="11"/>
  <c r="D20" i="11"/>
  <c r="D12" i="11"/>
  <c r="D8" i="11"/>
  <c r="D19" i="11"/>
  <c r="D15" i="11"/>
  <c r="D11" i="11"/>
  <c r="D18" i="11"/>
  <c r="D14" i="11"/>
  <c r="D10" i="11"/>
  <c r="D6" i="11"/>
  <c r="D3" i="10"/>
  <c r="D7" i="10"/>
  <c r="D11" i="10"/>
  <c r="D15" i="10"/>
  <c r="D19" i="10"/>
  <c r="D10" i="10"/>
  <c r="D4" i="10"/>
  <c r="D8" i="10"/>
  <c r="D12" i="10"/>
  <c r="D16" i="10"/>
  <c r="D20" i="10"/>
  <c r="D5" i="10"/>
  <c r="D13" i="10"/>
  <c r="D17" i="10"/>
  <c r="D9" i="10"/>
  <c r="D2" i="10"/>
  <c r="D6" i="10"/>
  <c r="D14" i="10"/>
  <c r="D18" i="10"/>
  <c r="D3" i="7"/>
  <c r="D9" i="7"/>
  <c r="D5" i="7"/>
  <c r="D8" i="7"/>
  <c r="D4" i="7"/>
  <c r="D6" i="7"/>
  <c r="D11" i="7"/>
  <c r="D7" i="7"/>
  <c r="D10" i="7"/>
</calcChain>
</file>

<file path=xl/sharedStrings.xml><?xml version="1.0" encoding="utf-8"?>
<sst xmlns="http://schemas.openxmlformats.org/spreadsheetml/2006/main" count="30" uniqueCount="7">
  <si>
    <t>Tam. Caso</t>
  </si>
  <si>
    <t>Tiempo (us)</t>
  </si>
  <si>
    <t>K=Tiempo/f(n)</t>
  </si>
  <si>
    <t>Tiempo teórico estimado= K*f(n)</t>
  </si>
  <si>
    <t>K promedio:</t>
  </si>
  <si>
    <t>K promedio</t>
  </si>
  <si>
    <t>Tiempo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</si>
</sst>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b/>
      <sz val="11"/>
      <color theme="1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12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3" fillId="8" borderId="1"/>
    <xf numFmtId="0" fontId="14" fillId="0" borderId="0"/>
    <xf numFmtId="0" fontId="1" fillId="0" borderId="0"/>
    <xf numFmtId="0" fontId="1" fillId="0" borderId="0"/>
    <xf numFmtId="0" fontId="4" fillId="0" borderId="0"/>
  </cellStyleXfs>
  <cellXfs count="3">
    <xf numFmtId="0" fontId="0" fillId="0" borderId="0" xfId="0"/>
    <xf numFmtId="0" fontId="0" fillId="0" borderId="0" xfId="0"/>
    <xf numFmtId="0" fontId="15" fillId="0" borderId="0" xfId="0" applyFont="1"/>
  </cellXfs>
  <cellStyles count="19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 (user)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" builtinId="28" customBuiltin="1"/>
    <cellStyle name="Normal" xfId="0" builtinId="0" customBuiltin="1"/>
    <cellStyle name="Note" xfId="14" xr:uid="{00000000-0005-0000-0000-00000E000000}"/>
    <cellStyle name="Result (user)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Burbuja!$B$1</c:f>
              <c:strCache>
                <c:ptCount val="1"/>
                <c:pt idx="0">
                  <c:v>Tiempo (us)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Burbuja!$A$2:$A$11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Burbuja!$B$2:$B$11</c:f>
              <c:numCache>
                <c:formatCode>General</c:formatCode>
                <c:ptCount val="10"/>
                <c:pt idx="0">
                  <c:v>4130</c:v>
                </c:pt>
                <c:pt idx="1">
                  <c:v>10377</c:v>
                </c:pt>
                <c:pt idx="2">
                  <c:v>11286</c:v>
                </c:pt>
                <c:pt idx="3">
                  <c:v>20178</c:v>
                </c:pt>
                <c:pt idx="4">
                  <c:v>31914</c:v>
                </c:pt>
                <c:pt idx="5">
                  <c:v>46408</c:v>
                </c:pt>
                <c:pt idx="6">
                  <c:v>64239</c:v>
                </c:pt>
                <c:pt idx="7">
                  <c:v>85481</c:v>
                </c:pt>
                <c:pt idx="8">
                  <c:v>111234</c:v>
                </c:pt>
                <c:pt idx="9">
                  <c:v>140391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C1-4940-8A48-0DAA83F352C8}"/>
            </c:ext>
          </c:extLst>
        </c:ser>
        <c:ser>
          <c:idx val="1"/>
          <c:order val="1"/>
          <c:tx>
            <c:strRef>
              <c:f>Burbuja!$D$1</c:f>
              <c:strCache>
                <c:ptCount val="1"/>
                <c:pt idx="0">
                  <c:v>Tiempo teórico estimado= K*f(n)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Burbuja!$A$2:$A$11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Burbuja!$D$2:$D$11</c:f>
              <c:numCache>
                <c:formatCode>General</c:formatCode>
                <c:ptCount val="10"/>
                <c:pt idx="0">
                  <c:v>1722.8855995370373</c:v>
                </c:pt>
                <c:pt idx="1">
                  <c:v>6891.542398148149</c:v>
                </c:pt>
                <c:pt idx="2">
                  <c:v>15505.970395833334</c:v>
                </c:pt>
                <c:pt idx="3">
                  <c:v>27566.169592592596</c:v>
                </c:pt>
                <c:pt idx="4">
                  <c:v>43072.13998842593</c:v>
                </c:pt>
                <c:pt idx="5">
                  <c:v>62023.881583333336</c:v>
                </c:pt>
                <c:pt idx="6">
                  <c:v>84421.39437731482</c:v>
                </c:pt>
                <c:pt idx="7">
                  <c:v>110264.67837037038</c:v>
                </c:pt>
                <c:pt idx="8">
                  <c:v>139553.73356250001</c:v>
                </c:pt>
                <c:pt idx="9">
                  <c:v>172288.55995370372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C1-4940-8A48-0DAA83F35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73120"/>
        <c:axId val="99062304"/>
      </c:scatterChart>
      <c:valAx>
        <c:axId val="990623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s-ES"/>
          </a:p>
        </c:txPr>
        <c:crossAx val="99073120"/>
        <c:crossesAt val="0"/>
        <c:crossBetween val="midCat"/>
      </c:valAx>
      <c:valAx>
        <c:axId val="99073120"/>
        <c:scaling>
          <c:orientation val="minMax"/>
          <c:min val="1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s-ES"/>
          </a:p>
        </c:txPr>
        <c:crossAx val="9906230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Mergesort!$B$1</c:f>
              <c:strCache>
                <c:ptCount val="1"/>
                <c:pt idx="0">
                  <c:v>Tiempo (us)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Mergesort!$A$2:$A$20</c:f>
              <c:numCache>
                <c:formatCode>General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</c:numCache>
            </c:numRef>
          </c:xVal>
          <c:yVal>
            <c:numRef>
              <c:f>Mergesort!$B$2:$B$20</c:f>
              <c:numCache>
                <c:formatCode>General</c:formatCode>
                <c:ptCount val="19"/>
                <c:pt idx="0">
                  <c:v>222</c:v>
                </c:pt>
                <c:pt idx="1">
                  <c:v>467</c:v>
                </c:pt>
                <c:pt idx="2">
                  <c:v>763</c:v>
                </c:pt>
                <c:pt idx="3">
                  <c:v>792</c:v>
                </c:pt>
                <c:pt idx="4">
                  <c:v>813</c:v>
                </c:pt>
                <c:pt idx="5">
                  <c:v>831</c:v>
                </c:pt>
                <c:pt idx="6">
                  <c:v>836</c:v>
                </c:pt>
                <c:pt idx="7">
                  <c:v>837</c:v>
                </c:pt>
                <c:pt idx="8">
                  <c:v>836</c:v>
                </c:pt>
                <c:pt idx="9">
                  <c:v>998</c:v>
                </c:pt>
                <c:pt idx="10">
                  <c:v>1938</c:v>
                </c:pt>
                <c:pt idx="11">
                  <c:v>3021</c:v>
                </c:pt>
                <c:pt idx="12">
                  <c:v>4295</c:v>
                </c:pt>
                <c:pt idx="13">
                  <c:v>5402</c:v>
                </c:pt>
                <c:pt idx="14">
                  <c:v>6453</c:v>
                </c:pt>
                <c:pt idx="15">
                  <c:v>7982</c:v>
                </c:pt>
                <c:pt idx="16">
                  <c:v>8795</c:v>
                </c:pt>
                <c:pt idx="17">
                  <c:v>9963</c:v>
                </c:pt>
                <c:pt idx="18">
                  <c:v>11116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0E-45A6-871C-CEB5D0F6AA53}"/>
            </c:ext>
          </c:extLst>
        </c:ser>
        <c:ser>
          <c:idx val="1"/>
          <c:order val="1"/>
          <c:tx>
            <c:strRef>
              <c:f>Mergesort!$D$1</c:f>
              <c:strCache>
                <c:ptCount val="1"/>
                <c:pt idx="0">
                  <c:v>Tiempo teórico estimado= K*f(n)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Mergesort!$A$2:$A$20</c:f>
              <c:numCache>
                <c:formatCode>General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</c:numCache>
            </c:numRef>
          </c:xVal>
          <c:yVal>
            <c:numRef>
              <c:f>Mergesort!$D$2:$D$20</c:f>
              <c:numCache>
                <c:formatCode>General</c:formatCode>
                <c:ptCount val="19"/>
                <c:pt idx="0">
                  <c:v>104.86731979470478</c:v>
                </c:pt>
                <c:pt idx="1">
                  <c:v>230.78011213813843</c:v>
                </c:pt>
                <c:pt idx="2">
                  <c:v>364.63638658365204</c:v>
                </c:pt>
                <c:pt idx="3">
                  <c:v>503.65116937373466</c:v>
                </c:pt>
                <c:pt idx="4">
                  <c:v>646.50178392620967</c:v>
                </c:pt>
                <c:pt idx="5">
                  <c:v>792.40919081349057</c:v>
                </c:pt>
                <c:pt idx="6">
                  <c:v>940.85862687639121</c:v>
                </c:pt>
                <c:pt idx="7">
                  <c:v>1091.484228942385</c:v>
                </c:pt>
                <c:pt idx="8">
                  <c:v>1244.0124413495689</c:v>
                </c:pt>
                <c:pt idx="9">
                  <c:v>1398.2309305960639</c:v>
                </c:pt>
                <c:pt idx="10">
                  <c:v>3006.9165866794165</c:v>
                </c:pt>
                <c:pt idx="11">
                  <c:v>4695.0370637835686</c:v>
                </c:pt>
                <c:pt idx="12">
                  <c:v>6434.7426243334112</c:v>
                </c:pt>
                <c:pt idx="13">
                  <c:v>8212.8065025071774</c:v>
                </c:pt>
                <c:pt idx="14">
                  <c:v>10021.438304029003</c:v>
                </c:pt>
                <c:pt idx="15">
                  <c:v>11855.490397307023</c:v>
                </c:pt>
                <c:pt idx="16">
                  <c:v>13711.304150615975</c:v>
                </c:pt>
                <c:pt idx="17">
                  <c:v>15586.144007336834</c:v>
                </c:pt>
                <c:pt idx="18">
                  <c:v>17477.886632450798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0E-45A6-871C-CEB5D0F6A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35952"/>
        <c:axId val="98535120"/>
      </c:scatterChart>
      <c:valAx>
        <c:axId val="985351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s-ES"/>
          </a:p>
        </c:txPr>
        <c:crossAx val="98535952"/>
        <c:crossesAt val="0"/>
        <c:crossBetween val="midCat"/>
      </c:valAx>
      <c:valAx>
        <c:axId val="98535952"/>
        <c:scaling>
          <c:logBase val="10"/>
          <c:orientation val="minMax"/>
          <c:max val="100000"/>
          <c:min val="1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s-ES"/>
          </a:p>
        </c:txPr>
        <c:crossAx val="9853512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Heapsort!$B$1</c:f>
              <c:strCache>
                <c:ptCount val="1"/>
                <c:pt idx="0">
                  <c:v>Tiempo (us)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Heapsort!$A$2:$A$20</c:f>
              <c:numCache>
                <c:formatCode>General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</c:numCache>
            </c:numRef>
          </c:xVal>
          <c:yVal>
            <c:numRef>
              <c:f>Heapsort!$B$2:$B$20</c:f>
              <c:numCache>
                <c:formatCode>General</c:formatCode>
                <c:ptCount val="19"/>
                <c:pt idx="0">
                  <c:v>517</c:v>
                </c:pt>
                <c:pt idx="1">
                  <c:v>1030</c:v>
                </c:pt>
                <c:pt idx="2">
                  <c:v>1556</c:v>
                </c:pt>
                <c:pt idx="3">
                  <c:v>2153</c:v>
                </c:pt>
                <c:pt idx="4">
                  <c:v>2774</c:v>
                </c:pt>
                <c:pt idx="5">
                  <c:v>1216</c:v>
                </c:pt>
                <c:pt idx="6">
                  <c:v>1280</c:v>
                </c:pt>
                <c:pt idx="7">
                  <c:v>1491</c:v>
                </c:pt>
                <c:pt idx="8">
                  <c:v>1682</c:v>
                </c:pt>
                <c:pt idx="9">
                  <c:v>2875</c:v>
                </c:pt>
                <c:pt idx="10">
                  <c:v>4093</c:v>
                </c:pt>
                <c:pt idx="11">
                  <c:v>6353</c:v>
                </c:pt>
                <c:pt idx="12">
                  <c:v>8731</c:v>
                </c:pt>
                <c:pt idx="13">
                  <c:v>11180</c:v>
                </c:pt>
                <c:pt idx="14">
                  <c:v>13761</c:v>
                </c:pt>
                <c:pt idx="15">
                  <c:v>16534</c:v>
                </c:pt>
                <c:pt idx="16">
                  <c:v>18858</c:v>
                </c:pt>
                <c:pt idx="17">
                  <c:v>21404</c:v>
                </c:pt>
                <c:pt idx="18">
                  <c:v>24234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E7-4266-87EC-1C3815CF4FD3}"/>
            </c:ext>
          </c:extLst>
        </c:ser>
        <c:ser>
          <c:idx val="1"/>
          <c:order val="1"/>
          <c:tx>
            <c:strRef>
              <c:f>Heapsort!$D$1</c:f>
              <c:strCache>
                <c:ptCount val="1"/>
                <c:pt idx="0">
                  <c:v>Tiempo teórico estimado= K*f(n)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Heapsort!$A$2:$A$20</c:f>
              <c:numCache>
                <c:formatCode>General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</c:numCache>
            </c:numRef>
          </c:xVal>
          <c:yVal>
            <c:numRef>
              <c:f>Heapsort!$D$2:$D$20</c:f>
              <c:numCache>
                <c:formatCode>General</c:formatCode>
                <c:ptCount val="19"/>
                <c:pt idx="0">
                  <c:v>233.0854366623806</c:v>
                </c:pt>
                <c:pt idx="1">
                  <c:v>512.94801198330356</c:v>
                </c:pt>
                <c:pt idx="2">
                  <c:v>810.46632598437725</c:v>
                </c:pt>
                <c:pt idx="3">
                  <c:v>1119.4503012836919</c:v>
                </c:pt>
                <c:pt idx="4">
                  <c:v>1436.9600644361813</c:v>
                </c:pt>
                <c:pt idx="5">
                  <c:v>1761.2640679443814</c:v>
                </c:pt>
                <c:pt idx="6">
                  <c:v>2091.2181632215693</c:v>
                </c:pt>
                <c:pt idx="7">
                  <c:v>2426.0091572015535</c:v>
                </c:pt>
                <c:pt idx="8">
                  <c:v>2765.0290259448379</c:v>
                </c:pt>
                <c:pt idx="9">
                  <c:v>3107.8058221650745</c:v>
                </c:pt>
                <c:pt idx="10">
                  <c:v>6683.3830309155728</c:v>
                </c:pt>
                <c:pt idx="11">
                  <c:v>10435.517626467579</c:v>
                </c:pt>
                <c:pt idx="12">
                  <c:v>14302.308835001995</c:v>
                </c:pt>
                <c:pt idx="13">
                  <c:v>18254.357922068153</c:v>
                </c:pt>
                <c:pt idx="14">
                  <c:v>22274.34941269143</c:v>
                </c:pt>
                <c:pt idx="15">
                  <c:v>26350.841821004571</c:v>
                </c:pt>
                <c:pt idx="16">
                  <c:v>30475.703216345682</c:v>
                </c:pt>
                <c:pt idx="17">
                  <c:v>34642.853359319801</c:v>
                </c:pt>
                <c:pt idx="18">
                  <c:v>38847.572777063433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E7-4266-87EC-1C3815CF4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4976"/>
        <c:axId val="43114560"/>
      </c:scatterChart>
      <c:valAx>
        <c:axId val="431145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s-ES"/>
          </a:p>
        </c:txPr>
        <c:crossAx val="43114976"/>
        <c:crossesAt val="0"/>
        <c:crossBetween val="midCat"/>
      </c:valAx>
      <c:valAx>
        <c:axId val="43114976"/>
        <c:scaling>
          <c:logBase val="10"/>
          <c:orientation val="minMax"/>
          <c:min val="1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s-ES"/>
          </a:p>
        </c:txPr>
        <c:crossAx val="4311456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Tiempo Hibrido Heapsort</c:v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Heapsort!$A$2:$A$20</c:f>
              <c:numCache>
                <c:formatCode>General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</c:numCache>
            </c:numRef>
          </c:xVal>
          <c:yVal>
            <c:numRef>
              <c:f>Heapsort!$D$2:$D$20</c:f>
              <c:numCache>
                <c:formatCode>General</c:formatCode>
                <c:ptCount val="19"/>
                <c:pt idx="0">
                  <c:v>233.0854366623806</c:v>
                </c:pt>
                <c:pt idx="1">
                  <c:v>512.94801198330356</c:v>
                </c:pt>
                <c:pt idx="2">
                  <c:v>810.46632598437725</c:v>
                </c:pt>
                <c:pt idx="3">
                  <c:v>1119.4503012836919</c:v>
                </c:pt>
                <c:pt idx="4">
                  <c:v>1436.9600644361813</c:v>
                </c:pt>
                <c:pt idx="5">
                  <c:v>1761.2640679443814</c:v>
                </c:pt>
                <c:pt idx="6">
                  <c:v>2091.2181632215693</c:v>
                </c:pt>
                <c:pt idx="7">
                  <c:v>2426.0091572015535</c:v>
                </c:pt>
                <c:pt idx="8">
                  <c:v>2765.0290259448379</c:v>
                </c:pt>
                <c:pt idx="9">
                  <c:v>3107.8058221650745</c:v>
                </c:pt>
                <c:pt idx="10">
                  <c:v>6683.3830309155728</c:v>
                </c:pt>
                <c:pt idx="11">
                  <c:v>10435.517626467579</c:v>
                </c:pt>
                <c:pt idx="12">
                  <c:v>14302.308835001995</c:v>
                </c:pt>
                <c:pt idx="13">
                  <c:v>18254.357922068153</c:v>
                </c:pt>
                <c:pt idx="14">
                  <c:v>22274.34941269143</c:v>
                </c:pt>
                <c:pt idx="15">
                  <c:v>26350.841821004571</c:v>
                </c:pt>
                <c:pt idx="16">
                  <c:v>30475.703216345682</c:v>
                </c:pt>
                <c:pt idx="17">
                  <c:v>34642.853359319801</c:v>
                </c:pt>
                <c:pt idx="18">
                  <c:v>38847.572777063433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72-47C0-A4B4-DEB8078D31AA}"/>
            </c:ext>
          </c:extLst>
        </c:ser>
        <c:ser>
          <c:idx val="0"/>
          <c:order val="1"/>
          <c:tx>
            <c:v>Tiempo Hibrido Mergesort</c:v>
          </c:tx>
          <c:xVal>
            <c:numRef>
              <c:f>Mergesort!$A$2:$A$20</c:f>
              <c:numCache>
                <c:formatCode>General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</c:numCache>
            </c:numRef>
          </c:xVal>
          <c:yVal>
            <c:numRef>
              <c:f>Mergesort!$D$2:$D$20</c:f>
              <c:numCache>
                <c:formatCode>General</c:formatCode>
                <c:ptCount val="19"/>
                <c:pt idx="0">
                  <c:v>104.86731979470478</c:v>
                </c:pt>
                <c:pt idx="1">
                  <c:v>230.78011213813843</c:v>
                </c:pt>
                <c:pt idx="2">
                  <c:v>364.63638658365204</c:v>
                </c:pt>
                <c:pt idx="3">
                  <c:v>503.65116937373466</c:v>
                </c:pt>
                <c:pt idx="4">
                  <c:v>646.50178392620967</c:v>
                </c:pt>
                <c:pt idx="5">
                  <c:v>792.40919081349057</c:v>
                </c:pt>
                <c:pt idx="6">
                  <c:v>940.85862687639121</c:v>
                </c:pt>
                <c:pt idx="7">
                  <c:v>1091.484228942385</c:v>
                </c:pt>
                <c:pt idx="8">
                  <c:v>1244.0124413495689</c:v>
                </c:pt>
                <c:pt idx="9">
                  <c:v>1398.2309305960639</c:v>
                </c:pt>
                <c:pt idx="10">
                  <c:v>3006.9165866794165</c:v>
                </c:pt>
                <c:pt idx="11">
                  <c:v>4695.0370637835686</c:v>
                </c:pt>
                <c:pt idx="12">
                  <c:v>6434.7426243334112</c:v>
                </c:pt>
                <c:pt idx="13">
                  <c:v>8212.8065025071774</c:v>
                </c:pt>
                <c:pt idx="14">
                  <c:v>10021.438304029003</c:v>
                </c:pt>
                <c:pt idx="15">
                  <c:v>11855.490397307023</c:v>
                </c:pt>
                <c:pt idx="16">
                  <c:v>13711.304150615975</c:v>
                </c:pt>
                <c:pt idx="17">
                  <c:v>15586.144007336834</c:v>
                </c:pt>
                <c:pt idx="18">
                  <c:v>17477.886632450798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72-47C0-A4B4-DEB8078D31AA}"/>
            </c:ext>
          </c:extLst>
        </c:ser>
        <c:ser>
          <c:idx val="2"/>
          <c:order val="2"/>
          <c:tx>
            <c:v>Tiempo hibrido burbuja</c:v>
          </c:tx>
          <c:xVal>
            <c:numRef>
              <c:f>Burbuja!$A$2:$A$11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Burbuja!$D$2:$D$11</c:f>
              <c:numCache>
                <c:formatCode>General</c:formatCode>
                <c:ptCount val="10"/>
                <c:pt idx="0">
                  <c:v>1722.8855995370373</c:v>
                </c:pt>
                <c:pt idx="1">
                  <c:v>6891.542398148149</c:v>
                </c:pt>
                <c:pt idx="2">
                  <c:v>15505.970395833334</c:v>
                </c:pt>
                <c:pt idx="3">
                  <c:v>27566.169592592596</c:v>
                </c:pt>
                <c:pt idx="4">
                  <c:v>43072.13998842593</c:v>
                </c:pt>
                <c:pt idx="5">
                  <c:v>62023.881583333336</c:v>
                </c:pt>
                <c:pt idx="6">
                  <c:v>84421.39437731482</c:v>
                </c:pt>
                <c:pt idx="7">
                  <c:v>110264.67837037038</c:v>
                </c:pt>
                <c:pt idx="8">
                  <c:v>139553.73356250001</c:v>
                </c:pt>
                <c:pt idx="9">
                  <c:v>172288.55995370372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B72-47C0-A4B4-DEB8078D3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4976"/>
        <c:axId val="43114560"/>
      </c:scatterChart>
      <c:valAx>
        <c:axId val="431145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s-ES"/>
          </a:p>
        </c:txPr>
        <c:crossAx val="43114976"/>
        <c:crossesAt val="0"/>
        <c:crossBetween val="midCat"/>
      </c:valAx>
      <c:valAx>
        <c:axId val="43114976"/>
        <c:scaling>
          <c:logBase val="10"/>
          <c:orientation val="minMax"/>
          <c:min val="1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s-ES"/>
          </a:p>
        </c:txPr>
        <c:crossAx val="4311456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MaxYMinDyV!$B$1</c:f>
              <c:strCache>
                <c:ptCount val="1"/>
                <c:pt idx="0">
                  <c:v>Tiempo (us)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MaxYMinDyV!$A$2:$A$11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MaxYMinDyV!$B$2:$B$11</c:f>
              <c:numCache>
                <c:formatCode>General</c:formatCode>
                <c:ptCount val="10"/>
                <c:pt idx="0">
                  <c:v>1281</c:v>
                </c:pt>
                <c:pt idx="1">
                  <c:v>1531</c:v>
                </c:pt>
                <c:pt idx="2">
                  <c:v>2212</c:v>
                </c:pt>
                <c:pt idx="3">
                  <c:v>3247</c:v>
                </c:pt>
                <c:pt idx="4">
                  <c:v>4368</c:v>
                </c:pt>
                <c:pt idx="5">
                  <c:v>4535</c:v>
                </c:pt>
                <c:pt idx="6">
                  <c:v>5217</c:v>
                </c:pt>
                <c:pt idx="7">
                  <c:v>6540</c:v>
                </c:pt>
                <c:pt idx="8">
                  <c:v>7646</c:v>
                </c:pt>
                <c:pt idx="9">
                  <c:v>9322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48-4DF3-BA46-4E6C23DFC66C}"/>
            </c:ext>
          </c:extLst>
        </c:ser>
        <c:ser>
          <c:idx val="1"/>
          <c:order val="1"/>
          <c:tx>
            <c:strRef>
              <c:f>MaxYMinDyV!$D$1</c:f>
              <c:strCache>
                <c:ptCount val="1"/>
                <c:pt idx="0">
                  <c:v>Tiempo teórico estimado= K*f(n)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MaxYMinDyV!$A$2:$A$11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MaxYMinDyV!$D$2:$D$11</c:f>
              <c:numCache>
                <c:formatCode>General</c:formatCode>
                <c:ptCount val="10"/>
                <c:pt idx="0">
                  <c:v>744.75248354340101</c:v>
                </c:pt>
                <c:pt idx="1">
                  <c:v>1601.6013855327069</c:v>
                </c:pt>
                <c:pt idx="2">
                  <c:v>2500.7603801830628</c:v>
                </c:pt>
                <c:pt idx="3">
                  <c:v>3427.3956079572231</c:v>
                </c:pt>
                <c:pt idx="4">
                  <c:v>4374.4619760314945</c:v>
                </c:pt>
                <c:pt idx="5">
                  <c:v>5337.8100157038389</c:v>
                </c:pt>
                <c:pt idx="6">
                  <c:v>6314.697897045794</c:v>
                </c:pt>
                <c:pt idx="7">
                  <c:v>7303.1768896980639</c:v>
                </c:pt>
                <c:pt idx="8">
                  <c:v>8301.7899292077655</c:v>
                </c:pt>
                <c:pt idx="9">
                  <c:v>9309.4060442925129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48-4DF3-BA46-4E6C23DFC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025023"/>
        <c:axId val="1783023359"/>
      </c:scatterChart>
      <c:valAx>
        <c:axId val="17830233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s-ES"/>
          </a:p>
        </c:txPr>
        <c:crossAx val="1783025023"/>
        <c:crossesAt val="0"/>
        <c:crossBetween val="midCat"/>
      </c:valAx>
      <c:valAx>
        <c:axId val="1783025023"/>
        <c:scaling>
          <c:logBase val="10"/>
          <c:orientation val="minMax"/>
          <c:min val="1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s-ES"/>
          </a:p>
        </c:txPr>
        <c:crossAx val="1783023359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InsertarEnPos!$B$1</c:f>
              <c:strCache>
                <c:ptCount val="1"/>
                <c:pt idx="0">
                  <c:v>Tiempo (ns)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InsertarEnPos!$A$2:$A$19</c:f>
              <c:numCache>
                <c:formatCode>General</c:formatCode>
                <c:ptCount val="18"/>
                <c:pt idx="0">
                  <c:v>100000000</c:v>
                </c:pt>
                <c:pt idx="1">
                  <c:v>200000000</c:v>
                </c:pt>
                <c:pt idx="2">
                  <c:v>300000000</c:v>
                </c:pt>
                <c:pt idx="3">
                  <c:v>400000000</c:v>
                </c:pt>
                <c:pt idx="4">
                  <c:v>500000000</c:v>
                </c:pt>
                <c:pt idx="5">
                  <c:v>600000000</c:v>
                </c:pt>
                <c:pt idx="6">
                  <c:v>700000000</c:v>
                </c:pt>
                <c:pt idx="7">
                  <c:v>800000000</c:v>
                </c:pt>
                <c:pt idx="8">
                  <c:v>900000000</c:v>
                </c:pt>
                <c:pt idx="9">
                  <c:v>1000000000</c:v>
                </c:pt>
                <c:pt idx="10">
                  <c:v>1100000000</c:v>
                </c:pt>
                <c:pt idx="11">
                  <c:v>1200000000</c:v>
                </c:pt>
                <c:pt idx="12">
                  <c:v>1300000000</c:v>
                </c:pt>
                <c:pt idx="13">
                  <c:v>1400000000</c:v>
                </c:pt>
                <c:pt idx="14">
                  <c:v>1500000000</c:v>
                </c:pt>
                <c:pt idx="15">
                  <c:v>1600000000</c:v>
                </c:pt>
                <c:pt idx="16">
                  <c:v>1700000000</c:v>
                </c:pt>
                <c:pt idx="17">
                  <c:v>1800000000</c:v>
                </c:pt>
              </c:numCache>
            </c:numRef>
          </c:xVal>
          <c:yVal>
            <c:numRef>
              <c:f>InsertarEnPos!$B$2:$B$19</c:f>
              <c:numCache>
                <c:formatCode>General</c:formatCode>
                <c:ptCount val="18"/>
                <c:pt idx="0">
                  <c:v>2204</c:v>
                </c:pt>
                <c:pt idx="1">
                  <c:v>2355</c:v>
                </c:pt>
                <c:pt idx="2">
                  <c:v>2555</c:v>
                </c:pt>
                <c:pt idx="3">
                  <c:v>2676</c:v>
                </c:pt>
                <c:pt idx="4">
                  <c:v>2755</c:v>
                </c:pt>
                <c:pt idx="5">
                  <c:v>2845</c:v>
                </c:pt>
                <c:pt idx="6">
                  <c:v>2845</c:v>
                </c:pt>
                <c:pt idx="7">
                  <c:v>2835</c:v>
                </c:pt>
                <c:pt idx="8">
                  <c:v>2735</c:v>
                </c:pt>
                <c:pt idx="9">
                  <c:v>2725</c:v>
                </c:pt>
                <c:pt idx="10">
                  <c:v>2966</c:v>
                </c:pt>
                <c:pt idx="11">
                  <c:v>2885</c:v>
                </c:pt>
                <c:pt idx="12">
                  <c:v>2846</c:v>
                </c:pt>
                <c:pt idx="13">
                  <c:v>2975</c:v>
                </c:pt>
                <c:pt idx="14">
                  <c:v>3086</c:v>
                </c:pt>
                <c:pt idx="15">
                  <c:v>2935</c:v>
                </c:pt>
                <c:pt idx="16">
                  <c:v>2986</c:v>
                </c:pt>
                <c:pt idx="17">
                  <c:v>3025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47-4861-AAD2-5784966253C6}"/>
            </c:ext>
          </c:extLst>
        </c:ser>
        <c:ser>
          <c:idx val="1"/>
          <c:order val="1"/>
          <c:tx>
            <c:strRef>
              <c:f>InsertarEnPos!$D$1</c:f>
              <c:strCache>
                <c:ptCount val="1"/>
                <c:pt idx="0">
                  <c:v>Tiempo teórico estimado= K*f(n)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InsertarEnPos!$A$2:$A$19</c:f>
              <c:numCache>
                <c:formatCode>General</c:formatCode>
                <c:ptCount val="18"/>
                <c:pt idx="0">
                  <c:v>100000000</c:v>
                </c:pt>
                <c:pt idx="1">
                  <c:v>200000000</c:v>
                </c:pt>
                <c:pt idx="2">
                  <c:v>300000000</c:v>
                </c:pt>
                <c:pt idx="3">
                  <c:v>400000000</c:v>
                </c:pt>
                <c:pt idx="4">
                  <c:v>500000000</c:v>
                </c:pt>
                <c:pt idx="5">
                  <c:v>600000000</c:v>
                </c:pt>
                <c:pt idx="6">
                  <c:v>700000000</c:v>
                </c:pt>
                <c:pt idx="7">
                  <c:v>800000000</c:v>
                </c:pt>
                <c:pt idx="8">
                  <c:v>900000000</c:v>
                </c:pt>
                <c:pt idx="9">
                  <c:v>1000000000</c:v>
                </c:pt>
                <c:pt idx="10">
                  <c:v>1100000000</c:v>
                </c:pt>
                <c:pt idx="11">
                  <c:v>1200000000</c:v>
                </c:pt>
                <c:pt idx="12">
                  <c:v>1300000000</c:v>
                </c:pt>
                <c:pt idx="13">
                  <c:v>1400000000</c:v>
                </c:pt>
                <c:pt idx="14">
                  <c:v>1500000000</c:v>
                </c:pt>
                <c:pt idx="15">
                  <c:v>1600000000</c:v>
                </c:pt>
                <c:pt idx="16">
                  <c:v>1700000000</c:v>
                </c:pt>
                <c:pt idx="17">
                  <c:v>1800000000</c:v>
                </c:pt>
              </c:numCache>
            </c:numRef>
          </c:xVal>
          <c:yVal>
            <c:numRef>
              <c:f>InsertarEnPos!$D$2:$D$19</c:f>
              <c:numCache>
                <c:formatCode>General</c:formatCode>
                <c:ptCount val="18"/>
                <c:pt idx="0">
                  <c:v>2510.9600022498412</c:v>
                </c:pt>
                <c:pt idx="1">
                  <c:v>2605.4442870735534</c:v>
                </c:pt>
                <c:pt idx="2">
                  <c:v>2660.7140506028823</c:v>
                </c:pt>
                <c:pt idx="3">
                  <c:v>2699.928571897266</c:v>
                </c:pt>
                <c:pt idx="4">
                  <c:v>2730.3457177073587</c:v>
                </c:pt>
                <c:pt idx="5">
                  <c:v>2755.1983354265949</c:v>
                </c:pt>
                <c:pt idx="6">
                  <c:v>2776.210924306783</c:v>
                </c:pt>
                <c:pt idx="7">
                  <c:v>2794.4128567209787</c:v>
                </c:pt>
                <c:pt idx="8">
                  <c:v>2810.4680989559238</c:v>
                </c:pt>
                <c:pt idx="9">
                  <c:v>2824.8300025310709</c:v>
                </c:pt>
                <c:pt idx="10">
                  <c:v>2837.8219246333242</c:v>
                </c:pt>
                <c:pt idx="11">
                  <c:v>2849.6826202503075</c:v>
                </c:pt>
                <c:pt idx="12">
                  <c:v>2860.5934025516626</c:v>
                </c:pt>
                <c:pt idx="13">
                  <c:v>2870.6952091304956</c:v>
                </c:pt>
                <c:pt idx="14">
                  <c:v>2880.0997660604003</c:v>
                </c:pt>
                <c:pt idx="15">
                  <c:v>2888.8971415446913</c:v>
                </c:pt>
                <c:pt idx="16">
                  <c:v>2897.1610055488795</c:v>
                </c:pt>
                <c:pt idx="17">
                  <c:v>2904.9523837796364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47-4861-AAD2-578496625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589920"/>
        <c:axId val="1187502880"/>
      </c:scatterChart>
      <c:valAx>
        <c:axId val="11875028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s-ES"/>
          </a:p>
        </c:txPr>
        <c:crossAx val="1279589920"/>
        <c:crossesAt val="0"/>
        <c:crossBetween val="midCat"/>
      </c:valAx>
      <c:valAx>
        <c:axId val="127958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s-ES"/>
          </a:p>
        </c:txPr>
        <c:crossAx val="118750288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ReestructurarRaiz!$B$1</c:f>
              <c:strCache>
                <c:ptCount val="1"/>
                <c:pt idx="0">
                  <c:v>Tiempo (ns)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ReestructurarRaiz!$A$2:$A$19</c:f>
              <c:numCache>
                <c:formatCode>General</c:formatCode>
                <c:ptCount val="18"/>
                <c:pt idx="0">
                  <c:v>100000000</c:v>
                </c:pt>
                <c:pt idx="1">
                  <c:v>200000000</c:v>
                </c:pt>
                <c:pt idx="2">
                  <c:v>300000000</c:v>
                </c:pt>
                <c:pt idx="3">
                  <c:v>400000000</c:v>
                </c:pt>
                <c:pt idx="4">
                  <c:v>500000000</c:v>
                </c:pt>
                <c:pt idx="5">
                  <c:v>600000000</c:v>
                </c:pt>
                <c:pt idx="6">
                  <c:v>700000000</c:v>
                </c:pt>
                <c:pt idx="7">
                  <c:v>800000000</c:v>
                </c:pt>
                <c:pt idx="8">
                  <c:v>900000000</c:v>
                </c:pt>
                <c:pt idx="9">
                  <c:v>1000000000</c:v>
                </c:pt>
                <c:pt idx="10">
                  <c:v>1100000000</c:v>
                </c:pt>
                <c:pt idx="11">
                  <c:v>1200000000</c:v>
                </c:pt>
                <c:pt idx="12">
                  <c:v>1300000000</c:v>
                </c:pt>
                <c:pt idx="13">
                  <c:v>1400000000</c:v>
                </c:pt>
                <c:pt idx="14">
                  <c:v>1500000000</c:v>
                </c:pt>
                <c:pt idx="15">
                  <c:v>1600000000</c:v>
                </c:pt>
                <c:pt idx="16">
                  <c:v>1700000000</c:v>
                </c:pt>
                <c:pt idx="17">
                  <c:v>1800000000</c:v>
                </c:pt>
              </c:numCache>
            </c:numRef>
          </c:xVal>
          <c:yVal>
            <c:numRef>
              <c:f>ReestructurarRaiz!$B$2:$B$19</c:f>
              <c:numCache>
                <c:formatCode>General</c:formatCode>
                <c:ptCount val="18"/>
                <c:pt idx="0">
                  <c:v>3647</c:v>
                </c:pt>
                <c:pt idx="1">
                  <c:v>3727</c:v>
                </c:pt>
                <c:pt idx="2">
                  <c:v>4208</c:v>
                </c:pt>
                <c:pt idx="3">
                  <c:v>4157</c:v>
                </c:pt>
                <c:pt idx="4">
                  <c:v>4238</c:v>
                </c:pt>
                <c:pt idx="5">
                  <c:v>4227</c:v>
                </c:pt>
                <c:pt idx="6">
                  <c:v>4298</c:v>
                </c:pt>
                <c:pt idx="7">
                  <c:v>4448</c:v>
                </c:pt>
                <c:pt idx="8">
                  <c:v>4309</c:v>
                </c:pt>
                <c:pt idx="9">
                  <c:v>4247</c:v>
                </c:pt>
                <c:pt idx="10">
                  <c:v>4439</c:v>
                </c:pt>
                <c:pt idx="11">
                  <c:v>4468</c:v>
                </c:pt>
                <c:pt idx="12">
                  <c:v>4569</c:v>
                </c:pt>
                <c:pt idx="13">
                  <c:v>4668</c:v>
                </c:pt>
                <c:pt idx="14">
                  <c:v>4549</c:v>
                </c:pt>
                <c:pt idx="15">
                  <c:v>4699</c:v>
                </c:pt>
                <c:pt idx="16">
                  <c:v>4548</c:v>
                </c:pt>
                <c:pt idx="17">
                  <c:v>4520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E6-40F2-835B-418928341B12}"/>
            </c:ext>
          </c:extLst>
        </c:ser>
        <c:ser>
          <c:idx val="1"/>
          <c:order val="1"/>
          <c:tx>
            <c:strRef>
              <c:f>ReestructurarRaiz!$D$1</c:f>
              <c:strCache>
                <c:ptCount val="1"/>
                <c:pt idx="0">
                  <c:v>Tiempo teórico estimado= K*f(n)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ReestructurarRaiz!$A$2:$A$19</c:f>
              <c:numCache>
                <c:formatCode>General</c:formatCode>
                <c:ptCount val="18"/>
                <c:pt idx="0">
                  <c:v>100000000</c:v>
                </c:pt>
                <c:pt idx="1">
                  <c:v>200000000</c:v>
                </c:pt>
                <c:pt idx="2">
                  <c:v>300000000</c:v>
                </c:pt>
                <c:pt idx="3">
                  <c:v>400000000</c:v>
                </c:pt>
                <c:pt idx="4">
                  <c:v>500000000</c:v>
                </c:pt>
                <c:pt idx="5">
                  <c:v>600000000</c:v>
                </c:pt>
                <c:pt idx="6">
                  <c:v>700000000</c:v>
                </c:pt>
                <c:pt idx="7">
                  <c:v>800000000</c:v>
                </c:pt>
                <c:pt idx="8">
                  <c:v>900000000</c:v>
                </c:pt>
                <c:pt idx="9">
                  <c:v>1000000000</c:v>
                </c:pt>
                <c:pt idx="10">
                  <c:v>1100000000</c:v>
                </c:pt>
                <c:pt idx="11">
                  <c:v>1200000000</c:v>
                </c:pt>
                <c:pt idx="12">
                  <c:v>1300000000</c:v>
                </c:pt>
                <c:pt idx="13">
                  <c:v>1400000000</c:v>
                </c:pt>
                <c:pt idx="14">
                  <c:v>1500000000</c:v>
                </c:pt>
                <c:pt idx="15">
                  <c:v>1600000000</c:v>
                </c:pt>
                <c:pt idx="16">
                  <c:v>1700000000</c:v>
                </c:pt>
                <c:pt idx="17">
                  <c:v>1800000000</c:v>
                </c:pt>
              </c:numCache>
            </c:numRef>
          </c:xVal>
          <c:yVal>
            <c:numRef>
              <c:f>ReestructurarRaiz!$D$2:$D$19</c:f>
              <c:numCache>
                <c:formatCode>General</c:formatCode>
                <c:ptCount val="18"/>
                <c:pt idx="0">
                  <c:v>3899.5575359854233</c:v>
                </c:pt>
                <c:pt idx="1">
                  <c:v>4046.2930095040656</c:v>
                </c:pt>
                <c:pt idx="2">
                  <c:v>4132.1277590380332</c:v>
                </c:pt>
                <c:pt idx="3">
                  <c:v>4193.0284830227074</c:v>
                </c:pt>
                <c:pt idx="4">
                  <c:v>4240.2667544649594</c:v>
                </c:pt>
                <c:pt idx="5">
                  <c:v>4278.8632325566759</c:v>
                </c:pt>
                <c:pt idx="6">
                  <c:v>4311.4960898084364</c:v>
                </c:pt>
                <c:pt idx="7">
                  <c:v>4339.7639565413501</c:v>
                </c:pt>
                <c:pt idx="8">
                  <c:v>4364.6979820906436</c:v>
                </c:pt>
                <c:pt idx="9">
                  <c:v>4387.0022279836012</c:v>
                </c:pt>
                <c:pt idx="10">
                  <c:v>4407.1788726515306</c:v>
                </c:pt>
                <c:pt idx="11">
                  <c:v>4425.5987060753178</c:v>
                </c:pt>
                <c:pt idx="12">
                  <c:v>4442.5433102540474</c:v>
                </c:pt>
                <c:pt idx="13">
                  <c:v>4458.2315633270791</c:v>
                </c:pt>
                <c:pt idx="14">
                  <c:v>4472.8369775175688</c:v>
                </c:pt>
                <c:pt idx="15">
                  <c:v>4486.4994300599928</c:v>
                </c:pt>
                <c:pt idx="16">
                  <c:v>4499.3333314861466</c:v>
                </c:pt>
                <c:pt idx="17">
                  <c:v>4511.4334556092863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E6-40F2-835B-418928341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115136"/>
        <c:axId val="1779114720"/>
      </c:scatterChart>
      <c:valAx>
        <c:axId val="17791147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s-ES"/>
          </a:p>
        </c:txPr>
        <c:crossAx val="1779115136"/>
        <c:crossesAt val="0"/>
        <c:crossBetween val="midCat"/>
      </c:valAx>
      <c:valAx>
        <c:axId val="177911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s-ES"/>
          </a:p>
        </c:txPr>
        <c:crossAx val="177911472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5233659" y="694761"/>
    <xdr:ext cx="5759622" cy="323962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F0F88C-5A18-4689-BD35-63C66AD589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5710336" y="1201338"/>
    <xdr:ext cx="5762183" cy="324218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164688-1B61-4AE5-8BFF-6F2B28CBD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5710336" y="1201338"/>
    <xdr:ext cx="5762183" cy="324218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9E18A3-8B82-426E-B8D8-2F40237A9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812800" y="355600"/>
    <xdr:ext cx="5762183" cy="3242188"/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4A5BD2C-8BDC-4512-875E-A26D60612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5710336" y="1201338"/>
    <xdr:ext cx="5762183" cy="324218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C197FC-DA95-4E7A-9481-516E50816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710336" y="1201338"/>
    <xdr:ext cx="5762183" cy="324218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3C8F34-408F-4512-934A-D73291428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5710336" y="1201338"/>
    <xdr:ext cx="5762183" cy="324218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6AA217-E6B4-491E-B178-D428147C4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zoomScaleNormal="100" workbookViewId="0">
      <selection activeCell="B1" sqref="B1:D11"/>
    </sheetView>
  </sheetViews>
  <sheetFormatPr baseColWidth="10" defaultRowHeight="14"/>
  <cols>
    <col min="1" max="2" width="10.6640625" style="1" customWidth="1"/>
    <col min="3" max="3" width="12.58203125" style="1" customWidth="1"/>
    <col min="4" max="4" width="26.4140625" style="1" customWidth="1"/>
    <col min="5" max="16384" width="10.6640625" style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1000</v>
      </c>
      <c r="B2" s="1">
        <v>4130</v>
      </c>
      <c r="C2" s="1">
        <f>B2/(A2*A2)</f>
        <v>4.13E-3</v>
      </c>
      <c r="D2" s="1">
        <f>A2*A2 * C$13</f>
        <v>1722.8855995370373</v>
      </c>
    </row>
    <row r="3" spans="1:4">
      <c r="A3" s="1">
        <v>2000</v>
      </c>
      <c r="B3" s="1">
        <v>10377</v>
      </c>
      <c r="C3" s="1">
        <f>B3/(A3*A3)</f>
        <v>2.5942500000000002E-3</v>
      </c>
      <c r="D3" s="1">
        <f>A3*A3 * C$13</f>
        <v>6891.542398148149</v>
      </c>
    </row>
    <row r="4" spans="1:4">
      <c r="A4" s="1">
        <v>3000</v>
      </c>
      <c r="B4" s="1">
        <v>11286</v>
      </c>
      <c r="C4" s="1">
        <f>B4/(A4*A4)</f>
        <v>1.2539999999999999E-3</v>
      </c>
      <c r="D4" s="1">
        <f>A4*A4 * C$13</f>
        <v>15505.970395833334</v>
      </c>
    </row>
    <row r="5" spans="1:4">
      <c r="A5" s="1">
        <v>4000</v>
      </c>
      <c r="B5" s="1">
        <v>20178</v>
      </c>
      <c r="C5" s="1">
        <f>B5/(A5*A5)</f>
        <v>1.2611250000000001E-3</v>
      </c>
      <c r="D5" s="1">
        <f>A5*A5 * C$13</f>
        <v>27566.169592592596</v>
      </c>
    </row>
    <row r="6" spans="1:4">
      <c r="A6" s="1">
        <v>5000</v>
      </c>
      <c r="B6" s="1">
        <v>31914</v>
      </c>
      <c r="C6" s="1">
        <f>B6/(A6*A6)</f>
        <v>1.2765599999999999E-3</v>
      </c>
      <c r="D6" s="1">
        <f>A6*A6 * C$13</f>
        <v>43072.13998842593</v>
      </c>
    </row>
    <row r="7" spans="1:4">
      <c r="A7" s="1">
        <v>6000</v>
      </c>
      <c r="B7" s="1">
        <v>46408</v>
      </c>
      <c r="C7" s="1">
        <f>B7/(A7*A7)</f>
        <v>1.2891111111111111E-3</v>
      </c>
      <c r="D7" s="1">
        <f>A7*A7 * C$13</f>
        <v>62023.881583333336</v>
      </c>
    </row>
    <row r="8" spans="1:4">
      <c r="A8" s="1">
        <v>7000</v>
      </c>
      <c r="B8" s="1">
        <v>64239</v>
      </c>
      <c r="C8" s="1">
        <f>B8/(A8*A8)</f>
        <v>1.3110000000000001E-3</v>
      </c>
      <c r="D8" s="1">
        <f>A8*A8 * C$13</f>
        <v>84421.39437731482</v>
      </c>
    </row>
    <row r="9" spans="1:4">
      <c r="A9" s="1">
        <v>8000</v>
      </c>
      <c r="B9" s="1">
        <v>85481</v>
      </c>
      <c r="C9" s="1">
        <f>B9/(A9*A9)</f>
        <v>1.335640625E-3</v>
      </c>
      <c r="D9" s="1">
        <f>A9*A9 * C$13</f>
        <v>110264.67837037038</v>
      </c>
    </row>
    <row r="10" spans="1:4">
      <c r="A10" s="1">
        <v>9000</v>
      </c>
      <c r="B10" s="1">
        <v>111234</v>
      </c>
      <c r="C10" s="1">
        <f>B10/(A10*A10)</f>
        <v>1.3732592592592592E-3</v>
      </c>
      <c r="D10" s="1">
        <f>A10*A10 * C$13</f>
        <v>139553.73356250001</v>
      </c>
    </row>
    <row r="11" spans="1:4">
      <c r="A11" s="1">
        <v>10000</v>
      </c>
      <c r="B11" s="1">
        <v>140391</v>
      </c>
      <c r="C11" s="1">
        <f>B11/(A11*A11)</f>
        <v>1.40391E-3</v>
      </c>
      <c r="D11" s="1">
        <f>A11*A11 * C$13</f>
        <v>172288.55995370372</v>
      </c>
    </row>
    <row r="13" spans="1:4">
      <c r="B13" s="2" t="s">
        <v>4</v>
      </c>
      <c r="C13" s="1">
        <f>AVERAGE(C2:C12)</f>
        <v>1.7228855995370372E-3</v>
      </c>
    </row>
  </sheetData>
  <pageMargins left="0" right="0" top="0.39370000000000011" bottom="0.39370000000000011" header="0" footer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zoomScale="85" zoomScaleNormal="85" workbookViewId="0">
      <selection activeCell="B46" sqref="B46"/>
    </sheetView>
  </sheetViews>
  <sheetFormatPr baseColWidth="10" defaultRowHeight="14"/>
  <cols>
    <col min="1" max="1" width="9.33203125" style="1" customWidth="1"/>
    <col min="2" max="2" width="10.1640625" style="1" customWidth="1"/>
    <col min="3" max="3" width="12.25" style="1" customWidth="1"/>
    <col min="4" max="4" width="26.75" style="1" customWidth="1"/>
    <col min="5" max="16384" width="10.6640625" style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1000</v>
      </c>
      <c r="B2" s="1">
        <v>222</v>
      </c>
      <c r="C2" s="1">
        <f t="shared" ref="C2:C20" si="0">B2/(A2*LOG(A2))</f>
        <v>7.3999999999999996E-2</v>
      </c>
      <c r="D2" s="1">
        <f t="shared" ref="D2:D20" si="1">A2*LOG(A2) * C$22</f>
        <v>104.86731979470478</v>
      </c>
    </row>
    <row r="3" spans="1:4">
      <c r="A3" s="1">
        <v>2000</v>
      </c>
      <c r="B3" s="1">
        <v>467</v>
      </c>
      <c r="C3" s="1">
        <f t="shared" si="0"/>
        <v>7.0735497801204611E-2</v>
      </c>
      <c r="D3" s="1">
        <f t="shared" si="1"/>
        <v>230.78011213813843</v>
      </c>
    </row>
    <row r="4" spans="1:4">
      <c r="A4" s="1">
        <v>3000</v>
      </c>
      <c r="B4" s="1">
        <v>763</v>
      </c>
      <c r="C4" s="1">
        <f t="shared" si="0"/>
        <v>7.3144798441559827E-2</v>
      </c>
      <c r="D4" s="1">
        <f t="shared" si="1"/>
        <v>364.63638658365204</v>
      </c>
    </row>
    <row r="5" spans="1:4">
      <c r="A5" s="1">
        <v>4000</v>
      </c>
      <c r="B5" s="1">
        <v>792</v>
      </c>
      <c r="C5" s="1">
        <f t="shared" si="0"/>
        <v>5.4968545908921362E-2</v>
      </c>
      <c r="D5" s="1">
        <f t="shared" si="1"/>
        <v>503.65116937373466</v>
      </c>
    </row>
    <row r="6" spans="1:4">
      <c r="A6" s="1">
        <v>5000</v>
      </c>
      <c r="B6" s="1">
        <v>813</v>
      </c>
      <c r="C6" s="1">
        <f t="shared" si="0"/>
        <v>4.3958182902104237E-2</v>
      </c>
      <c r="D6" s="1">
        <f t="shared" si="1"/>
        <v>646.50178392620967</v>
      </c>
    </row>
    <row r="7" spans="1:4">
      <c r="A7" s="1">
        <v>6000</v>
      </c>
      <c r="B7" s="1">
        <v>831</v>
      </c>
      <c r="C7" s="1">
        <f t="shared" si="0"/>
        <v>3.6658140667591418E-2</v>
      </c>
      <c r="D7" s="1">
        <f t="shared" si="1"/>
        <v>792.40919081349057</v>
      </c>
    </row>
    <row r="8" spans="1:4">
      <c r="A8" s="1">
        <v>7000</v>
      </c>
      <c r="B8" s="1">
        <v>836</v>
      </c>
      <c r="C8" s="1">
        <f t="shared" si="0"/>
        <v>3.105995482708904E-2</v>
      </c>
      <c r="D8" s="1">
        <f t="shared" si="1"/>
        <v>940.85862687639121</v>
      </c>
    </row>
    <row r="9" spans="1:4">
      <c r="A9" s="1">
        <v>8000</v>
      </c>
      <c r="B9" s="1">
        <v>837</v>
      </c>
      <c r="C9" s="1">
        <f t="shared" si="0"/>
        <v>2.6805684816053395E-2</v>
      </c>
      <c r="D9" s="1">
        <f t="shared" si="1"/>
        <v>1091.484228942385</v>
      </c>
    </row>
    <row r="10" spans="1:4">
      <c r="A10" s="1">
        <v>9000</v>
      </c>
      <c r="B10" s="1">
        <v>836</v>
      </c>
      <c r="C10" s="1">
        <f t="shared" si="0"/>
        <v>2.3490943882968796E-2</v>
      </c>
      <c r="D10" s="1">
        <f t="shared" si="1"/>
        <v>1244.0124413495689</v>
      </c>
    </row>
    <row r="11" spans="1:4">
      <c r="A11" s="1">
        <v>10000</v>
      </c>
      <c r="B11" s="1">
        <v>998</v>
      </c>
      <c r="C11" s="1">
        <f t="shared" si="0"/>
        <v>2.495E-2</v>
      </c>
      <c r="D11" s="1">
        <f t="shared" si="1"/>
        <v>1398.2309305960639</v>
      </c>
    </row>
    <row r="12" spans="1:4">
      <c r="A12" s="1">
        <v>20000</v>
      </c>
      <c r="B12" s="1">
        <v>1938</v>
      </c>
      <c r="C12" s="1">
        <f t="shared" si="0"/>
        <v>2.2529487145564731E-2</v>
      </c>
      <c r="D12" s="1">
        <f t="shared" si="1"/>
        <v>3006.9165866794165</v>
      </c>
    </row>
    <row r="13" spans="1:4">
      <c r="A13" s="1">
        <v>30000</v>
      </c>
      <c r="B13" s="1">
        <v>3021</v>
      </c>
      <c r="C13" s="1">
        <f t="shared" si="0"/>
        <v>2.2492131499419348E-2</v>
      </c>
      <c r="D13" s="1">
        <f t="shared" si="1"/>
        <v>4695.0370637835686</v>
      </c>
    </row>
    <row r="14" spans="1:4">
      <c r="A14" s="1">
        <v>40000</v>
      </c>
      <c r="B14" s="1">
        <v>4295</v>
      </c>
      <c r="C14" s="1">
        <f t="shared" si="0"/>
        <v>2.3331942695735273E-2</v>
      </c>
      <c r="D14" s="1">
        <f t="shared" si="1"/>
        <v>6434.7426243334112</v>
      </c>
    </row>
    <row r="15" spans="1:4">
      <c r="A15" s="1">
        <v>50000</v>
      </c>
      <c r="B15" s="1">
        <v>5402</v>
      </c>
      <c r="C15" s="1">
        <f t="shared" si="0"/>
        <v>2.2992272753455563E-2</v>
      </c>
      <c r="D15" s="1">
        <f t="shared" si="1"/>
        <v>8212.8065025071774</v>
      </c>
    </row>
    <row r="16" spans="1:4">
      <c r="A16" s="1">
        <v>60000</v>
      </c>
      <c r="B16" s="1">
        <v>6453</v>
      </c>
      <c r="C16" s="1">
        <f t="shared" si="0"/>
        <v>2.2508705640359266E-2</v>
      </c>
      <c r="D16" s="1">
        <f t="shared" si="1"/>
        <v>10021.438304029003</v>
      </c>
    </row>
    <row r="17" spans="1:4">
      <c r="A17" s="1">
        <v>70000</v>
      </c>
      <c r="B17" s="1">
        <v>7982</v>
      </c>
      <c r="C17" s="1">
        <f t="shared" si="0"/>
        <v>2.3534832626056809E-2</v>
      </c>
      <c r="D17" s="1">
        <f t="shared" si="1"/>
        <v>11855.490397307023</v>
      </c>
    </row>
    <row r="18" spans="1:4">
      <c r="A18" s="1">
        <v>80000</v>
      </c>
      <c r="B18" s="1">
        <v>8795</v>
      </c>
      <c r="C18" s="1">
        <f t="shared" si="0"/>
        <v>2.242208490802081E-2</v>
      </c>
      <c r="D18" s="1">
        <f t="shared" si="1"/>
        <v>13711.304150615975</v>
      </c>
    </row>
    <row r="19" spans="1:4">
      <c r="A19" s="1">
        <v>90000</v>
      </c>
      <c r="B19" s="1">
        <v>9963</v>
      </c>
      <c r="C19" s="1">
        <f t="shared" si="0"/>
        <v>2.2344485517025687E-2</v>
      </c>
      <c r="D19" s="1">
        <f t="shared" si="1"/>
        <v>15586.144007336834</v>
      </c>
    </row>
    <row r="20" spans="1:4">
      <c r="A20" s="1">
        <v>100000</v>
      </c>
      <c r="B20" s="1">
        <v>11116</v>
      </c>
      <c r="C20" s="1">
        <f t="shared" si="0"/>
        <v>2.2231999999999998E-2</v>
      </c>
      <c r="D20" s="1">
        <f t="shared" si="1"/>
        <v>17477.886632450798</v>
      </c>
    </row>
    <row r="22" spans="1:4">
      <c r="B22" s="2" t="s">
        <v>5</v>
      </c>
      <c r="C22" s="1">
        <f>AVERAGE(C2:C21)</f>
        <v>3.4955773264901596E-2</v>
      </c>
    </row>
  </sheetData>
  <pageMargins left="0" right="0" top="0.39370000000000011" bottom="0.39370000000000011" header="0" footer="0"/>
  <headerFooter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zoomScale="70" zoomScaleNormal="70" workbookViewId="0">
      <selection activeCell="I34" sqref="I34"/>
    </sheetView>
  </sheetViews>
  <sheetFormatPr baseColWidth="10" defaultRowHeight="14"/>
  <cols>
    <col min="1" max="1" width="9.33203125" style="1" customWidth="1"/>
    <col min="2" max="2" width="10.1640625" style="1" customWidth="1"/>
    <col min="3" max="3" width="12.25" style="1" customWidth="1"/>
    <col min="4" max="4" width="26.75" style="1" customWidth="1"/>
    <col min="5" max="16384" width="10.6640625" style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1000</v>
      </c>
      <c r="B2" s="1">
        <v>517</v>
      </c>
      <c r="C2" s="1">
        <f t="shared" ref="C2:C20" si="0">B2/(A2*LOG(A2))</f>
        <v>0.17233333333333334</v>
      </c>
      <c r="D2" s="1">
        <f t="shared" ref="D2:D20" si="1">A2*LOG(A2) * D$22</f>
        <v>233.0854366623806</v>
      </c>
    </row>
    <row r="3" spans="1:4">
      <c r="A3" s="1">
        <v>2000</v>
      </c>
      <c r="B3" s="1">
        <v>1030</v>
      </c>
      <c r="C3" s="1">
        <f>B3/(A3*LOG(A3))</f>
        <v>0.15601191163863115</v>
      </c>
      <c r="D3" s="1">
        <f t="shared" si="1"/>
        <v>512.94801198330356</v>
      </c>
    </row>
    <row r="4" spans="1:4">
      <c r="A4" s="1">
        <v>3000</v>
      </c>
      <c r="B4" s="1">
        <v>1556</v>
      </c>
      <c r="C4" s="1">
        <f t="shared" si="0"/>
        <v>0.14916553915474062</v>
      </c>
      <c r="D4" s="1">
        <f t="shared" si="1"/>
        <v>810.46632598437725</v>
      </c>
    </row>
    <row r="5" spans="1:4">
      <c r="A5" s="1">
        <v>4000</v>
      </c>
      <c r="B5" s="1">
        <v>2153</v>
      </c>
      <c r="C5" s="1">
        <f t="shared" si="0"/>
        <v>0.14942838300745923</v>
      </c>
      <c r="D5" s="1">
        <f t="shared" si="1"/>
        <v>1119.4503012836919</v>
      </c>
    </row>
    <row r="6" spans="1:4">
      <c r="A6" s="1">
        <v>5000</v>
      </c>
      <c r="B6" s="1">
        <v>2774</v>
      </c>
      <c r="C6" s="1">
        <f t="shared" si="0"/>
        <v>0.14998769910262871</v>
      </c>
      <c r="D6" s="1">
        <f t="shared" si="1"/>
        <v>1436.9600644361813</v>
      </c>
    </row>
    <row r="7" spans="1:4">
      <c r="A7" s="1">
        <v>6000</v>
      </c>
      <c r="B7" s="1">
        <v>1216</v>
      </c>
      <c r="C7" s="1">
        <f t="shared" si="0"/>
        <v>5.364175577832872E-2</v>
      </c>
      <c r="D7" s="1">
        <f t="shared" si="1"/>
        <v>1761.2640679443814</v>
      </c>
    </row>
    <row r="8" spans="1:4">
      <c r="A8" s="1">
        <v>7000</v>
      </c>
      <c r="B8" s="1">
        <v>1280</v>
      </c>
      <c r="C8" s="1">
        <f t="shared" si="0"/>
        <v>4.7555911696978433E-2</v>
      </c>
      <c r="D8" s="1">
        <f t="shared" si="1"/>
        <v>2091.2181632215693</v>
      </c>
    </row>
    <row r="9" spans="1:4">
      <c r="A9" s="1">
        <v>8000</v>
      </c>
      <c r="B9" s="1">
        <v>1491</v>
      </c>
      <c r="C9" s="1">
        <f t="shared" si="0"/>
        <v>4.7750628507449953E-2</v>
      </c>
      <c r="D9" s="1">
        <f t="shared" si="1"/>
        <v>2426.0091572015535</v>
      </c>
    </row>
    <row r="10" spans="1:4">
      <c r="A10" s="1">
        <v>9000</v>
      </c>
      <c r="B10" s="1">
        <v>1682</v>
      </c>
      <c r="C10" s="1">
        <f t="shared" si="0"/>
        <v>4.7262879917647743E-2</v>
      </c>
      <c r="D10" s="1">
        <f t="shared" si="1"/>
        <v>2765.0290259448379</v>
      </c>
    </row>
    <row r="11" spans="1:4">
      <c r="A11" s="1">
        <v>10000</v>
      </c>
      <c r="B11" s="1">
        <v>2875</v>
      </c>
      <c r="C11" s="1">
        <f t="shared" si="0"/>
        <v>7.1874999999999994E-2</v>
      </c>
      <c r="D11" s="1">
        <f t="shared" si="1"/>
        <v>3107.8058221650745</v>
      </c>
    </row>
    <row r="12" spans="1:4">
      <c r="A12" s="1">
        <v>20000</v>
      </c>
      <c r="B12" s="1">
        <v>4093</v>
      </c>
      <c r="C12" s="1">
        <f t="shared" si="0"/>
        <v>4.7581625844580207E-2</v>
      </c>
      <c r="D12" s="1">
        <f t="shared" si="1"/>
        <v>6683.3830309155728</v>
      </c>
    </row>
    <row r="13" spans="1:4">
      <c r="A13" s="1">
        <v>30000</v>
      </c>
      <c r="B13" s="1">
        <v>6353</v>
      </c>
      <c r="C13" s="1">
        <f t="shared" si="0"/>
        <v>4.7299738965842802E-2</v>
      </c>
      <c r="D13" s="1">
        <f t="shared" si="1"/>
        <v>10435.517626467579</v>
      </c>
    </row>
    <row r="14" spans="1:4">
      <c r="A14" s="1">
        <v>40000</v>
      </c>
      <c r="B14" s="1">
        <v>8731</v>
      </c>
      <c r="C14" s="1">
        <f t="shared" si="0"/>
        <v>4.742984672327466E-2</v>
      </c>
      <c r="D14" s="1">
        <f t="shared" si="1"/>
        <v>14302.308835001995</v>
      </c>
    </row>
    <row r="15" spans="1:4">
      <c r="A15" s="1">
        <v>50000</v>
      </c>
      <c r="B15" s="1">
        <v>11180</v>
      </c>
      <c r="C15" s="1">
        <f t="shared" si="0"/>
        <v>4.7584896220591109E-2</v>
      </c>
      <c r="D15" s="1">
        <f t="shared" si="1"/>
        <v>18254.357922068153</v>
      </c>
    </row>
    <row r="16" spans="1:4">
      <c r="A16" s="1">
        <v>60000</v>
      </c>
      <c r="B16" s="1">
        <v>13761</v>
      </c>
      <c r="C16" s="1">
        <f t="shared" si="0"/>
        <v>4.799973629582889E-2</v>
      </c>
      <c r="D16" s="1">
        <f t="shared" si="1"/>
        <v>22274.34941269143</v>
      </c>
    </row>
    <row r="17" spans="1:4">
      <c r="A17" s="1">
        <v>70000</v>
      </c>
      <c r="B17" s="1">
        <v>16534</v>
      </c>
      <c r="C17" s="1">
        <f t="shared" si="0"/>
        <v>4.8750303512806722E-2</v>
      </c>
      <c r="D17" s="1">
        <f t="shared" si="1"/>
        <v>26350.841821004571</v>
      </c>
    </row>
    <row r="18" spans="1:4">
      <c r="A18" s="1">
        <v>80000</v>
      </c>
      <c r="B18" s="1">
        <v>18858</v>
      </c>
      <c r="C18" s="1">
        <f t="shared" si="0"/>
        <v>4.807682515013717E-2</v>
      </c>
      <c r="D18" s="1">
        <f t="shared" si="1"/>
        <v>30475.703216345682</v>
      </c>
    </row>
    <row r="19" spans="1:4">
      <c r="A19" s="1">
        <v>90000</v>
      </c>
      <c r="B19" s="1">
        <v>21404</v>
      </c>
      <c r="C19" s="1">
        <f t="shared" si="0"/>
        <v>4.8003750678150943E-2</v>
      </c>
      <c r="D19" s="1">
        <f t="shared" si="1"/>
        <v>34642.853359319801</v>
      </c>
    </row>
    <row r="20" spans="1:4">
      <c r="A20" s="1">
        <v>100000</v>
      </c>
      <c r="B20" s="1">
        <v>24234</v>
      </c>
      <c r="C20" s="1">
        <f t="shared" si="0"/>
        <v>4.8467999999999997E-2</v>
      </c>
      <c r="D20" s="1">
        <f t="shared" si="1"/>
        <v>38847.572777063433</v>
      </c>
    </row>
    <row r="22" spans="1:4">
      <c r="C22" s="2" t="s">
        <v>5</v>
      </c>
      <c r="D22" s="1">
        <f>AVERAGE(C2:C21)</f>
        <v>7.7695145554126863E-2</v>
      </c>
    </row>
  </sheetData>
  <pageMargins left="0" right="0" top="0.39370000000000011" bottom="0.39370000000000011" header="0" footer="0"/>
  <pageSetup paperSize="9" orientation="portrait" r:id="rId1"/>
  <headerFooter>
    <oddHeader>&amp;C&amp;A</oddHeader>
    <oddFooter>&amp;CPágina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B3" sqref="B3"/>
    </sheetView>
  </sheetViews>
  <sheetFormatPr baseColWidth="10" defaultRowHeight="14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78CF2-D1EA-4BB3-95E1-94F19770F384}">
  <dimension ref="A1:D13"/>
  <sheetViews>
    <sheetView zoomScale="85" zoomScaleNormal="85" workbookViewId="0">
      <selection activeCell="C21" sqref="C21"/>
    </sheetView>
  </sheetViews>
  <sheetFormatPr baseColWidth="10" defaultRowHeight="14"/>
  <cols>
    <col min="1" max="1" width="9.33203125" style="1" customWidth="1"/>
    <col min="2" max="2" width="11.83203125" style="1" customWidth="1"/>
    <col min="3" max="3" width="12.25" style="1" customWidth="1"/>
    <col min="4" max="4" width="26.75" style="1" customWidth="1"/>
    <col min="5" max="16384" width="10.6640625" style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10000</v>
      </c>
      <c r="B2" s="1">
        <v>1281</v>
      </c>
      <c r="C2" s="1">
        <f t="shared" ref="C2:C11" si="0">B2/(A2*LOG(A2))</f>
        <v>3.2024999999999998E-2</v>
      </c>
      <c r="D2" s="1">
        <f t="shared" ref="D2:D11" si="1">A2*LOG(A2) * D$13</f>
        <v>744.75248354340101</v>
      </c>
    </row>
    <row r="3" spans="1:4">
      <c r="A3" s="1">
        <v>20000</v>
      </c>
      <c r="B3" s="1">
        <v>1531</v>
      </c>
      <c r="C3" s="1">
        <f t="shared" si="0"/>
        <v>1.7798062342548816E-2</v>
      </c>
      <c r="D3" s="1">
        <f t="shared" si="1"/>
        <v>1601.6013855327069</v>
      </c>
    </row>
    <row r="4" spans="1:4">
      <c r="A4" s="1">
        <v>30000</v>
      </c>
      <c r="B4" s="1">
        <v>2212</v>
      </c>
      <c r="C4" s="1">
        <f t="shared" si="0"/>
        <v>1.6468915881071036E-2</v>
      </c>
      <c r="D4" s="1">
        <f t="shared" si="1"/>
        <v>2500.7603801830628</v>
      </c>
    </row>
    <row r="5" spans="1:4">
      <c r="A5" s="1">
        <v>40000</v>
      </c>
      <c r="B5" s="1">
        <v>3247</v>
      </c>
      <c r="C5" s="1">
        <f t="shared" si="0"/>
        <v>1.7638840030978448E-2</v>
      </c>
      <c r="D5" s="1">
        <f t="shared" si="1"/>
        <v>3427.3956079572231</v>
      </c>
    </row>
    <row r="6" spans="1:4">
      <c r="A6" s="1">
        <v>50000</v>
      </c>
      <c r="B6" s="1">
        <v>4368</v>
      </c>
      <c r="C6" s="1">
        <f t="shared" si="0"/>
        <v>1.8591308290835596E-2</v>
      </c>
      <c r="D6" s="1">
        <f t="shared" si="1"/>
        <v>4374.4619760314945</v>
      </c>
    </row>
    <row r="7" spans="1:4">
      <c r="A7" s="1">
        <v>60000</v>
      </c>
      <c r="B7" s="1">
        <v>4535</v>
      </c>
      <c r="C7" s="1">
        <f t="shared" si="0"/>
        <v>1.5818530928099993E-2</v>
      </c>
      <c r="D7" s="1">
        <f t="shared" si="1"/>
        <v>5337.8100157038389</v>
      </c>
    </row>
    <row r="8" spans="1:4">
      <c r="A8" s="1">
        <v>70000</v>
      </c>
      <c r="B8" s="1">
        <v>5217</v>
      </c>
      <c r="C8" s="1">
        <f t="shared" si="0"/>
        <v>1.5382262817606912E-2</v>
      </c>
      <c r="D8" s="1">
        <f t="shared" si="1"/>
        <v>6314.697897045794</v>
      </c>
    </row>
    <row r="9" spans="1:4">
      <c r="A9" s="1">
        <v>80000</v>
      </c>
      <c r="B9" s="1">
        <v>6540</v>
      </c>
      <c r="C9" s="1">
        <f t="shared" si="0"/>
        <v>1.6673159215287787E-2</v>
      </c>
      <c r="D9" s="1">
        <f t="shared" si="1"/>
        <v>7303.1768896980639</v>
      </c>
    </row>
    <row r="10" spans="1:4">
      <c r="A10" s="1">
        <v>90000</v>
      </c>
      <c r="B10" s="1">
        <v>7646</v>
      </c>
      <c r="C10" s="1">
        <f t="shared" si="0"/>
        <v>1.7148041379421702E-2</v>
      </c>
      <c r="D10" s="1">
        <f t="shared" si="1"/>
        <v>8301.7899292077655</v>
      </c>
    </row>
    <row r="11" spans="1:4">
      <c r="A11" s="1">
        <v>100000</v>
      </c>
      <c r="B11" s="1">
        <v>9322</v>
      </c>
      <c r="C11" s="1">
        <f t="shared" si="0"/>
        <v>1.8644000000000001E-2</v>
      </c>
      <c r="D11" s="1">
        <f t="shared" si="1"/>
        <v>9309.4060442925129</v>
      </c>
    </row>
    <row r="13" spans="1:4">
      <c r="C13" s="2" t="s">
        <v>5</v>
      </c>
      <c r="D13" s="1">
        <f>AVERAGE(C2:C12)</f>
        <v>1.8618812088585027E-2</v>
      </c>
    </row>
  </sheetData>
  <pageMargins left="0" right="0" top="0.39370000000000011" bottom="0.39370000000000011" header="0" footer="0"/>
  <pageSetup paperSize="9" orientation="portrait" r:id="rId1"/>
  <headerFooter>
    <oddHeader>&amp;C&amp;A</oddHeader>
    <oddFooter>&amp;CPágina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62419-D33D-41D8-926E-9FB7B1BF8B85}">
  <dimension ref="A1:D21"/>
  <sheetViews>
    <sheetView workbookViewId="0">
      <selection activeCell="D27" sqref="D27"/>
    </sheetView>
  </sheetViews>
  <sheetFormatPr baseColWidth="10" defaultRowHeight="14"/>
  <cols>
    <col min="1" max="1" width="12.25" style="1" customWidth="1"/>
    <col min="2" max="2" width="10.1640625" style="1" customWidth="1"/>
    <col min="3" max="3" width="12.25" style="1" customWidth="1"/>
    <col min="4" max="4" width="26.75" style="1" customWidth="1"/>
    <col min="5" max="16384" width="10.6640625" style="1"/>
  </cols>
  <sheetData>
    <row r="1" spans="1:4">
      <c r="A1" s="2" t="s">
        <v>0</v>
      </c>
      <c r="B1" s="2" t="s">
        <v>6</v>
      </c>
      <c r="C1" s="2" t="s">
        <v>2</v>
      </c>
      <c r="D1" s="2" t="s">
        <v>3</v>
      </c>
    </row>
    <row r="2" spans="1:4">
      <c r="A2" s="1">
        <v>100000000</v>
      </c>
      <c r="B2" s="1">
        <v>2204</v>
      </c>
      <c r="C2" s="1">
        <f t="shared" ref="C2:C19" si="0">B2/(LOG(A2)/LOG(2))</f>
        <v>82.933763805426821</v>
      </c>
      <c r="D2" s="1">
        <f>(LOG(A2)/LOG(2)) * D$21</f>
        <v>2510.9600022498412</v>
      </c>
    </row>
    <row r="3" spans="1:4">
      <c r="A3" s="1">
        <v>200000000</v>
      </c>
      <c r="B3" s="1">
        <v>2355</v>
      </c>
      <c r="C3" s="1">
        <f t="shared" si="0"/>
        <v>85.40212963439248</v>
      </c>
      <c r="D3" s="1">
        <f>(LOG(A3)/LOG(2)) * D$21</f>
        <v>2605.4442870735534</v>
      </c>
    </row>
    <row r="4" spans="1:4">
      <c r="A4" s="1">
        <v>300000000</v>
      </c>
      <c r="B4" s="1">
        <v>2555</v>
      </c>
      <c r="C4" s="1">
        <f t="shared" si="0"/>
        <v>90.730286356734084</v>
      </c>
      <c r="D4" s="1">
        <f>(LOG(A4)/LOG(2)) * D$21</f>
        <v>2660.7140506028823</v>
      </c>
    </row>
    <row r="5" spans="1:4">
      <c r="A5" s="1">
        <v>400000000</v>
      </c>
      <c r="B5" s="1">
        <v>2676</v>
      </c>
      <c r="C5" s="1">
        <f t="shared" si="0"/>
        <v>93.646901929180117</v>
      </c>
      <c r="D5" s="1">
        <f>(LOG(A5)/LOG(2)) * D$21</f>
        <v>2699.928571897266</v>
      </c>
    </row>
    <row r="6" spans="1:4">
      <c r="A6" s="1">
        <v>500000000</v>
      </c>
      <c r="B6" s="1">
        <v>2755</v>
      </c>
      <c r="C6" s="1">
        <f t="shared" si="0"/>
        <v>95.337452323767437</v>
      </c>
      <c r="D6" s="1">
        <f>(LOG(A6)/LOG(2)) * D$21</f>
        <v>2730.3457177073587</v>
      </c>
    </row>
    <row r="7" spans="1:4">
      <c r="A7" s="1">
        <v>600000000</v>
      </c>
      <c r="B7" s="1">
        <v>2845</v>
      </c>
      <c r="C7" s="1">
        <f t="shared" si="0"/>
        <v>97.563862052000616</v>
      </c>
      <c r="D7" s="1">
        <f>(LOG(A7)/LOG(2))*D$21</f>
        <v>2755.1983354265949</v>
      </c>
    </row>
    <row r="8" spans="1:4">
      <c r="A8" s="1">
        <v>700000000</v>
      </c>
      <c r="B8" s="1">
        <v>2845</v>
      </c>
      <c r="C8" s="1">
        <f t="shared" si="0"/>
        <v>96.825420565111799</v>
      </c>
      <c r="D8" s="1">
        <f t="shared" ref="D8:D19" si="1">(LOG(A8)/LOG(2)) * D$21</f>
        <v>2776.210924306783</v>
      </c>
    </row>
    <row r="9" spans="1:4">
      <c r="A9" s="1">
        <v>800000000</v>
      </c>
      <c r="B9" s="1">
        <v>2835</v>
      </c>
      <c r="C9" s="1">
        <f t="shared" si="0"/>
        <v>95.856611463468852</v>
      </c>
      <c r="D9" s="1">
        <f t="shared" si="1"/>
        <v>2794.4128567209787</v>
      </c>
    </row>
    <row r="10" spans="1:4">
      <c r="A10" s="1">
        <v>900000000</v>
      </c>
      <c r="B10" s="1">
        <v>2735</v>
      </c>
      <c r="C10" s="1">
        <f t="shared" si="0"/>
        <v>91.947145419958147</v>
      </c>
      <c r="D10" s="1">
        <f t="shared" si="1"/>
        <v>2810.4680989559238</v>
      </c>
    </row>
    <row r="11" spans="1:4">
      <c r="A11" s="1">
        <v>1000000000</v>
      </c>
      <c r="B11" s="1">
        <v>2725</v>
      </c>
      <c r="C11" s="1">
        <f t="shared" si="0"/>
        <v>91.145193131594311</v>
      </c>
      <c r="D11" s="1">
        <f t="shared" si="1"/>
        <v>2824.8300025310709</v>
      </c>
    </row>
    <row r="12" spans="1:4">
      <c r="A12" s="1">
        <v>1100000000</v>
      </c>
      <c r="B12" s="1">
        <v>2966</v>
      </c>
      <c r="C12" s="1">
        <f t="shared" si="0"/>
        <v>98.751928848862192</v>
      </c>
      <c r="D12" s="1">
        <f t="shared" si="1"/>
        <v>2837.8219246333242</v>
      </c>
    </row>
    <row r="13" spans="1:4">
      <c r="A13" s="1">
        <v>1200000000</v>
      </c>
      <c r="B13" s="1">
        <v>2885</v>
      </c>
      <c r="C13" s="1">
        <f t="shared" si="0"/>
        <v>95.655270442877352</v>
      </c>
      <c r="D13" s="1">
        <f t="shared" si="1"/>
        <v>2849.6826202503075</v>
      </c>
    </row>
    <row r="14" spans="1:4">
      <c r="A14" s="1">
        <v>1300000000</v>
      </c>
      <c r="B14" s="1">
        <v>2846</v>
      </c>
      <c r="C14" s="1">
        <f t="shared" si="0"/>
        <v>94.002270426976324</v>
      </c>
      <c r="D14" s="1">
        <f t="shared" si="1"/>
        <v>2860.5934025516626</v>
      </c>
    </row>
    <row r="15" spans="1:4">
      <c r="A15" s="1">
        <v>1400000000</v>
      </c>
      <c r="B15" s="1">
        <v>2975</v>
      </c>
      <c r="C15" s="1">
        <f t="shared" si="0"/>
        <v>97.91730813376185</v>
      </c>
      <c r="D15" s="1">
        <f t="shared" si="1"/>
        <v>2870.6952091304956</v>
      </c>
    </row>
    <row r="16" spans="1:4">
      <c r="A16" s="1">
        <v>1500000000</v>
      </c>
      <c r="B16" s="1">
        <v>3086</v>
      </c>
      <c r="C16" s="1">
        <f t="shared" si="0"/>
        <v>101.23902873156995</v>
      </c>
      <c r="D16" s="1">
        <f t="shared" si="1"/>
        <v>2880.0997660604003</v>
      </c>
    </row>
    <row r="17" spans="1:4">
      <c r="A17" s="1">
        <v>1600000000</v>
      </c>
      <c r="B17" s="1">
        <v>2935</v>
      </c>
      <c r="C17" s="1">
        <f t="shared" si="0"/>
        <v>95.992125150332612</v>
      </c>
      <c r="D17" s="1">
        <f t="shared" si="1"/>
        <v>2888.8971415446913</v>
      </c>
    </row>
    <row r="18" spans="1:4">
      <c r="A18" s="1">
        <v>1700000000</v>
      </c>
      <c r="B18" s="1">
        <v>2986</v>
      </c>
      <c r="C18" s="1">
        <f t="shared" si="0"/>
        <v>97.381565588949641</v>
      </c>
      <c r="D18" s="1">
        <f t="shared" si="1"/>
        <v>2897.1610055488795</v>
      </c>
    </row>
    <row r="19" spans="1:4">
      <c r="A19" s="1">
        <v>1800000000</v>
      </c>
      <c r="B19" s="1">
        <v>3025</v>
      </c>
      <c r="C19" s="1">
        <f t="shared" si="0"/>
        <v>98.388862821860144</v>
      </c>
      <c r="D19" s="1">
        <f t="shared" si="1"/>
        <v>2904.9523837796364</v>
      </c>
    </row>
    <row r="21" spans="1:4">
      <c r="C21" s="2" t="s">
        <v>5</v>
      </c>
      <c r="D21" s="1">
        <f>AVERAGE(C2:C19)</f>
        <v>94.484284823712485</v>
      </c>
    </row>
  </sheetData>
  <pageMargins left="0" right="0" top="0.39370000000000011" bottom="0.39370000000000011" header="0" footer="0"/>
  <pageSetup paperSize="9" orientation="portrait" r:id="rId1"/>
  <headerFooter>
    <oddHeader>&amp;C&amp;A</oddHeader>
    <oddFooter>&amp;CPágina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23DD1-C0D3-468A-945A-637821A6E1C3}">
  <dimension ref="A1:D21"/>
  <sheetViews>
    <sheetView tabSelected="1" workbookViewId="0">
      <selection activeCell="D33" sqref="D33"/>
    </sheetView>
  </sheetViews>
  <sheetFormatPr baseColWidth="10" defaultRowHeight="14"/>
  <cols>
    <col min="1" max="1" width="12.25" style="1" customWidth="1"/>
    <col min="2" max="2" width="11.6640625" style="1" customWidth="1"/>
    <col min="3" max="3" width="12.25" style="1" customWidth="1"/>
    <col min="4" max="4" width="26.75" style="1" customWidth="1"/>
    <col min="5" max="5" width="10.6640625" style="1" customWidth="1"/>
    <col min="6" max="16384" width="10.6640625" style="1"/>
  </cols>
  <sheetData>
    <row r="1" spans="1:4">
      <c r="A1" s="2" t="s">
        <v>0</v>
      </c>
      <c r="B1" s="2" t="s">
        <v>6</v>
      </c>
      <c r="C1" s="2" t="s">
        <v>2</v>
      </c>
      <c r="D1" s="2" t="s">
        <v>3</v>
      </c>
    </row>
    <row r="2" spans="1:4">
      <c r="A2" s="1">
        <v>100000000</v>
      </c>
      <c r="B2" s="1">
        <v>3647</v>
      </c>
      <c r="C2" s="1">
        <f>B2/(LOG(A2)/LOG(2))</f>
        <v>137.23204927331744</v>
      </c>
      <c r="D2" s="1">
        <f>(LOG(A2)/LOG(2)) * D$21</f>
        <v>3899.5575359854233</v>
      </c>
    </row>
    <row r="3" spans="1:4">
      <c r="A3" s="1">
        <v>200000000</v>
      </c>
      <c r="B3" s="1">
        <v>3727</v>
      </c>
      <c r="C3" s="1">
        <f>B3/(LOG(A3)/LOG(2))</f>
        <v>135.15657628338886</v>
      </c>
      <c r="D3" s="1">
        <f>(LOG(A3)/LOG(2)) * D$21</f>
        <v>4046.2930095040656</v>
      </c>
    </row>
    <row r="4" spans="1:4">
      <c r="A4" s="1">
        <v>300000000</v>
      </c>
      <c r="B4" s="1">
        <v>4208</v>
      </c>
      <c r="C4" s="1">
        <f>B4/(LOG(A4)/LOG(2))</f>
        <v>149.42976320514171</v>
      </c>
      <c r="D4" s="1">
        <f>(LOG(A4)/LOG(2)) * D$21</f>
        <v>4132.1277590380332</v>
      </c>
    </row>
    <row r="5" spans="1:4">
      <c r="A5" s="1">
        <v>400000000</v>
      </c>
      <c r="B5" s="1">
        <v>4157</v>
      </c>
      <c r="C5" s="1">
        <f>B5/(LOG(A5)/LOG(2))</f>
        <v>145.47465295949243</v>
      </c>
      <c r="D5" s="1">
        <f>(LOG(A5)/LOG(2)) * D$21</f>
        <v>4193.0284830227074</v>
      </c>
    </row>
    <row r="6" spans="1:4">
      <c r="A6" s="1">
        <v>500000000</v>
      </c>
      <c r="B6" s="1">
        <v>4238</v>
      </c>
      <c r="C6" s="1">
        <f>B6/(LOG(A6)/LOG(2))</f>
        <v>146.65703192309488</v>
      </c>
      <c r="D6" s="1">
        <f>(LOG(A6)/LOG(2)) * D$21</f>
        <v>4240.2667544649594</v>
      </c>
    </row>
    <row r="7" spans="1:4">
      <c r="A7" s="1">
        <v>600000000</v>
      </c>
      <c r="B7" s="1">
        <v>4227</v>
      </c>
      <c r="C7" s="1">
        <f>B7/(LOG(A7)/LOG(2))</f>
        <v>144.95692263402691</v>
      </c>
      <c r="D7" s="1">
        <f>(LOG(A7)/LOG(2))*D$21</f>
        <v>4278.8632325566759</v>
      </c>
    </row>
    <row r="8" spans="1:4">
      <c r="A8" s="1">
        <v>700000000</v>
      </c>
      <c r="B8" s="1">
        <v>4298</v>
      </c>
      <c r="C8" s="1">
        <f>B8/(LOG(A8)/LOG(2))</f>
        <v>146.27615380978929</v>
      </c>
      <c r="D8" s="1">
        <f>(LOG(A8)/LOG(2)) * D$21</f>
        <v>4311.4960898084364</v>
      </c>
    </row>
    <row r="9" spans="1:4">
      <c r="A9" s="1">
        <v>800000000</v>
      </c>
      <c r="B9" s="1">
        <v>4448</v>
      </c>
      <c r="C9" s="1">
        <f>B9/(LOG(A9)/LOG(2))</f>
        <v>150.39513502275466</v>
      </c>
      <c r="D9" s="1">
        <f>(LOG(A9)/LOG(2)) * D$21</f>
        <v>4339.7639565413501</v>
      </c>
    </row>
    <row r="10" spans="1:4">
      <c r="A10" s="1">
        <v>900000000</v>
      </c>
      <c r="B10" s="1">
        <v>4309</v>
      </c>
      <c r="C10" s="1">
        <f>B10/(LOG(A10)/LOG(2))</f>
        <v>144.86297974939657</v>
      </c>
      <c r="D10" s="1">
        <f>(LOG(A10)/LOG(2)) * D$21</f>
        <v>4364.6979820906436</v>
      </c>
    </row>
    <row r="11" spans="1:4">
      <c r="A11" s="1">
        <v>1000000000</v>
      </c>
      <c r="B11" s="1">
        <v>4247</v>
      </c>
      <c r="C11" s="1">
        <f>B11/(LOG(A11)/LOG(2))</f>
        <v>142.05271017610315</v>
      </c>
      <c r="D11" s="1">
        <f>(LOG(A11)/LOG(2)) * D$21</f>
        <v>4387.0022279836012</v>
      </c>
    </row>
    <row r="12" spans="1:4">
      <c r="A12" s="1">
        <v>1100000000</v>
      </c>
      <c r="B12" s="1">
        <v>4439</v>
      </c>
      <c r="C12" s="1">
        <f>B12/(LOG(A12)/LOG(2))</f>
        <v>147.79494678358034</v>
      </c>
      <c r="D12" s="1">
        <f>(LOG(A12)/LOG(2)) * D$21</f>
        <v>4407.1788726515306</v>
      </c>
    </row>
    <row r="13" spans="1:4">
      <c r="A13" s="1">
        <v>1200000000</v>
      </c>
      <c r="B13" s="1">
        <v>4468</v>
      </c>
      <c r="C13" s="1">
        <f>B13/(LOG(A13)/LOG(2))</f>
        <v>148.14133391292063</v>
      </c>
      <c r="D13" s="1">
        <f>(LOG(A13)/LOG(2)) * D$21</f>
        <v>4425.5987060753178</v>
      </c>
    </row>
    <row r="14" spans="1:4">
      <c r="A14" s="1">
        <v>1300000000</v>
      </c>
      <c r="B14" s="1">
        <v>4569</v>
      </c>
      <c r="C14" s="1">
        <f>B14/(LOG(A14)/LOG(2))</f>
        <v>150.91228867914788</v>
      </c>
      <c r="D14" s="1">
        <f>(LOG(A14)/LOG(2)) * D$21</f>
        <v>4442.5433102540474</v>
      </c>
    </row>
    <row r="15" spans="1:4">
      <c r="A15" s="1">
        <v>1400000000</v>
      </c>
      <c r="B15" s="1">
        <v>4668</v>
      </c>
      <c r="C15" s="1">
        <f>B15/(LOG(A15)/LOG(2))</f>
        <v>153.63966197257153</v>
      </c>
      <c r="D15" s="1">
        <f>(LOG(A15)/LOG(2)) * D$21</f>
        <v>4458.2315633270791</v>
      </c>
    </row>
    <row r="16" spans="1:4">
      <c r="A16" s="1">
        <v>1500000000</v>
      </c>
      <c r="B16" s="1">
        <v>4549</v>
      </c>
      <c r="C16" s="1">
        <f>B16/(LOG(A16)/LOG(2))</f>
        <v>149.23407054436544</v>
      </c>
      <c r="D16" s="1">
        <f>(LOG(A16)/LOG(2)) * D$21</f>
        <v>4472.8369775175688</v>
      </c>
    </row>
    <row r="17" spans="1:4">
      <c r="A17" s="1">
        <v>1600000000</v>
      </c>
      <c r="B17" s="1">
        <v>4699</v>
      </c>
      <c r="C17" s="1">
        <f>B17/(LOG(A17)/LOG(2))</f>
        <v>153.68551825601804</v>
      </c>
      <c r="D17" s="1">
        <f>(LOG(A17)/LOG(2)) * D$21</f>
        <v>4486.4994300599928</v>
      </c>
    </row>
    <row r="18" spans="1:4">
      <c r="A18" s="1">
        <v>1700000000</v>
      </c>
      <c r="B18" s="1">
        <v>4548</v>
      </c>
      <c r="C18" s="1">
        <f>B18/(LOG(A18)/LOG(2))</f>
        <v>148.32262568604921</v>
      </c>
      <c r="D18" s="1">
        <f>(LOG(A18)/LOG(2)) * D$21</f>
        <v>4499.3333314861466</v>
      </c>
    </row>
    <row r="19" spans="1:4">
      <c r="A19" s="1">
        <v>1800000000</v>
      </c>
      <c r="B19" s="1">
        <v>4520</v>
      </c>
      <c r="C19" s="1">
        <f>B19/(LOG(A19)/LOG(2))</f>
        <v>147.01410246439929</v>
      </c>
      <c r="D19" s="1">
        <f>(LOG(A19)/LOG(2)) * D$21</f>
        <v>4511.4334556092863</v>
      </c>
    </row>
    <row r="21" spans="1:4">
      <c r="C21" s="2" t="s">
        <v>5</v>
      </c>
      <c r="D21" s="1">
        <f>AVERAGE(C2:C19)</f>
        <v>146.73547351864215</v>
      </c>
    </row>
  </sheetData>
  <pageMargins left="0" right="0" top="0.39370000000000011" bottom="0.39370000000000011" header="0" footer="0"/>
  <pageSetup paperSize="9" orientation="portrait" r:id="rId1"/>
  <headerFooter>
    <oddHeader>&amp;C&amp;A</oddHeader>
    <oddFooter>&amp;CPágina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Burbuja</vt:lpstr>
      <vt:lpstr>Mergesort</vt:lpstr>
      <vt:lpstr>Heapsort</vt:lpstr>
      <vt:lpstr>Comparacion</vt:lpstr>
      <vt:lpstr>MaxYMinDyV</vt:lpstr>
      <vt:lpstr>InsertarEnPos</vt:lpstr>
      <vt:lpstr>ReestructurarRaiz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Garcia Segura</dc:creator>
  <cp:lastModifiedBy>Carlos Garcia Segura</cp:lastModifiedBy>
  <cp:revision>3</cp:revision>
  <dcterms:created xsi:type="dcterms:W3CDTF">2022-03-01T08:54:19Z</dcterms:created>
  <dcterms:modified xsi:type="dcterms:W3CDTF">2022-03-29T15:52:59Z</dcterms:modified>
</cp:coreProperties>
</file>