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UNI\3.Tercero\Gestion de proyectos\Laboratorio\informesPL2\"/>
    </mc:Choice>
  </mc:AlternateContent>
  <xr:revisionPtr revIDLastSave="0" documentId="8_{0961AEE7-5A28-47A5-9666-3C06FB5D18BA}" xr6:coauthVersionLast="45" xr6:coauthVersionMax="45" xr10:uidLastSave="{00000000-0000-0000-0000-000000000000}"/>
  <bookViews>
    <workbookView xWindow="-23040" yWindow="0" windowWidth="21600" windowHeight="11388" activeTab="1"/>
  </bookViews>
  <sheets>
    <sheet name="Gráfico1" sheetId="2" r:id="rId1"/>
    <sheet name="Uso de la asignación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0" i="1"/>
  <c r="C18" i="1"/>
  <c r="C17" i="1"/>
</calcChain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6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sebas\AppData\Local\Temp\VisualReportsTemporaryData\{e7c28187-e4bb-eb11-af03-1c1bb535b78a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<sst xmlns="http://schemas.openxmlformats.org/spreadsheetml/2006/main" count="23" uniqueCount="22">
  <si>
    <t>Año</t>
  </si>
  <si>
    <t>Total general</t>
  </si>
  <si>
    <t>Trimestre</t>
  </si>
  <si>
    <t>T3</t>
  </si>
  <si>
    <t>Costo</t>
  </si>
  <si>
    <t>Costo real</t>
  </si>
  <si>
    <t>Tareas</t>
  </si>
  <si>
    <t>Todos</t>
  </si>
  <si>
    <t>Datos</t>
  </si>
  <si>
    <t>2021</t>
  </si>
  <si>
    <t>T1</t>
  </si>
  <si>
    <t>T2</t>
  </si>
  <si>
    <t>T4</t>
  </si>
  <si>
    <t>Total 2021</t>
  </si>
  <si>
    <t>2022</t>
  </si>
  <si>
    <t>Total 2022</t>
  </si>
  <si>
    <t>Calculo del presupuesto final</t>
  </si>
  <si>
    <t>Beneficios(10%)</t>
  </si>
  <si>
    <t>Total (sin IVA)</t>
  </si>
  <si>
    <t>IVA</t>
  </si>
  <si>
    <t>Total</t>
  </si>
  <si>
    <t>Costes de produccion: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</si>
</sst>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9" fontId="0" fillId="0" borderId="1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[presupuesto.xlsx]Uso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asignación'!$C$3:$C$4</c:f>
              <c:strCache>
                <c:ptCount val="1"/>
                <c:pt idx="0">
                  <c:v>Costo</c:v>
                </c:pt>
              </c:strCache>
            </c:strRef>
          </c:tx>
          <c:invertIfNegative val="0"/>
          <c:cat>
            <c:multiLvlStrRef>
              <c:f>'Uso de la asignación'!$A$5:$B$12</c:f>
              <c:multiLvlStrCache>
                <c:ptCount val="5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'Uso de la asignación'!$C$5:$C$12</c:f>
              <c:numCache>
                <c:formatCode>General</c:formatCode>
                <c:ptCount val="5"/>
                <c:pt idx="0">
                  <c:v>1997.92</c:v>
                </c:pt>
                <c:pt idx="1">
                  <c:v>23261.360000000001</c:v>
                </c:pt>
                <c:pt idx="2">
                  <c:v>29700</c:v>
                </c:pt>
                <c:pt idx="3">
                  <c:v>21521.1</c:v>
                </c:pt>
                <c:pt idx="4">
                  <c:v>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7-4FC9-9FFC-F362D84C0E8F}"/>
            </c:ext>
          </c:extLst>
        </c:ser>
        <c:ser>
          <c:idx val="1"/>
          <c:order val="1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asignación'!$A$5:$B$12</c:f>
              <c:multiLvlStrCache>
                <c:ptCount val="5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</c:lvl>
                <c:lvl>
                  <c:pt idx="0">
                    <c:v>2021</c:v>
                  </c:pt>
                  <c:pt idx="4">
                    <c:v>2022</c:v>
                  </c:pt>
                </c:lvl>
              </c:multiLvlStrCache>
            </c:multiLvlStrRef>
          </c:cat>
          <c:val>
            <c:numRef>
              <c:f>'Uso de la asignación'!$D$5:$D$12</c:f>
              <c:numCache>
                <c:formatCode>General</c:formatCode>
                <c:ptCount val="5"/>
                <c:pt idx="0">
                  <c:v>1997.92</c:v>
                </c:pt>
                <c:pt idx="1">
                  <c:v>2986.4479999999999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7-4FC9-9FFC-F362D84C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86223"/>
        <c:axId val="1"/>
      </c:barChart>
      <c:catAx>
        <c:axId val="209698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096986223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864096" cy="466953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F6ABF3-69DE-445C-B71B-D556A7715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bastian catrina" refreshedDate="44339.773163888887" createdVersion="6" refreshedVersion="6" recordCount="0" supportSubquery="1" supportAdvancedDrill="1">
  <cacheSource type="external" connectionId="1"/>
  <cacheFields count="47">
    <cacheField name="[Measures].[Costo]" caption="Costo" numFmtId="0" hierarchy="76"/>
    <cacheField name="[Measures].[Costo real]" caption="Costo real" numFmtId="0" hierarchy="67"/>
    <cacheField name="[Hora].[Semanal].[Año]" caption="Año" numFmtId="0" level="1">
      <sharedItems count="2">
        <s v="[Hora].[Semanal].[Año].&amp;[2021]" c="2021"/>
        <s v="[Hora].[Semanal].[Año].&amp;[2022]" c="2022"/>
      </sharedItems>
    </cacheField>
    <cacheField name="[Hora].[Semanal].[Trimestre]" caption="Trimestre" numFmtId="0" level="2">
      <sharedItems count="5">
        <s v="[Hora].[Semanal].[Año].&amp;[2021].&amp;[T1]" c="T1"/>
        <s v="[Hora].[Semanal].[Año].&amp;[2021].&amp;[T2]" c="T2"/>
        <s v="[Hora].[Semanal].[Año].&amp;[2021].&amp;[T3]" c="T3"/>
        <s v="[Hora].[Semanal].[Año].&amp;[2021].&amp;[T4]" c="T4"/>
        <s v="[Hora].[Semanal].[Año].&amp;[2022].&amp;[T1]" c="T1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</cacheFields>
  <cacheHierarchies count="84">
    <cacheHierarchy uniqueName="[Hora].[Semanal]" caption="Semanal" time="1" defaultMemberUniqueName="[Hora].[Semanal].[Todos]" allUniqueName="[Hora].[Semanal].[Todos]" dimensionUniqueName="[Hora]" displayFolder="" count="3" unbalanced="0">
      <fieldsUsage count="3">
        <fieldUsage x="-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1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 oneField="1">
      <fieldsUsage count="1">
        <fieldUsage x="0"/>
      </fieldsUsage>
    </cacheHierarchy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Datos" grandTotalCaption="Total general" updatedVersion="6" minRefreshableVersion="3" useAutoFormatting="1" subtotalHiddenItems="1" itemPrintTitles="1" createdVersion="6" indent="0" compact="0" compactData="0" gridDropZones="1" chartFormat="3" fieldListSortAscending="1">
  <location ref="A3:D12" firstHeaderRow="1" firstDataRow="2" firstDataCol="2" rowPageCount="1" colPageCount="1"/>
  <pivotFields count="47">
    <pivotField name="Costo" dataField="1" compact="0" outline="0" subtotalTop="0" showAll="0" includeNewItemsInFilter="1"/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Trimestre" axis="axisRow" compact="0" allDrilled="1" outline="0" subtotalTop="0" showAll="0" includeNewItemsInFilter="1" dataSourceSort="1">
      <items count="6">
        <item x="0"/>
        <item x="1"/>
        <item x="2"/>
        <item x="3"/>
        <item x="4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2">
    <field x="2"/>
    <field x="3"/>
  </rowFields>
  <rowItems count="8">
    <i>
      <x/>
      <x/>
    </i>
    <i r="1">
      <x v="1"/>
    </i>
    <i r="1">
      <x v="2"/>
    </i>
    <i r="1">
      <x v="3"/>
    </i>
    <i t="default">
      <x/>
    </i>
    <i>
      <x v="1"/>
      <x v="4"/>
    </i>
    <i t="default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Tareas].[Tareas].[Todos]" cap="Todos"/>
  </pageFields>
  <dataFields count="2">
    <dataField name="Costo" fld="0" baseField="0" baseItem="0"/>
    <dataField name="Costo real" fld="1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4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G16" sqref="G16"/>
    </sheetView>
  </sheetViews>
  <sheetFormatPr baseColWidth="10" defaultRowHeight="12.75" x14ac:dyDescent="0.2"/>
  <cols>
    <col min="1" max="1" width="11.5703125" bestFit="1" customWidth="1"/>
    <col min="2" max="2" width="11.140625" bestFit="1" customWidth="1"/>
    <col min="3" max="3" width="12" bestFit="1" customWidth="1"/>
    <col min="4" max="5" width="9.5703125" bestFit="1" customWidth="1"/>
    <col min="6" max="6" width="9.42578125" customWidth="1"/>
    <col min="7" max="7" width="9.42578125" bestFit="1" customWidth="1"/>
    <col min="8" max="256" width="9.140625" customWidth="1"/>
  </cols>
  <sheetData>
    <row r="1" spans="1:4" x14ac:dyDescent="0.2">
      <c r="A1" s="16" t="s">
        <v>6</v>
      </c>
      <c r="B1" s="17" t="s" vm="1">
        <v>7</v>
      </c>
    </row>
    <row r="3" spans="1:4" x14ac:dyDescent="0.2">
      <c r="A3" s="1"/>
      <c r="B3" s="2"/>
      <c r="C3" s="3" t="s">
        <v>8</v>
      </c>
      <c r="D3" s="4"/>
    </row>
    <row r="4" spans="1:4" x14ac:dyDescent="0.2">
      <c r="A4" s="3" t="s">
        <v>0</v>
      </c>
      <c r="B4" s="3" t="s">
        <v>2</v>
      </c>
      <c r="C4" s="1" t="s">
        <v>4</v>
      </c>
      <c r="D4" s="5" t="s">
        <v>5</v>
      </c>
    </row>
    <row r="5" spans="1:4" x14ac:dyDescent="0.2">
      <c r="A5" s="1" t="s">
        <v>9</v>
      </c>
      <c r="B5" s="1" t="s">
        <v>10</v>
      </c>
      <c r="C5" s="6">
        <v>1997.92</v>
      </c>
      <c r="D5" s="7">
        <v>1997.92</v>
      </c>
    </row>
    <row r="6" spans="1:4" x14ac:dyDescent="0.2">
      <c r="A6" s="8"/>
      <c r="B6" s="9" t="s">
        <v>11</v>
      </c>
      <c r="C6" s="10">
        <v>23261.360000000001</v>
      </c>
      <c r="D6" s="11">
        <v>2986.4479999999999</v>
      </c>
    </row>
    <row r="7" spans="1:4" x14ac:dyDescent="0.2">
      <c r="A7" s="8"/>
      <c r="B7" s="9" t="s">
        <v>3</v>
      </c>
      <c r="C7" s="10">
        <v>29700</v>
      </c>
      <c r="D7" s="11">
        <v>0</v>
      </c>
    </row>
    <row r="8" spans="1:4" x14ac:dyDescent="0.2">
      <c r="A8" s="8"/>
      <c r="B8" s="9" t="s">
        <v>12</v>
      </c>
      <c r="C8" s="10">
        <v>21521.1</v>
      </c>
      <c r="D8" s="11">
        <v>0</v>
      </c>
    </row>
    <row r="9" spans="1:4" x14ac:dyDescent="0.2">
      <c r="A9" s="1" t="s">
        <v>13</v>
      </c>
      <c r="B9" s="2"/>
      <c r="C9" s="6">
        <v>76480.37999999999</v>
      </c>
      <c r="D9" s="7">
        <v>4984.3680000000004</v>
      </c>
    </row>
    <row r="10" spans="1:4" x14ac:dyDescent="0.2">
      <c r="A10" s="1" t="s">
        <v>14</v>
      </c>
      <c r="B10" s="1" t="s">
        <v>10</v>
      </c>
      <c r="C10" s="6">
        <v>4161</v>
      </c>
      <c r="D10" s="7">
        <v>0</v>
      </c>
    </row>
    <row r="11" spans="1:4" x14ac:dyDescent="0.2">
      <c r="A11" s="1" t="s">
        <v>15</v>
      </c>
      <c r="B11" s="2"/>
      <c r="C11" s="6">
        <v>4161</v>
      </c>
      <c r="D11" s="7">
        <v>0</v>
      </c>
    </row>
    <row r="12" spans="1:4" x14ac:dyDescent="0.2">
      <c r="A12" s="12" t="s">
        <v>1</v>
      </c>
      <c r="B12" s="13"/>
      <c r="C12" s="14">
        <v>80641.37999999999</v>
      </c>
      <c r="D12" s="15">
        <v>4984.3680000000004</v>
      </c>
    </row>
    <row r="14" spans="1:4" ht="13.5" thickBot="1" x14ac:dyDescent="0.25"/>
    <row r="15" spans="1:4" x14ac:dyDescent="0.2">
      <c r="A15" s="18" t="s">
        <v>16</v>
      </c>
      <c r="B15" s="19"/>
      <c r="C15" s="19"/>
      <c r="D15" s="20"/>
    </row>
    <row r="16" spans="1:4" ht="13.5" thickBot="1" x14ac:dyDescent="0.25">
      <c r="A16" s="24"/>
      <c r="B16" s="25"/>
      <c r="C16" s="25"/>
      <c r="D16" s="26"/>
    </row>
    <row r="17" spans="1:4" ht="13.5" thickBot="1" x14ac:dyDescent="0.25">
      <c r="A17" s="27" t="s">
        <v>21</v>
      </c>
      <c r="B17" s="28"/>
      <c r="C17" s="27">
        <f>GETPIVOTDATA("[Measures].[Costo]",$A$3)</f>
        <v>80641.37999999999</v>
      </c>
      <c r="D17" s="28"/>
    </row>
    <row r="18" spans="1:4" ht="13.5" thickBot="1" x14ac:dyDescent="0.25">
      <c r="A18" s="27" t="s">
        <v>17</v>
      </c>
      <c r="B18" s="28"/>
      <c r="C18" s="27">
        <f>0.1*C17</f>
        <v>8064.137999999999</v>
      </c>
      <c r="D18" s="28"/>
    </row>
    <row r="19" spans="1:4" ht="13.5" thickBot="1" x14ac:dyDescent="0.25">
      <c r="A19" s="21"/>
      <c r="B19" s="22"/>
      <c r="C19" s="22"/>
      <c r="D19" s="23"/>
    </row>
    <row r="20" spans="1:4" ht="13.5" thickBot="1" x14ac:dyDescent="0.25">
      <c r="A20" s="27" t="s">
        <v>18</v>
      </c>
      <c r="B20" s="28"/>
      <c r="C20" s="27">
        <f>C18+C17</f>
        <v>88705.517999999982</v>
      </c>
      <c r="D20" s="28"/>
    </row>
    <row r="21" spans="1:4" ht="13.5" thickBot="1" x14ac:dyDescent="0.25">
      <c r="A21" s="27" t="s">
        <v>19</v>
      </c>
      <c r="B21" s="28"/>
      <c r="C21" s="29">
        <v>0.21</v>
      </c>
      <c r="D21" s="26"/>
    </row>
    <row r="22" spans="1:4" ht="13.5" thickBot="1" x14ac:dyDescent="0.25">
      <c r="A22" s="21"/>
      <c r="B22" s="22"/>
      <c r="C22" s="22"/>
      <c r="D22" s="23"/>
    </row>
    <row r="23" spans="1:4" ht="13.5" thickBot="1" x14ac:dyDescent="0.25">
      <c r="A23" s="27" t="s">
        <v>20</v>
      </c>
      <c r="B23" s="28"/>
      <c r="C23" s="27">
        <f>C20+C21*C20</f>
        <v>107333.67677999998</v>
      </c>
      <c r="D23" s="28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sebastian catrina</dc:creator>
  <cp:lastModifiedBy>sebastian catrina</cp:lastModifiedBy>
  <dcterms:created xsi:type="dcterms:W3CDTF">2006-05-31T01:28:22Z</dcterms:created>
  <dcterms:modified xsi:type="dcterms:W3CDTF">2021-05-23T16:39:23Z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